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2"/>
  </bookViews>
  <sheets>
    <sheet name="Доходы" sheetId="1" r:id="rId1"/>
    <sheet name="Расходы" sheetId="2" r:id="rId2"/>
    <sheet name="Источники" sheetId="3" r:id="rId3"/>
  </sheets>
  <definedNames>
    <definedName name="__bookmark_1">'Доходы'!$A$1:$E$3</definedName>
    <definedName name="__bookmark_2">'Доходы'!$A$4:$E$30</definedName>
    <definedName name="__bookmark_4">'Расходы'!$A$1:$E$55</definedName>
    <definedName name="__bookmark_5">#REF!</definedName>
    <definedName name="__bookmark_6">#REF!</definedName>
    <definedName name="_xlnm.Print_Titles" localSheetId="0">'Доходы'!$4:$7</definedName>
    <definedName name="_xlnm.Print_Titles" localSheetId="1">'Расходы'!$1:$4</definedName>
  </definedNames>
  <calcPr fullCalcOnLoad="1"/>
</workbook>
</file>

<file path=xl/sharedStrings.xml><?xml version="1.0" encoding="utf-8"?>
<sst xmlns="http://schemas.openxmlformats.org/spreadsheetml/2006/main" count="185" uniqueCount="173">
  <si>
    <t>1. Доходы бюджета</t>
  </si>
  <si>
    <t>Наименование показателя</t>
  </si>
  <si>
    <t>Код дохода по бюджетной классификации</t>
  </si>
  <si>
    <t>1</t>
  </si>
  <si>
    <r>
      <t xml:space="preserve">Доходы бюджета - ВСЕГО: </t>
    </r>
    <r>
      <rPr>
        <sz val="8"/>
        <color indexed="8"/>
        <rFont val="Arial"/>
        <family val="0"/>
      </rPr>
      <t xml:space="preserve">
В том числе:</t>
    </r>
  </si>
  <si>
    <t>X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</si>
  <si>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</si>
  <si>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</si>
  <si>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</si>
  <si>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</si>
  <si>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НАЛОГИ НА ТОВАРЫ (РАБОТЫ, УСЛУГИ), РЕАЛИЗУЕМЫЕ НА ТЕРРИТОРИИ РОССИЙСКОЙ ФЕДЕРАЦИИ</t>
  </si>
  <si>
    <t>000 10300000000000000</t>
  </si>
  <si>
    <t>НАЛОГИ НА СОВОКУПНЫЙ ДОХОД</t>
  </si>
  <si>
    <t>000 10500000000000000</t>
  </si>
  <si>
    <t>ГОСУДАРСТВЕННАЯ ПОШЛИНА</t>
  </si>
  <si>
    <t>000 10800000000000000</t>
  </si>
  <si>
    <t>ЗАДОЛЖЕННОСТЬ И ПЕРЕРАСЧЕТЫ ПО ОТМЕНЕННЫМ НАЛОГАМ, СБОРАМ И ИНЫМ ОБЯЗАТЕЛЬНЫМ ПЛАТЕЖАМ</t>
  </si>
  <si>
    <t>000 10900000000000000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</si>
  <si>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</si>
  <si>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</si>
  <si>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ПЛАТЕЖИ ПРИ ПОЛЬЗОВАНИИ ПРИРОДНЫМИ РЕСУРСАМИ</t>
  </si>
  <si>
    <t>000 11200000000000000</t>
  </si>
  <si>
    <t>ДОХОДЫ ОТ ОКАЗАНИЯ ПЛАТНЫХ УСЛУГ (РАБОТ) И КОМПЕНСАЦИИ ЗАТРАТ ГОСУДАРСТВА</t>
  </si>
  <si>
    <t>000 11300000000000000</t>
  </si>
  <si>
    <t>ДОХОДЫ ОТ ПРОДАЖИ МАТЕРИАЛЬНЫХ И НЕМАТЕРИАЛЬНЫХ АКТИВОВ</t>
  </si>
  <si>
    <t>000 11400000000000000</t>
  </si>
  <si>
    <t>ШТРАФЫ, САНКЦИИ, ВОЗМЕЩЕНИЕ УЩЕРБА</t>
  </si>
  <si>
    <t>000 11600000000000000</t>
  </si>
  <si>
    <t>ПРОЧИЕ НЕНАЛОГОВЫЕ ДОХОДЫ</t>
  </si>
  <si>
    <t>000 11700000000000000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</si>
  <si>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</si>
  <si>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</si>
  <si>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</si>
  <si>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</si>
  <si>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</si>
  <si>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000 20201000000000151</t>
  </si>
  <si>
    <t>Субсидии бюджетам бюджетной системы Российской Федерации (межбюджетные субсидии)</t>
  </si>
  <si>
    <t>000 20202000000000151</t>
  </si>
  <si>
    <t>Субвенции бюджетам бюджетной системы Российской Федерации</t>
  </si>
  <si>
    <t>000 20203000000000151</t>
  </si>
  <si>
    <t>Иные межбюджетные трансферты</t>
  </si>
  <si>
    <t>000 20204000000000151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</si>
  <si>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</si>
  <si>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000 21800000000000000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</si>
  <si>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</si>
  <si>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</si>
  <si>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2. Расходы бюджета</t>
  </si>
  <si>
    <t>Код расхода по бюджетной классификации</t>
  </si>
  <si>
    <r>
      <t xml:space="preserve">Расходы бюджета - ВСЕГО </t>
    </r>
    <r>
      <rPr>
        <sz val="8"/>
        <color indexed="8"/>
        <rFont val="Arial"/>
        <family val="0"/>
      </rPr>
      <t xml:space="preserve">
В том числе:</t>
    </r>
  </si>
  <si>
    <t>ОБЩЕГОСУДАРСТВЕННЫЕ ВОПРОСЫ</t>
  </si>
  <si>
    <t>000 0100 0000000000 000</t>
  </si>
  <si>
    <t>Функционирование высшего должностного лица субъекта Российской Федерации и муниципального образования</t>
  </si>
  <si>
    <t>000 0102 0000000000 000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</si>
  <si>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</si>
  <si>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000 0103 0000000000 000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</si>
  <si>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</si>
  <si>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</si>
  <si>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</si>
  <si>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000 0106 0000000000 000</t>
  </si>
  <si>
    <t>Резервные фонды</t>
  </si>
  <si>
    <t>000 0111 0000000000 000</t>
  </si>
  <si>
    <t>Другие общегосударственные вопросы</t>
  </si>
  <si>
    <t>000 0113 0000000000 000</t>
  </si>
  <si>
    <t>НАЦИОНАЛЬНАЯ ОБОРОНА</t>
  </si>
  <si>
    <t>000 0200 0000000000 000</t>
  </si>
  <si>
    <t>Мобилизационная подготовка экономики</t>
  </si>
  <si>
    <t>000 0204 0000000000 000</t>
  </si>
  <si>
    <t>НАЦИОНАЛЬНАЯ БЕЗОПАСНОСТЬ И ПРАВООХРАНИТЕЛЬНАЯ ДЕЯТЕЛЬНОСТЬ</t>
  </si>
  <si>
    <t>000 0300 0000000000 000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</si>
  <si>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</si>
  <si>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000 0309 0000000000 000</t>
  </si>
  <si>
    <t>Другие вопросы в области национальной безопасности и правоохранительной деятельности</t>
  </si>
  <si>
    <t>000 0314 0000000000 000</t>
  </si>
  <si>
    <t>НАЦИОНАЛЬНАЯ ЭКОНОМИКА</t>
  </si>
  <si>
    <t>000 0400 0000000000 000</t>
  </si>
  <si>
    <t>Транспорт</t>
  </si>
  <si>
    <t>000 0408 0000000000 000</t>
  </si>
  <si>
    <t>Дорожное хозяйство (дорожные фонды)</t>
  </si>
  <si>
    <t>000 0409 0000000000 000</t>
  </si>
  <si>
    <t>Связь и информатика</t>
  </si>
  <si>
    <t>000 0410 0000000000 000</t>
  </si>
  <si>
    <t>Другие вопросы в области национальной экономики</t>
  </si>
  <si>
    <t>000 0412 0000000000 000</t>
  </si>
  <si>
    <t>ЖИЛИЩНО-КОММУНАЛЬНОЕ ХОЗЯЙСТВО</t>
  </si>
  <si>
    <t>000 0500 0000000000 000</t>
  </si>
  <si>
    <t>Жилищное хозяйство</t>
  </si>
  <si>
    <t>000 0501 0000000000 000</t>
  </si>
  <si>
    <t>Коммунальное хозяйство</t>
  </si>
  <si>
    <t>000 0502 0000000000 000</t>
  </si>
  <si>
    <t>Благоустройство</t>
  </si>
  <si>
    <t>000 0503 0000000000 000</t>
  </si>
  <si>
    <t>Другие вопросы в области жилищно-коммунального хозяйства</t>
  </si>
  <si>
    <t>000 0505 0000000000 000</t>
  </si>
  <si>
    <t>ОХРАНА ОКРУЖАЮЩЕЙ СРЕДЫ</t>
  </si>
  <si>
    <t>000 0600 0000000000 000</t>
  </si>
  <si>
    <t>Охрана объектов растительного и животного мира и среды их обитания</t>
  </si>
  <si>
    <t>000 0603 0000000000 000</t>
  </si>
  <si>
    <t>ОБРАЗОВАНИЕ</t>
  </si>
  <si>
    <t>000 0700 0000000000 000</t>
  </si>
  <si>
    <t>Дошкольное образование</t>
  </si>
  <si>
    <t>000 0701 0000000000 000</t>
  </si>
  <si>
    <t>Общее образование</t>
  </si>
  <si>
    <t>000 0702 0000000000 000</t>
  </si>
  <si>
    <t>Профессиональная подготовка, переподготовка и повышение квалификации</t>
  </si>
  <si>
    <t>000 0705 0000000000 000</t>
  </si>
  <si>
    <t>Молодежная политика и оздоровление детей</t>
  </si>
  <si>
    <t>000 0707 0000000000 000</t>
  </si>
  <si>
    <t>Другие вопросы в области образования</t>
  </si>
  <si>
    <t>000 0709 0000000000 000</t>
  </si>
  <si>
    <t>КУЛЬТУРА, КИНЕМАТОГРАФИЯ</t>
  </si>
  <si>
    <t>000 0800 0000000000 000</t>
  </si>
  <si>
    <t>Культура</t>
  </si>
  <si>
    <t>000 0801 0000000000 000</t>
  </si>
  <si>
    <t>Другие вопросы в области культуры, кинематографии</t>
  </si>
  <si>
    <t>000 0804 0000000000 000</t>
  </si>
  <si>
    <t>ЗДРАВООХРАНЕНИЕ</t>
  </si>
  <si>
    <t>000 0900 0000000000 000</t>
  </si>
  <si>
    <t>Другие вопросы в области здравоохранения</t>
  </si>
  <si>
    <t>000 0909 0000000000 000</t>
  </si>
  <si>
    <t>СОЦИАЛЬНАЯ ПОЛИТИКА</t>
  </si>
  <si>
    <t>000 1000 0000000000 000</t>
  </si>
  <si>
    <t>Пенсионное обеспечение</t>
  </si>
  <si>
    <t>000 1001 0000000000 000</t>
  </si>
  <si>
    <t>Социальное обеспечение населения</t>
  </si>
  <si>
    <t>000 1003 0000000000 000</t>
  </si>
  <si>
    <t>Охрана семьи и детства</t>
  </si>
  <si>
    <t>000 1004 0000000000 000</t>
  </si>
  <si>
    <t>ФИЗИЧЕСКАЯ КУЛЬТУРА И СПОРТ</t>
  </si>
  <si>
    <t>000 1100 0000000000 000</t>
  </si>
  <si>
    <t>Физическая культура</t>
  </si>
  <si>
    <t>000 1101 0000000000 000</t>
  </si>
  <si>
    <t>Другие вопросы в области физической культуры и спорта</t>
  </si>
  <si>
    <t>000 1105 0000000000 000</t>
  </si>
  <si>
    <t>СРЕДСТВА МАССОВОЙ ИНФОРМАЦИИ</t>
  </si>
  <si>
    <t>000 1200 0000000000 000</t>
  </si>
  <si>
    <t>Другие вопросы в области средств массовой информации</t>
  </si>
  <si>
    <t>000 1204 0000000000 000</t>
  </si>
  <si>
    <t>ОБСЛУЖИВАНИЕ ГОСУДАРСТВЕННОГО И МУНИЦИПАЛЬНОГО ДОЛГА</t>
  </si>
  <si>
    <t>000 1300 0000000000 000</t>
  </si>
  <si>
    <t>Обслуживание государственного внутреннего и муниципального долга</t>
  </si>
  <si>
    <t>000 1301 0000000000 000</t>
  </si>
  <si>
    <t>Результат кассового исполнения бюджета (дефицит/профицит)</t>
  </si>
  <si>
    <t>Прочие безмозвездные поступления</t>
  </si>
  <si>
    <t>000 20700000000000000</t>
  </si>
  <si>
    <t>Отклонения           (гр 4 - гр 3)</t>
  </si>
  <si>
    <t>Сравнительные показатели исполнения бюджета Щёлковского муниципального района на 01.10.2016</t>
  </si>
  <si>
    <t>Исполнено на 01.10.2015</t>
  </si>
  <si>
    <t>Исполнено на 01.10.2016</t>
  </si>
  <si>
    <t>000 0901 0000000000 000</t>
  </si>
  <si>
    <t>000 0902 0000000000 000</t>
  </si>
  <si>
    <t>(тыс. руб.)</t>
  </si>
  <si>
    <t>3. Источники финансирования дефицитов бюджетов</t>
  </si>
  <si>
    <t>Код источника финансирования  дефицита бюджета по
бюджетной классификации</t>
  </si>
  <si>
    <t>2</t>
  </si>
  <si>
    <t>3</t>
  </si>
  <si>
    <t>4</t>
  </si>
  <si>
    <t>5</t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</si>
  <si>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</si>
  <si>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</si>
  <si>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</si>
  <si>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</si>
  <si>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Кредиты кредитных организаций в валюте Российской Федерации</t>
  </si>
  <si>
    <t>000 01 02 00 00 00 0000 000</t>
  </si>
  <si>
    <t>Иные источники внутреннего финансирования дефицитов бюджетов</t>
  </si>
  <si>
    <t>000 01 06 00 00 00 0000 000</t>
  </si>
  <si>
    <t>Акции и иные формы участия в капитале, находящиеся в государственной и муниципальной собственности</t>
  </si>
  <si>
    <t>000 01 06 01 00 00 0000 000</t>
  </si>
  <si>
    <t>Средства от продажи акций и иных форм участия в капитале, находящихся в государственной и муниципальной собственности</t>
  </si>
  <si>
    <t>000 01 06 01 00 00 0000 630</t>
  </si>
  <si>
    <t>Поашение кредитов от кредитных организаций в валюте Российской Федерации</t>
  </si>
  <si>
    <t>Поашение кредитов от кредитных организаций бюджетами муниципальных районов в валюте Российской Федерации</t>
  </si>
  <si>
    <t>000 01 02 00 00 00 0000 800</t>
  </si>
  <si>
    <t>000 01 02 00 00 05 0000 810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</si>
</sst>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1010419]dd\.mm\.yyyy"/>
    <numFmt numFmtId="181" formatCode="&quot;&quot;#000"/>
    <numFmt numFmtId="182" formatCode="&quot;&quot;###,##0.00"/>
  </numFmts>
  <fonts count="37">
    <font>
      <sz val="10"/>
      <name val="Arial"/>
      <family val="0"/>
    </font>
    <font>
      <b/>
      <sz val="11"/>
      <color indexed="8"/>
      <name val="Arial"/>
      <family val="0"/>
    </font>
    <font>
      <sz val="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/>
      <right/>
      <top style="thin">
        <color indexed="8"/>
      </top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wrapText="1"/>
    </xf>
    <xf numFmtId="182" fontId="2" fillId="0" borderId="10" xfId="0" applyNumberFormat="1" applyFont="1" applyBorder="1" applyAlignment="1">
      <alignment horizontal="right" wrapText="1"/>
    </xf>
    <xf numFmtId="182" fontId="2" fillId="0" borderId="13" xfId="0" applyNumberFormat="1" applyFont="1" applyBorder="1" applyAlignment="1">
      <alignment horizontal="right" wrapText="1"/>
    </xf>
    <xf numFmtId="0" fontId="2" fillId="0" borderId="14" xfId="0" applyFont="1" applyBorder="1" applyAlignment="1">
      <alignment horizontal="center" wrapText="1"/>
    </xf>
    <xf numFmtId="0" fontId="2" fillId="0" borderId="14" xfId="0" applyFont="1" applyBorder="1" applyAlignment="1">
      <alignment horizontal="right" wrapText="1"/>
    </xf>
    <xf numFmtId="0" fontId="2" fillId="0" borderId="0" xfId="0" applyFont="1" applyAlignment="1">
      <alignment horizontal="center" vertical="center" wrapText="1"/>
    </xf>
    <xf numFmtId="4" fontId="0" fillId="0" borderId="0" xfId="0" applyNumberFormat="1" applyAlignment="1">
      <alignment/>
    </xf>
    <xf numFmtId="4" fontId="2" fillId="0" borderId="0" xfId="0" applyNumberFormat="1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/>
    </xf>
    <xf numFmtId="0" fontId="2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9" fontId="1" fillId="0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2" fillId="0" borderId="0" xfId="0" applyNumberFormat="1" applyFont="1" applyFill="1" applyBorder="1" applyAlignment="1" applyProtection="1">
      <alignment horizontal="left" wrapText="1"/>
      <protection hidden="1" locked="0"/>
    </xf>
    <xf numFmtId="0" fontId="2" fillId="0" borderId="0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0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2" fillId="0" borderId="11" xfId="0" applyNumberFormat="1" applyFont="1" applyFill="1" applyBorder="1" applyAlignment="1" applyProtection="1">
      <alignment horizontal="left" wrapText="1"/>
      <protection hidden="1" locked="0"/>
    </xf>
    <xf numFmtId="49" fontId="2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0" borderId="12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0" borderId="13" xfId="0" applyNumberFormat="1" applyFont="1" applyFill="1" applyBorder="1" applyAlignment="1" applyProtection="1">
      <alignment horizontal="left" vertical="top" wrapText="1"/>
      <protection hidden="1" locked="0"/>
    </xf>
    <xf numFmtId="49" fontId="2" fillId="0" borderId="15" xfId="0" applyNumberFormat="1" applyFont="1" applyFill="1" applyBorder="1" applyAlignment="1" applyProtection="1">
      <alignment horizontal="center" vertical="center" wrapText="1"/>
      <protection hidden="1" locked="0"/>
    </xf>
    <xf numFmtId="4" fontId="2" fillId="0" borderId="15" xfId="0" applyNumberFormat="1" applyFont="1" applyFill="1" applyBorder="1" applyAlignment="1" applyProtection="1">
      <alignment horizontal="right" vertical="center" wrapText="1"/>
      <protection hidden="1" locked="0"/>
    </xf>
    <xf numFmtId="4" fontId="2" fillId="0" borderId="16" xfId="0" applyNumberFormat="1" applyFont="1" applyFill="1" applyBorder="1" applyAlignment="1" applyProtection="1">
      <alignment horizontal="right" vertical="center" wrapText="1"/>
      <protection hidden="1" locked="0"/>
    </xf>
    <xf numFmtId="4" fontId="2" fillId="0" borderId="10" xfId="0" applyNumberFormat="1" applyFont="1" applyFill="1" applyBorder="1" applyAlignment="1" applyProtection="1">
      <alignment horizontal="right" vertical="center" wrapText="1"/>
      <protection hidden="1" locked="0"/>
    </xf>
    <xf numFmtId="0" fontId="2" fillId="0" borderId="10" xfId="0" applyNumberFormat="1" applyFont="1" applyFill="1" applyBorder="1" applyAlignment="1" applyProtection="1">
      <alignment horizontal="right" vertical="center" wrapText="1"/>
      <protection hidden="1" locked="0"/>
    </xf>
    <xf numFmtId="0" fontId="2" fillId="0" borderId="17" xfId="0" applyNumberFormat="1" applyFont="1" applyFill="1" applyBorder="1" applyAlignment="1" applyProtection="1">
      <alignment horizontal="left" wrapText="1"/>
      <protection hidden="1" locked="0"/>
    </xf>
    <xf numFmtId="0" fontId="2" fillId="0" borderId="14" xfId="0" applyNumberFormat="1" applyFont="1" applyFill="1" applyBorder="1" applyAlignment="1" applyProtection="1">
      <alignment horizontal="left" wrapText="1"/>
      <protection hidden="1" locked="0"/>
    </xf>
    <xf numFmtId="0" fontId="0" fillId="0" borderId="14" xfId="0" applyNumberFormat="1" applyFont="1" applyFill="1" applyBorder="1" applyAlignment="1" applyProtection="1">
      <alignment horizontal="center" vertical="top" wrapText="1"/>
      <protection hidden="1"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1"/>
  <sheetViews>
    <sheetView zoomScalePageLayoutView="0" workbookViewId="0" topLeftCell="A1">
      <selection activeCell="D15" sqref="D15"/>
    </sheetView>
  </sheetViews>
  <sheetFormatPr defaultColWidth="9.140625" defaultRowHeight="12.75"/>
  <cols>
    <col min="1" max="1" width="71.421875" style="0" customWidth="1"/>
    <col min="2" max="2" width="20.140625" style="0" customWidth="1"/>
    <col min="3" max="5" width="13.00390625" style="0" customWidth="1"/>
  </cols>
  <sheetData>
    <row r="1" spans="1:5" ht="15" customHeight="1">
      <c r="A1" s="16" t="s">
        <v>145</v>
      </c>
      <c r="B1" s="17"/>
      <c r="C1" s="17"/>
      <c r="D1" s="17"/>
      <c r="E1" s="17"/>
    </row>
    <row r="2" spans="1:5" ht="12.75">
      <c r="A2" s="18"/>
      <c r="B2" s="19"/>
      <c r="C2" s="19"/>
      <c r="D2" s="19"/>
      <c r="E2" s="19"/>
    </row>
    <row r="3" spans="1:5" ht="12.75">
      <c r="A3" s="1"/>
      <c r="B3" s="1"/>
      <c r="C3" s="1"/>
      <c r="D3" s="1"/>
      <c r="E3" s="15"/>
    </row>
    <row r="4" spans="1:5" ht="15" customHeight="1">
      <c r="A4" s="20" t="s">
        <v>0</v>
      </c>
      <c r="B4" s="17"/>
      <c r="C4" s="17"/>
      <c r="D4" s="17"/>
      <c r="E4" s="17"/>
    </row>
    <row r="5" spans="1:5" ht="12.75">
      <c r="A5" s="3"/>
      <c r="B5" s="3"/>
      <c r="C5" s="3"/>
      <c r="D5" s="21" t="s">
        <v>150</v>
      </c>
      <c r="E5" s="3"/>
    </row>
    <row r="6" spans="1:5" ht="39" customHeight="1">
      <c r="A6" s="4" t="s">
        <v>1</v>
      </c>
      <c r="B6" s="4" t="s">
        <v>2</v>
      </c>
      <c r="C6" s="2" t="s">
        <v>146</v>
      </c>
      <c r="D6" s="2" t="s">
        <v>147</v>
      </c>
      <c r="E6" s="2" t="s">
        <v>144</v>
      </c>
    </row>
    <row r="7" spans="1:5" ht="13.5" thickBot="1">
      <c r="A7" s="4" t="s">
        <v>3</v>
      </c>
      <c r="B7" s="5">
        <v>2</v>
      </c>
      <c r="C7" s="5">
        <v>3</v>
      </c>
      <c r="D7" s="5">
        <v>4</v>
      </c>
      <c r="E7" s="5">
        <v>5</v>
      </c>
    </row>
    <row r="8" spans="1:5" ht="20.25">
      <c r="A8" s="6" t="s">
        <v>4</v>
      </c>
      <c r="B8" s="7" t="s">
        <v>5</v>
      </c>
      <c r="C8" s="8">
        <f>C9+C21</f>
        <v>3720091</v>
      </c>
      <c r="D8" s="8">
        <f>D9+D21</f>
        <v>3806759</v>
      </c>
      <c r="E8" s="9">
        <f>D8-C8</f>
        <v>86668</v>
      </c>
    </row>
    <row r="9" spans="1:5" ht="12.75">
      <c r="A9" s="6" t="s">
        <v>6</v>
      </c>
      <c r="B9" s="7" t="s">
        <v>7</v>
      </c>
      <c r="C9" s="8">
        <f>SUM(C10:C20)</f>
        <v>1523809</v>
      </c>
      <c r="D9" s="8">
        <f>SUM(D10:D20)</f>
        <v>1748297</v>
      </c>
      <c r="E9" s="9">
        <f aca="true" t="shared" si="0" ref="E9:E29">D9-C9</f>
        <v>224488</v>
      </c>
    </row>
    <row r="10" spans="1:5" ht="12.75">
      <c r="A10" s="6" t="s">
        <v>8</v>
      </c>
      <c r="B10" s="7" t="s">
        <v>9</v>
      </c>
      <c r="C10" s="8">
        <v>896214</v>
      </c>
      <c r="D10" s="8">
        <v>1134161</v>
      </c>
      <c r="E10" s="9">
        <f t="shared" si="0"/>
        <v>237947</v>
      </c>
    </row>
    <row r="11" spans="1:5" ht="20.25">
      <c r="A11" s="6" t="s">
        <v>10</v>
      </c>
      <c r="B11" s="7" t="s">
        <v>11</v>
      </c>
      <c r="C11" s="8">
        <v>13179</v>
      </c>
      <c r="D11" s="8">
        <v>17758</v>
      </c>
      <c r="E11" s="9">
        <f t="shared" si="0"/>
        <v>4579</v>
      </c>
    </row>
    <row r="12" spans="1:5" ht="12.75">
      <c r="A12" s="6" t="s">
        <v>12</v>
      </c>
      <c r="B12" s="7" t="s">
        <v>13</v>
      </c>
      <c r="C12" s="8">
        <v>251566</v>
      </c>
      <c r="D12" s="8">
        <v>259432</v>
      </c>
      <c r="E12" s="9">
        <f t="shared" si="0"/>
        <v>7866</v>
      </c>
    </row>
    <row r="13" spans="1:5" ht="12.75">
      <c r="A13" s="6" t="s">
        <v>14</v>
      </c>
      <c r="B13" s="7" t="s">
        <v>15</v>
      </c>
      <c r="C13" s="8">
        <v>21325</v>
      </c>
      <c r="D13" s="8">
        <v>21608</v>
      </c>
      <c r="E13" s="9">
        <f t="shared" si="0"/>
        <v>283</v>
      </c>
    </row>
    <row r="14" spans="1:5" ht="20.25">
      <c r="A14" s="6" t="s">
        <v>16</v>
      </c>
      <c r="B14" s="7" t="s">
        <v>17</v>
      </c>
      <c r="C14" s="8">
        <v>298</v>
      </c>
      <c r="D14" s="8">
        <v>20</v>
      </c>
      <c r="E14" s="9">
        <f t="shared" si="0"/>
        <v>-278</v>
      </c>
    </row>
    <row r="15" spans="1:5" ht="20.25">
      <c r="A15" s="6" t="s">
        <v>18</v>
      </c>
      <c r="B15" s="7" t="s">
        <v>19</v>
      </c>
      <c r="C15" s="8">
        <v>228853</v>
      </c>
      <c r="D15" s="8">
        <v>196804</v>
      </c>
      <c r="E15" s="9">
        <f t="shared" si="0"/>
        <v>-32049</v>
      </c>
    </row>
    <row r="16" spans="1:5" ht="12.75">
      <c r="A16" s="6" t="s">
        <v>20</v>
      </c>
      <c r="B16" s="7" t="s">
        <v>21</v>
      </c>
      <c r="C16" s="8">
        <v>7299</v>
      </c>
      <c r="D16" s="8">
        <v>18853</v>
      </c>
      <c r="E16" s="9">
        <f t="shared" si="0"/>
        <v>11554</v>
      </c>
    </row>
    <row r="17" spans="1:5" ht="12.75">
      <c r="A17" s="6" t="s">
        <v>22</v>
      </c>
      <c r="B17" s="7" t="s">
        <v>23</v>
      </c>
      <c r="C17" s="8">
        <v>1493</v>
      </c>
      <c r="D17" s="8">
        <v>6076</v>
      </c>
      <c r="E17" s="9">
        <f t="shared" si="0"/>
        <v>4583</v>
      </c>
    </row>
    <row r="18" spans="1:5" ht="12.75">
      <c r="A18" s="6" t="s">
        <v>24</v>
      </c>
      <c r="B18" s="7" t="s">
        <v>25</v>
      </c>
      <c r="C18" s="8">
        <v>33572</v>
      </c>
      <c r="D18" s="8">
        <v>56437</v>
      </c>
      <c r="E18" s="9">
        <f t="shared" si="0"/>
        <v>22865</v>
      </c>
    </row>
    <row r="19" spans="1:5" ht="12.75">
      <c r="A19" s="6" t="s">
        <v>26</v>
      </c>
      <c r="B19" s="7" t="s">
        <v>27</v>
      </c>
      <c r="C19" s="8">
        <v>7501</v>
      </c>
      <c r="D19" s="8">
        <v>14527</v>
      </c>
      <c r="E19" s="9">
        <f t="shared" si="0"/>
        <v>7026</v>
      </c>
    </row>
    <row r="20" spans="1:5" ht="12.75">
      <c r="A20" s="6" t="s">
        <v>28</v>
      </c>
      <c r="B20" s="7" t="s">
        <v>29</v>
      </c>
      <c r="C20" s="8">
        <v>62509</v>
      </c>
      <c r="D20" s="8">
        <v>22621</v>
      </c>
      <c r="E20" s="9">
        <f t="shared" si="0"/>
        <v>-39888</v>
      </c>
    </row>
    <row r="21" spans="1:5" ht="12.75">
      <c r="A21" s="6" t="s">
        <v>30</v>
      </c>
      <c r="B21" s="7" t="s">
        <v>31</v>
      </c>
      <c r="C21" s="8">
        <f>C22+C28+C29+C27</f>
        <v>2196282</v>
      </c>
      <c r="D21" s="8">
        <f>D22+D28+D29</f>
        <v>2058462</v>
      </c>
      <c r="E21" s="9">
        <f t="shared" si="0"/>
        <v>-137820</v>
      </c>
    </row>
    <row r="22" spans="1:5" ht="20.25">
      <c r="A22" s="6" t="s">
        <v>32</v>
      </c>
      <c r="B22" s="7" t="s">
        <v>33</v>
      </c>
      <c r="C22" s="8">
        <f>SUM(C23:C26)</f>
        <v>2201514</v>
      </c>
      <c r="D22" s="8">
        <f>SUM(D23:D26)</f>
        <v>2058684</v>
      </c>
      <c r="E22" s="9">
        <f t="shared" si="0"/>
        <v>-142830</v>
      </c>
    </row>
    <row r="23" spans="1:5" ht="12.75">
      <c r="A23" s="6" t="s">
        <v>34</v>
      </c>
      <c r="B23" s="7" t="s">
        <v>35</v>
      </c>
      <c r="C23" s="8">
        <v>1727</v>
      </c>
      <c r="D23" s="8">
        <v>25889</v>
      </c>
      <c r="E23" s="9">
        <f t="shared" si="0"/>
        <v>24162</v>
      </c>
    </row>
    <row r="24" spans="1:5" ht="12.75">
      <c r="A24" s="6" t="s">
        <v>36</v>
      </c>
      <c r="B24" s="7" t="s">
        <v>37</v>
      </c>
      <c r="C24" s="8">
        <v>260449</v>
      </c>
      <c r="D24" s="8">
        <v>78641</v>
      </c>
      <c r="E24" s="9">
        <f t="shared" si="0"/>
        <v>-181808</v>
      </c>
    </row>
    <row r="25" spans="1:5" ht="12.75">
      <c r="A25" s="6" t="s">
        <v>38</v>
      </c>
      <c r="B25" s="7" t="s">
        <v>39</v>
      </c>
      <c r="C25" s="8">
        <v>1910872</v>
      </c>
      <c r="D25" s="8">
        <v>1904588</v>
      </c>
      <c r="E25" s="9">
        <f t="shared" si="0"/>
        <v>-6284</v>
      </c>
    </row>
    <row r="26" spans="1:5" ht="12.75">
      <c r="A26" s="6" t="s">
        <v>40</v>
      </c>
      <c r="B26" s="7" t="s">
        <v>41</v>
      </c>
      <c r="C26" s="8">
        <v>28466</v>
      </c>
      <c r="D26" s="8">
        <v>49566</v>
      </c>
      <c r="E26" s="9">
        <f t="shared" si="0"/>
        <v>21100</v>
      </c>
    </row>
    <row r="27" spans="1:5" ht="12.75">
      <c r="A27" s="6" t="s">
        <v>142</v>
      </c>
      <c r="B27" s="7" t="s">
        <v>143</v>
      </c>
      <c r="C27" s="8">
        <v>7</v>
      </c>
      <c r="D27" s="8"/>
      <c r="E27" s="9">
        <f t="shared" si="0"/>
        <v>-7</v>
      </c>
    </row>
    <row r="28" spans="1:5" ht="40.5">
      <c r="A28" s="6" t="s">
        <v>42</v>
      </c>
      <c r="B28" s="7" t="s">
        <v>43</v>
      </c>
      <c r="C28" s="8">
        <v>3355</v>
      </c>
      <c r="D28" s="8">
        <v>2127</v>
      </c>
      <c r="E28" s="9">
        <f t="shared" si="0"/>
        <v>-1228</v>
      </c>
    </row>
    <row r="29" spans="1:5" ht="21" thickBot="1">
      <c r="A29" s="6" t="s">
        <v>44</v>
      </c>
      <c r="B29" s="7" t="s">
        <v>45</v>
      </c>
      <c r="C29" s="8">
        <v>-8594</v>
      </c>
      <c r="D29" s="8">
        <v>-2349</v>
      </c>
      <c r="E29" s="9">
        <f t="shared" si="0"/>
        <v>6245</v>
      </c>
    </row>
    <row r="30" spans="1:5" ht="12.75">
      <c r="A30" s="1"/>
      <c r="B30" s="10"/>
      <c r="C30" s="11"/>
      <c r="D30" s="11"/>
      <c r="E30" s="11"/>
    </row>
    <row r="31" ht="12.75">
      <c r="C31" s="13"/>
    </row>
  </sheetData>
  <sheetProtection/>
  <mergeCells count="3">
    <mergeCell ref="A1:E1"/>
    <mergeCell ref="A2:E2"/>
    <mergeCell ref="A4:E4"/>
  </mergeCells>
  <printOptions/>
  <pageMargins left="0.7874015748031497" right="0.31496062992125984" top="0.4330708661417323" bottom="0.4330708661417323" header="0.3937007874015748" footer="0.3937007874015748"/>
  <pageSetup fitToHeight="0" fitToWidth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5"/>
  <sheetViews>
    <sheetView zoomScalePageLayoutView="0" workbookViewId="0" topLeftCell="A1">
      <selection activeCell="C3" sqref="C3:E3"/>
    </sheetView>
  </sheetViews>
  <sheetFormatPr defaultColWidth="9.140625" defaultRowHeight="12.75"/>
  <cols>
    <col min="1" max="1" width="71.421875" style="0" customWidth="1"/>
    <col min="2" max="2" width="20.140625" style="0" customWidth="1"/>
    <col min="3" max="5" width="13.57421875" style="0" customWidth="1"/>
  </cols>
  <sheetData>
    <row r="1" spans="1:5" ht="15" customHeight="1">
      <c r="A1" s="20" t="s">
        <v>46</v>
      </c>
      <c r="B1" s="17"/>
      <c r="C1" s="17"/>
      <c r="D1" s="17"/>
      <c r="E1" s="17"/>
    </row>
    <row r="2" spans="1:5" ht="12.75">
      <c r="A2" s="3"/>
      <c r="B2" s="12"/>
      <c r="C2" s="14"/>
      <c r="D2" s="12"/>
      <c r="E2" s="12"/>
    </row>
    <row r="3" spans="1:5" ht="39" customHeight="1">
      <c r="A3" s="4" t="s">
        <v>1</v>
      </c>
      <c r="B3" s="4" t="s">
        <v>47</v>
      </c>
      <c r="C3" s="2" t="s">
        <v>146</v>
      </c>
      <c r="D3" s="2" t="s">
        <v>147</v>
      </c>
      <c r="E3" s="2" t="s">
        <v>144</v>
      </c>
    </row>
    <row r="4" spans="1:5" ht="13.5" thickBot="1">
      <c r="A4" s="4" t="s">
        <v>3</v>
      </c>
      <c r="B4" s="5">
        <v>2</v>
      </c>
      <c r="C4" s="5">
        <v>3</v>
      </c>
      <c r="D4" s="5">
        <v>4</v>
      </c>
      <c r="E4" s="5">
        <v>5</v>
      </c>
    </row>
    <row r="5" spans="1:5" ht="20.25">
      <c r="A5" s="6" t="s">
        <v>48</v>
      </c>
      <c r="B5" s="7" t="s">
        <v>5</v>
      </c>
      <c r="C5" s="8">
        <f>+C6+C13+C15+C18+C23+C28+C30+C36+C39+C43+C47+C50+C52</f>
        <v>3210989</v>
      </c>
      <c r="D5" s="8">
        <f>+D6+D13+D15+D18+D23+D28+D30+D36+D39+D43+D47+D50+D52</f>
        <v>3642798</v>
      </c>
      <c r="E5" s="9">
        <f>D5-C5</f>
        <v>431809</v>
      </c>
    </row>
    <row r="6" spans="1:5" ht="12.75">
      <c r="A6" s="6" t="s">
        <v>49</v>
      </c>
      <c r="B6" s="7" t="s">
        <v>50</v>
      </c>
      <c r="C6" s="8">
        <f>SUM(C7:C12)</f>
        <v>347186</v>
      </c>
      <c r="D6" s="8">
        <f>SUM(D7:D12)</f>
        <v>430526</v>
      </c>
      <c r="E6" s="9">
        <f aca="true" t="shared" si="0" ref="E6:E54">D6-C6</f>
        <v>83340</v>
      </c>
    </row>
    <row r="7" spans="1:5" ht="20.25">
      <c r="A7" s="6" t="s">
        <v>51</v>
      </c>
      <c r="B7" s="7" t="s">
        <v>52</v>
      </c>
      <c r="C7" s="8">
        <v>1798</v>
      </c>
      <c r="D7" s="8">
        <v>2063</v>
      </c>
      <c r="E7" s="9">
        <f t="shared" si="0"/>
        <v>265</v>
      </c>
    </row>
    <row r="8" spans="1:5" ht="20.25">
      <c r="A8" s="6" t="s">
        <v>53</v>
      </c>
      <c r="B8" s="7" t="s">
        <v>54</v>
      </c>
      <c r="C8" s="8">
        <v>9290</v>
      </c>
      <c r="D8" s="8">
        <v>9290</v>
      </c>
      <c r="E8" s="9">
        <f t="shared" si="0"/>
        <v>0</v>
      </c>
    </row>
    <row r="9" spans="1:5" ht="20.25">
      <c r="A9" s="6" t="s">
        <v>55</v>
      </c>
      <c r="B9" s="7" t="s">
        <v>56</v>
      </c>
      <c r="C9" s="8">
        <v>232326</v>
      </c>
      <c r="D9" s="8">
        <v>166916</v>
      </c>
      <c r="E9" s="9">
        <f t="shared" si="0"/>
        <v>-65410</v>
      </c>
    </row>
    <row r="10" spans="1:5" ht="20.25">
      <c r="A10" s="6" t="s">
        <v>57</v>
      </c>
      <c r="B10" s="7" t="s">
        <v>58</v>
      </c>
      <c r="C10" s="8">
        <v>31805</v>
      </c>
      <c r="D10" s="8">
        <v>34384</v>
      </c>
      <c r="E10" s="9">
        <f t="shared" si="0"/>
        <v>2579</v>
      </c>
    </row>
    <row r="11" spans="1:5" ht="12.75">
      <c r="A11" s="6" t="s">
        <v>59</v>
      </c>
      <c r="B11" s="7" t="s">
        <v>60</v>
      </c>
      <c r="C11" s="8"/>
      <c r="D11" s="8"/>
      <c r="E11" s="9">
        <f t="shared" si="0"/>
        <v>0</v>
      </c>
    </row>
    <row r="12" spans="1:5" ht="12.75">
      <c r="A12" s="6" t="s">
        <v>61</v>
      </c>
      <c r="B12" s="7" t="s">
        <v>62</v>
      </c>
      <c r="C12" s="8">
        <v>71967</v>
      </c>
      <c r="D12" s="8">
        <v>217873</v>
      </c>
      <c r="E12" s="9">
        <f t="shared" si="0"/>
        <v>145906</v>
      </c>
    </row>
    <row r="13" spans="1:5" ht="12.75">
      <c r="A13" s="6" t="s">
        <v>63</v>
      </c>
      <c r="B13" s="7" t="s">
        <v>64</v>
      </c>
      <c r="C13" s="8">
        <f>C14</f>
        <v>0</v>
      </c>
      <c r="D13" s="8">
        <f>D14</f>
        <v>16</v>
      </c>
      <c r="E13" s="9">
        <f t="shared" si="0"/>
        <v>16</v>
      </c>
    </row>
    <row r="14" spans="1:5" ht="12.75">
      <c r="A14" s="6" t="s">
        <v>65</v>
      </c>
      <c r="B14" s="7" t="s">
        <v>66</v>
      </c>
      <c r="C14" s="8"/>
      <c r="D14" s="8">
        <v>16</v>
      </c>
      <c r="E14" s="9">
        <f t="shared" si="0"/>
        <v>16</v>
      </c>
    </row>
    <row r="15" spans="1:5" ht="12.75">
      <c r="A15" s="6" t="s">
        <v>67</v>
      </c>
      <c r="B15" s="7" t="s">
        <v>68</v>
      </c>
      <c r="C15" s="8">
        <f>C16+C17</f>
        <v>11399</v>
      </c>
      <c r="D15" s="8">
        <f>D16+D17</f>
        <v>22760</v>
      </c>
      <c r="E15" s="9">
        <f t="shared" si="0"/>
        <v>11361</v>
      </c>
    </row>
    <row r="16" spans="1:5" ht="20.25">
      <c r="A16" s="6" t="s">
        <v>69</v>
      </c>
      <c r="B16" s="7" t="s">
        <v>70</v>
      </c>
      <c r="C16" s="8">
        <v>11283</v>
      </c>
      <c r="D16" s="8">
        <v>20268</v>
      </c>
      <c r="E16" s="9">
        <f t="shared" si="0"/>
        <v>8985</v>
      </c>
    </row>
    <row r="17" spans="1:5" ht="12.75">
      <c r="A17" s="6" t="s">
        <v>71</v>
      </c>
      <c r="B17" s="7" t="s">
        <v>72</v>
      </c>
      <c r="C17" s="8">
        <v>116</v>
      </c>
      <c r="D17" s="8">
        <v>2492</v>
      </c>
      <c r="E17" s="9">
        <f t="shared" si="0"/>
        <v>2376</v>
      </c>
    </row>
    <row r="18" spans="1:5" ht="12.75">
      <c r="A18" s="6" t="s">
        <v>73</v>
      </c>
      <c r="B18" s="7" t="s">
        <v>74</v>
      </c>
      <c r="C18" s="8">
        <f>SUM(C19:C22)</f>
        <v>21514</v>
      </c>
      <c r="D18" s="8">
        <f>SUM(D19:D22)</f>
        <v>35173</v>
      </c>
      <c r="E18" s="9">
        <f t="shared" si="0"/>
        <v>13659</v>
      </c>
    </row>
    <row r="19" spans="1:5" ht="12.75">
      <c r="A19" s="6" t="s">
        <v>75</v>
      </c>
      <c r="B19" s="7" t="s">
        <v>76</v>
      </c>
      <c r="C19" s="8">
        <v>324</v>
      </c>
      <c r="D19" s="8">
        <v>1057</v>
      </c>
      <c r="E19" s="9">
        <f t="shared" si="0"/>
        <v>733</v>
      </c>
    </row>
    <row r="20" spans="1:5" ht="12.75">
      <c r="A20" s="6" t="s">
        <v>77</v>
      </c>
      <c r="B20" s="7" t="s">
        <v>78</v>
      </c>
      <c r="C20" s="8">
        <v>3976</v>
      </c>
      <c r="D20" s="8">
        <v>18284</v>
      </c>
      <c r="E20" s="9">
        <f t="shared" si="0"/>
        <v>14308</v>
      </c>
    </row>
    <row r="21" spans="1:5" ht="12.75">
      <c r="A21" s="6" t="s">
        <v>79</v>
      </c>
      <c r="B21" s="7" t="s">
        <v>80</v>
      </c>
      <c r="C21" s="8">
        <v>673</v>
      </c>
      <c r="D21" s="8">
        <v>1150</v>
      </c>
      <c r="E21" s="9">
        <f t="shared" si="0"/>
        <v>477</v>
      </c>
    </row>
    <row r="22" spans="1:5" ht="12.75">
      <c r="A22" s="6" t="s">
        <v>81</v>
      </c>
      <c r="B22" s="7" t="s">
        <v>82</v>
      </c>
      <c r="C22" s="8">
        <v>16541</v>
      </c>
      <c r="D22" s="8">
        <v>14682</v>
      </c>
      <c r="E22" s="9">
        <f t="shared" si="0"/>
        <v>-1859</v>
      </c>
    </row>
    <row r="23" spans="1:5" ht="12.75">
      <c r="A23" s="6" t="s">
        <v>83</v>
      </c>
      <c r="B23" s="7" t="s">
        <v>84</v>
      </c>
      <c r="C23" s="8">
        <f>SUM(C24:C27)</f>
        <v>47418</v>
      </c>
      <c r="D23" s="8">
        <f>SUM(D24:D27)</f>
        <v>23690</v>
      </c>
      <c r="E23" s="9">
        <f t="shared" si="0"/>
        <v>-23728</v>
      </c>
    </row>
    <row r="24" spans="1:5" ht="12.75">
      <c r="A24" s="6" t="s">
        <v>85</v>
      </c>
      <c r="B24" s="7" t="s">
        <v>86</v>
      </c>
      <c r="C24" s="8">
        <v>985</v>
      </c>
      <c r="D24" s="8">
        <v>2298</v>
      </c>
      <c r="E24" s="9">
        <f t="shared" si="0"/>
        <v>1313</v>
      </c>
    </row>
    <row r="25" spans="1:5" ht="12.75">
      <c r="A25" s="6" t="s">
        <v>87</v>
      </c>
      <c r="B25" s="7" t="s">
        <v>88</v>
      </c>
      <c r="C25" s="8">
        <v>35330</v>
      </c>
      <c r="D25" s="8"/>
      <c r="E25" s="9">
        <f t="shared" si="0"/>
        <v>-35330</v>
      </c>
    </row>
    <row r="26" spans="1:5" ht="12.75">
      <c r="A26" s="6" t="s">
        <v>89</v>
      </c>
      <c r="B26" s="7" t="s">
        <v>90</v>
      </c>
      <c r="C26" s="8">
        <v>2783</v>
      </c>
      <c r="D26" s="8">
        <v>12674</v>
      </c>
      <c r="E26" s="9">
        <f t="shared" si="0"/>
        <v>9891</v>
      </c>
    </row>
    <row r="27" spans="1:5" ht="12.75">
      <c r="A27" s="6" t="s">
        <v>91</v>
      </c>
      <c r="B27" s="7" t="s">
        <v>92</v>
      </c>
      <c r="C27" s="8">
        <v>8320</v>
      </c>
      <c r="D27" s="8">
        <v>8718</v>
      </c>
      <c r="E27" s="9">
        <f t="shared" si="0"/>
        <v>398</v>
      </c>
    </row>
    <row r="28" spans="1:5" ht="12.75">
      <c r="A28" s="6" t="s">
        <v>93</v>
      </c>
      <c r="B28" s="7" t="s">
        <v>94</v>
      </c>
      <c r="C28" s="8">
        <f>C29</f>
        <v>3994</v>
      </c>
      <c r="D28" s="8">
        <f>D29</f>
        <v>4691</v>
      </c>
      <c r="E28" s="9">
        <f t="shared" si="0"/>
        <v>697</v>
      </c>
    </row>
    <row r="29" spans="1:5" ht="12.75">
      <c r="A29" s="6" t="s">
        <v>95</v>
      </c>
      <c r="B29" s="7" t="s">
        <v>96</v>
      </c>
      <c r="C29" s="8">
        <v>3994</v>
      </c>
      <c r="D29" s="8">
        <v>4691</v>
      </c>
      <c r="E29" s="9">
        <f t="shared" si="0"/>
        <v>697</v>
      </c>
    </row>
    <row r="30" spans="1:5" ht="12.75">
      <c r="A30" s="6" t="s">
        <v>97</v>
      </c>
      <c r="B30" s="7" t="s">
        <v>98</v>
      </c>
      <c r="C30" s="8">
        <f>SUM(C31:C35)</f>
        <v>2428709</v>
      </c>
      <c r="D30" s="8">
        <f>SUM(D31:D35)</f>
        <v>2825416</v>
      </c>
      <c r="E30" s="9">
        <f t="shared" si="0"/>
        <v>396707</v>
      </c>
    </row>
    <row r="31" spans="1:5" ht="12.75">
      <c r="A31" s="6" t="s">
        <v>99</v>
      </c>
      <c r="B31" s="7" t="s">
        <v>100</v>
      </c>
      <c r="C31" s="8">
        <v>991179</v>
      </c>
      <c r="D31" s="8">
        <v>1114674</v>
      </c>
      <c r="E31" s="9">
        <f t="shared" si="0"/>
        <v>123495</v>
      </c>
    </row>
    <row r="32" spans="1:5" ht="12.75">
      <c r="A32" s="6" t="s">
        <v>101</v>
      </c>
      <c r="B32" s="7" t="s">
        <v>102</v>
      </c>
      <c r="C32" s="8">
        <v>1314437</v>
      </c>
      <c r="D32" s="8">
        <v>1551870</v>
      </c>
      <c r="E32" s="9">
        <f t="shared" si="0"/>
        <v>237433</v>
      </c>
    </row>
    <row r="33" spans="1:5" ht="12.75">
      <c r="A33" s="6" t="s">
        <v>103</v>
      </c>
      <c r="B33" s="7" t="s">
        <v>104</v>
      </c>
      <c r="C33" s="8">
        <v>51</v>
      </c>
      <c r="D33" s="8">
        <v>51</v>
      </c>
      <c r="E33" s="9">
        <f t="shared" si="0"/>
        <v>0</v>
      </c>
    </row>
    <row r="34" spans="1:5" ht="12.75">
      <c r="A34" s="6" t="s">
        <v>105</v>
      </c>
      <c r="B34" s="7" t="s">
        <v>106</v>
      </c>
      <c r="C34" s="8">
        <v>29115</v>
      </c>
      <c r="D34" s="8">
        <v>36506</v>
      </c>
      <c r="E34" s="9">
        <f t="shared" si="0"/>
        <v>7391</v>
      </c>
    </row>
    <row r="35" spans="1:5" ht="12.75">
      <c r="A35" s="6" t="s">
        <v>107</v>
      </c>
      <c r="B35" s="7" t="s">
        <v>108</v>
      </c>
      <c r="C35" s="8">
        <v>93927</v>
      </c>
      <c r="D35" s="8">
        <v>122315</v>
      </c>
      <c r="E35" s="9">
        <f t="shared" si="0"/>
        <v>28388</v>
      </c>
    </row>
    <row r="36" spans="1:5" ht="12.75">
      <c r="A36" s="6" t="s">
        <v>109</v>
      </c>
      <c r="B36" s="7" t="s">
        <v>110</v>
      </c>
      <c r="C36" s="8">
        <f>C37+C38</f>
        <v>84756</v>
      </c>
      <c r="D36" s="8">
        <f>D37+D38</f>
        <v>79365</v>
      </c>
      <c r="E36" s="9">
        <f t="shared" si="0"/>
        <v>-5391</v>
      </c>
    </row>
    <row r="37" spans="1:5" ht="12.75">
      <c r="A37" s="6" t="s">
        <v>111</v>
      </c>
      <c r="B37" s="7" t="s">
        <v>112</v>
      </c>
      <c r="C37" s="8">
        <v>76972</v>
      </c>
      <c r="D37" s="8">
        <v>54139</v>
      </c>
      <c r="E37" s="9">
        <f t="shared" si="0"/>
        <v>-22833</v>
      </c>
    </row>
    <row r="38" spans="1:5" ht="12.75">
      <c r="A38" s="6" t="s">
        <v>113</v>
      </c>
      <c r="B38" s="7" t="s">
        <v>114</v>
      </c>
      <c r="C38" s="8">
        <v>7784</v>
      </c>
      <c r="D38" s="8">
        <v>25226</v>
      </c>
      <c r="E38" s="9">
        <f t="shared" si="0"/>
        <v>17442</v>
      </c>
    </row>
    <row r="39" spans="1:5" ht="12.75">
      <c r="A39" s="6" t="s">
        <v>115</v>
      </c>
      <c r="B39" s="7" t="s">
        <v>116</v>
      </c>
      <c r="C39" s="8">
        <f>C42+C41+C40</f>
        <v>22175</v>
      </c>
      <c r="D39" s="8">
        <f>D42</f>
        <v>23405</v>
      </c>
      <c r="E39" s="9">
        <f t="shared" si="0"/>
        <v>1230</v>
      </c>
    </row>
    <row r="40" spans="1:5" ht="12.75">
      <c r="A40" s="6"/>
      <c r="B40" s="7" t="s">
        <v>148</v>
      </c>
      <c r="C40" s="8">
        <v>80</v>
      </c>
      <c r="D40" s="8"/>
      <c r="E40" s="9">
        <f t="shared" si="0"/>
        <v>-80</v>
      </c>
    </row>
    <row r="41" spans="1:5" ht="12.75">
      <c r="A41" s="6"/>
      <c r="B41" s="7" t="s">
        <v>149</v>
      </c>
      <c r="C41" s="8">
        <v>4857</v>
      </c>
      <c r="D41" s="8"/>
      <c r="E41" s="9">
        <f t="shared" si="0"/>
        <v>-4857</v>
      </c>
    </row>
    <row r="42" spans="1:5" ht="12.75">
      <c r="A42" s="6" t="s">
        <v>117</v>
      </c>
      <c r="B42" s="7" t="s">
        <v>118</v>
      </c>
      <c r="C42" s="8">
        <v>17238</v>
      </c>
      <c r="D42" s="8">
        <v>23405</v>
      </c>
      <c r="E42" s="9">
        <f t="shared" si="0"/>
        <v>6167</v>
      </c>
    </row>
    <row r="43" spans="1:5" ht="12.75">
      <c r="A43" s="6" t="s">
        <v>119</v>
      </c>
      <c r="B43" s="7" t="s">
        <v>120</v>
      </c>
      <c r="C43" s="8">
        <f>C44+C45+C46</f>
        <v>79204</v>
      </c>
      <c r="D43" s="8">
        <f>D44+D45+D46</f>
        <v>126846</v>
      </c>
      <c r="E43" s="9">
        <f t="shared" si="0"/>
        <v>47642</v>
      </c>
    </row>
    <row r="44" spans="1:5" ht="12.75">
      <c r="A44" s="6" t="s">
        <v>121</v>
      </c>
      <c r="B44" s="7" t="s">
        <v>122</v>
      </c>
      <c r="C44" s="8">
        <v>5855</v>
      </c>
      <c r="D44" s="8">
        <v>9344</v>
      </c>
      <c r="E44" s="9">
        <f t="shared" si="0"/>
        <v>3489</v>
      </c>
    </row>
    <row r="45" spans="1:5" ht="12.75">
      <c r="A45" s="6" t="s">
        <v>123</v>
      </c>
      <c r="B45" s="7" t="s">
        <v>124</v>
      </c>
      <c r="C45" s="8">
        <v>40872</v>
      </c>
      <c r="D45" s="8">
        <v>50769</v>
      </c>
      <c r="E45" s="9">
        <f t="shared" si="0"/>
        <v>9897</v>
      </c>
    </row>
    <row r="46" spans="1:5" ht="12.75">
      <c r="A46" s="6" t="s">
        <v>125</v>
      </c>
      <c r="B46" s="7" t="s">
        <v>126</v>
      </c>
      <c r="C46" s="8">
        <v>32477</v>
      </c>
      <c r="D46" s="8">
        <v>66733</v>
      </c>
      <c r="E46" s="9">
        <f t="shared" si="0"/>
        <v>34256</v>
      </c>
    </row>
    <row r="47" spans="1:5" ht="12.75">
      <c r="A47" s="6" t="s">
        <v>127</v>
      </c>
      <c r="B47" s="7" t="s">
        <v>128</v>
      </c>
      <c r="C47" s="8">
        <f>C48+C49</f>
        <v>151272</v>
      </c>
      <c r="D47" s="8">
        <f>D48+D49</f>
        <v>66133</v>
      </c>
      <c r="E47" s="9">
        <f t="shared" si="0"/>
        <v>-85139</v>
      </c>
    </row>
    <row r="48" spans="1:5" ht="12.75">
      <c r="A48" s="6" t="s">
        <v>129</v>
      </c>
      <c r="B48" s="7" t="s">
        <v>130</v>
      </c>
      <c r="C48" s="8">
        <v>151272</v>
      </c>
      <c r="D48" s="8">
        <v>39633</v>
      </c>
      <c r="E48" s="9">
        <f t="shared" si="0"/>
        <v>-111639</v>
      </c>
    </row>
    <row r="49" spans="1:5" ht="12.75">
      <c r="A49" s="6" t="s">
        <v>131</v>
      </c>
      <c r="B49" s="7" t="s">
        <v>132</v>
      </c>
      <c r="C49" s="8"/>
      <c r="D49" s="8">
        <v>26500</v>
      </c>
      <c r="E49" s="9">
        <f t="shared" si="0"/>
        <v>26500</v>
      </c>
    </row>
    <row r="50" spans="1:5" ht="12.75">
      <c r="A50" s="6" t="s">
        <v>133</v>
      </c>
      <c r="B50" s="7" t="s">
        <v>134</v>
      </c>
      <c r="C50" s="8">
        <f>C51</f>
        <v>3881</v>
      </c>
      <c r="D50" s="8">
        <f>D51</f>
        <v>4777</v>
      </c>
      <c r="E50" s="9">
        <f t="shared" si="0"/>
        <v>896</v>
      </c>
    </row>
    <row r="51" spans="1:5" ht="12.75">
      <c r="A51" s="6" t="s">
        <v>135</v>
      </c>
      <c r="B51" s="7" t="s">
        <v>136</v>
      </c>
      <c r="C51" s="8">
        <v>3881</v>
      </c>
      <c r="D51" s="8">
        <v>4777</v>
      </c>
      <c r="E51" s="9">
        <f t="shared" si="0"/>
        <v>896</v>
      </c>
    </row>
    <row r="52" spans="1:5" ht="12.75">
      <c r="A52" s="6" t="s">
        <v>137</v>
      </c>
      <c r="B52" s="7" t="s">
        <v>138</v>
      </c>
      <c r="C52" s="8">
        <f>C53</f>
        <v>9481</v>
      </c>
      <c r="D52" s="8">
        <f>D53</f>
        <v>0</v>
      </c>
      <c r="E52" s="9">
        <f t="shared" si="0"/>
        <v>-9481</v>
      </c>
    </row>
    <row r="53" spans="1:5" ht="12.75">
      <c r="A53" s="6" t="s">
        <v>139</v>
      </c>
      <c r="B53" s="7" t="s">
        <v>140</v>
      </c>
      <c r="C53" s="8">
        <v>9481</v>
      </c>
      <c r="D53" s="8">
        <v>0</v>
      </c>
      <c r="E53" s="9">
        <f t="shared" si="0"/>
        <v>-9481</v>
      </c>
    </row>
    <row r="54" spans="1:5" ht="13.5" thickBot="1">
      <c r="A54" s="6" t="s">
        <v>141</v>
      </c>
      <c r="B54" s="7" t="s">
        <v>5</v>
      </c>
      <c r="C54" s="8">
        <f>Доходы!C8-Расходы!C5</f>
        <v>509102</v>
      </c>
      <c r="D54" s="8">
        <v>104679038.33</v>
      </c>
      <c r="E54" s="9">
        <f t="shared" si="0"/>
        <v>104169936.33</v>
      </c>
    </row>
    <row r="55" spans="1:5" ht="12.75">
      <c r="A55" s="1"/>
      <c r="B55" s="10"/>
      <c r="C55" s="11"/>
      <c r="D55" s="11"/>
      <c r="E55" s="11"/>
    </row>
  </sheetData>
  <sheetProtection/>
  <mergeCells count="1">
    <mergeCell ref="A1:E1"/>
  </mergeCells>
  <printOptions/>
  <pageMargins left="0.7874015748031497" right="0.31496062992125984" top="0.4330708661417323" bottom="0.4330708661417323" header="0.3937007874015748" footer="0.3937007874015748"/>
  <pageSetup fitToHeight="0" fitToWidth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4"/>
  <sheetViews>
    <sheetView tabSelected="1" zoomScalePageLayoutView="0" workbookViewId="0" topLeftCell="A1">
      <selection activeCell="E6" sqref="E6"/>
    </sheetView>
  </sheetViews>
  <sheetFormatPr defaultColWidth="9.140625" defaultRowHeight="12.75"/>
  <cols>
    <col min="1" max="1" width="34.7109375" style="0" customWidth="1"/>
    <col min="2" max="2" width="20.00390625" style="0" customWidth="1"/>
    <col min="3" max="5" width="14.7109375" style="0" customWidth="1"/>
  </cols>
  <sheetData>
    <row r="1" spans="1:5" ht="21.75" customHeight="1">
      <c r="A1" s="22" t="s">
        <v>151</v>
      </c>
      <c r="B1" s="22"/>
      <c r="C1" s="22"/>
      <c r="D1" s="22"/>
      <c r="E1" s="22"/>
    </row>
    <row r="2" spans="1:5" ht="15.75" customHeight="1">
      <c r="A2" s="23"/>
      <c r="B2" s="23"/>
      <c r="C2" s="23"/>
      <c r="D2" s="24"/>
      <c r="E2" s="25"/>
    </row>
    <row r="3" spans="1:5" ht="9.75" customHeight="1">
      <c r="A3" s="26"/>
      <c r="B3" s="26"/>
      <c r="C3" s="26"/>
      <c r="D3" s="26"/>
      <c r="E3" s="26"/>
    </row>
    <row r="4" spans="1:5" ht="39" customHeight="1">
      <c r="A4" s="27" t="s">
        <v>1</v>
      </c>
      <c r="B4" s="27" t="s">
        <v>152</v>
      </c>
      <c r="C4" s="2" t="s">
        <v>146</v>
      </c>
      <c r="D4" s="2" t="s">
        <v>147</v>
      </c>
      <c r="E4" s="2" t="s">
        <v>144</v>
      </c>
    </row>
    <row r="5" spans="1:5" ht="14.25" customHeight="1" thickBot="1">
      <c r="A5" s="27" t="s">
        <v>3</v>
      </c>
      <c r="B5" s="28" t="s">
        <v>153</v>
      </c>
      <c r="C5" s="28" t="s">
        <v>154</v>
      </c>
      <c r="D5" s="28" t="s">
        <v>155</v>
      </c>
      <c r="E5" s="28" t="s">
        <v>156</v>
      </c>
    </row>
    <row r="6" spans="1:5" ht="20.25" customHeight="1" thickBot="1">
      <c r="A6" s="29" t="s">
        <v>157</v>
      </c>
      <c r="B6" s="30" t="s">
        <v>158</v>
      </c>
      <c r="C6" s="31">
        <f>C7</f>
        <v>-130000000</v>
      </c>
      <c r="D6" s="31">
        <f>D7</f>
        <v>6952750</v>
      </c>
      <c r="E6" s="32">
        <f>C6-D6</f>
        <v>-136952750</v>
      </c>
    </row>
    <row r="7" spans="1:5" ht="20.25" customHeight="1" thickBot="1">
      <c r="A7" s="29" t="s">
        <v>159</v>
      </c>
      <c r="B7" s="27" t="s">
        <v>160</v>
      </c>
      <c r="C7" s="33">
        <f>C8</f>
        <v>-130000000</v>
      </c>
      <c r="D7" s="33">
        <v>6952750</v>
      </c>
      <c r="E7" s="32">
        <f aca="true" t="shared" si="0" ref="E7:E13">C7-D7</f>
        <v>-136952750</v>
      </c>
    </row>
    <row r="8" spans="1:5" ht="20.25" customHeight="1" thickBot="1">
      <c r="A8" s="29" t="s">
        <v>161</v>
      </c>
      <c r="B8" s="27" t="s">
        <v>162</v>
      </c>
      <c r="C8" s="33">
        <f>C9</f>
        <v>-130000000</v>
      </c>
      <c r="D8" s="34"/>
      <c r="E8" s="32">
        <f t="shared" si="0"/>
        <v>-130000000</v>
      </c>
    </row>
    <row r="9" spans="1:5" ht="20.25" customHeight="1" thickBot="1">
      <c r="A9" s="29" t="s">
        <v>169</v>
      </c>
      <c r="B9" s="27" t="s">
        <v>171</v>
      </c>
      <c r="C9" s="33">
        <f>C10</f>
        <v>-130000000</v>
      </c>
      <c r="D9" s="34"/>
      <c r="E9" s="32">
        <f t="shared" si="0"/>
        <v>-130000000</v>
      </c>
    </row>
    <row r="10" spans="1:5" ht="30" customHeight="1" thickBot="1">
      <c r="A10" s="29" t="s">
        <v>170</v>
      </c>
      <c r="B10" s="27" t="s">
        <v>172</v>
      </c>
      <c r="C10" s="33">
        <v>-130000000</v>
      </c>
      <c r="D10" s="34"/>
      <c r="E10" s="32">
        <f t="shared" si="0"/>
        <v>-130000000</v>
      </c>
    </row>
    <row r="11" spans="1:5" ht="20.25" customHeight="1" thickBot="1">
      <c r="A11" s="29" t="s">
        <v>163</v>
      </c>
      <c r="B11" s="27" t="s">
        <v>164</v>
      </c>
      <c r="C11" s="34"/>
      <c r="D11" s="33">
        <v>6952750</v>
      </c>
      <c r="E11" s="32">
        <f t="shared" si="0"/>
        <v>-6952750</v>
      </c>
    </row>
    <row r="12" spans="1:5" ht="30" customHeight="1" thickBot="1">
      <c r="A12" s="29" t="s">
        <v>165</v>
      </c>
      <c r="B12" s="27" t="s">
        <v>166</v>
      </c>
      <c r="C12" s="34"/>
      <c r="D12" s="33">
        <v>6952750</v>
      </c>
      <c r="E12" s="32">
        <f t="shared" si="0"/>
        <v>-6952750</v>
      </c>
    </row>
    <row r="13" spans="1:5" ht="30" customHeight="1" thickBot="1">
      <c r="A13" s="29" t="s">
        <v>167</v>
      </c>
      <c r="B13" s="27" t="s">
        <v>168</v>
      </c>
      <c r="C13" s="34"/>
      <c r="D13" s="33">
        <v>6952750</v>
      </c>
      <c r="E13" s="32">
        <f t="shared" si="0"/>
        <v>-6952750</v>
      </c>
    </row>
    <row r="14" spans="1:5" ht="9.75" customHeight="1">
      <c r="A14" s="35"/>
      <c r="B14" s="37"/>
      <c r="C14" s="36"/>
      <c r="D14" s="36"/>
      <c r="E14" s="36"/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Н.Г. Крикун</dc:creator>
  <cp:keywords/>
  <dc:description/>
  <cp:lastModifiedBy>user</cp:lastModifiedBy>
  <cp:lastPrinted>2016-10-18T14:36:51Z</cp:lastPrinted>
  <dcterms:created xsi:type="dcterms:W3CDTF">2016-10-18T14:32:18Z</dcterms:created>
  <dcterms:modified xsi:type="dcterms:W3CDTF">2016-10-19T08:49:09Z</dcterms:modified>
  <cp:category/>
  <cp:version/>
  <cp:contentType/>
  <cp:contentStatus/>
</cp:coreProperties>
</file>