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'Доходы'!$A$1:$E$3</definedName>
    <definedName name="__bookmark_2">'Доходы'!$A$4:$E$32</definedName>
    <definedName name="__bookmark_4">'Расходы'!$A$1:$E$57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<sst xmlns="http://schemas.openxmlformats.org/spreadsheetml/2006/main" count="193" uniqueCount="181">
  <si>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</si>
  <si>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</si>
  <si>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</si>
  <si>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</si>
  <si>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</si>
  <si>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</si>
  <si>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</si>
  <si>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</si>
  <si>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</si>
  <si>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</si>
  <si>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</si>
  <si>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</si>
  <si>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</si>
  <si>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</si>
  <si>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</si>
  <si>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</si>
  <si>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</si>
  <si>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</si>
  <si>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</si>
  <si>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</si>
  <si>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</si>
  <si>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</si>
  <si>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</si>
  <si>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</si>
  <si>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</si>
  <si>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</si>
  <si>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</si>
  <si>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</si>
  <si>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</si>
  <si>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</si>
  <si>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</si>
  <si>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</si>
  <si>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</si>
  <si>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</si>
  <si>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</si>
  <si>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</si>
  <si>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</si>
  <si>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</si>
  <si>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</si>
  <si>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</si>
  <si>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</si>
  <si>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</si>
  <si>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</si>
  <si>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</si>
  <si>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</si>
  <si>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</si>
  <si>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</si>
  <si>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</si>
  <si>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</si>
  <si>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</si>
  <si>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</si>
  <si>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</si>
  <si>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</si>
  <si>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</si>
  <si>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</si>
  <si>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</si>
  <si>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</si>
  <si>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</si>
  <si>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</si>
  <si>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</si>
  <si>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</si>
  <si>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</si>
  <si>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</si>
  <si>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</si>
  <si>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</si>
  <si>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</si>
  <si>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</si>
  <si>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</si>
  <si>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</si>
  <si>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</si>
  <si>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</si>
  <si>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</si>
  <si>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</si>
  <si>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</si>
  <si>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</si>
  <si>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</si>
  <si>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</si>
  <si>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</si>
  <si>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</si>
  <si>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</si>
  <si>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</si>
  <si>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</si>
  <si>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</si>
  <si>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</si>
  <si>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</si>
  <si>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</si>
  <si>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</si>
  <si>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</si>
  <si>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</si>
  <si>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</si>
  <si>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</si>
  <si>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</si>
  <si>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</si>
  <si>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</si>
  <si>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</si>
  <si>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</si>
  <si>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</si>
  <si>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</si>
  <si>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</si>
  <si>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</si>
  <si>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</si>
  <si>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</si>
  <si>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</si>
  <si>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</si>
  <si>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</si>
  <si>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</si>
  <si>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</si>
  <si>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</si>
  <si>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</si>
  <si>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</si>
  <si>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</si>
  <si>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</si>
  <si>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</si>
  <si>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</si>
  <si>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</si>
  <si>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</si>
  <si>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</si>
  <si>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</si>
  <si>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</si>
  <si>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</si>
  <si>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</si>
  <si>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</si>
  <si>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</si>
  <si>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</si>
  <si>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</si>
  <si>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</si>
  <si>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</si>
  <si>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</si>
  <si>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</si>
  <si>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</si>
  <si>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</si>
  <si>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</si>
  <si>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</si>
  <si>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</si>
  <si>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</si>
  <si>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</si>
  <si>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</si>
  <si>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</si>
  <si>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</si>
  <si>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</si>
  <si>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</si>
  <si>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</si>
  <si>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Прочие безмозвездные поступления</t>
  </si>
  <si>
    <t>000 20700000000000000</t>
  </si>
  <si>
    <t>Отклонения           (гр 4 - гр 3)</t>
  </si>
  <si>
    <t>000 0901 0000000000 000</t>
  </si>
  <si>
    <t>000 0902 0000000000 000</t>
  </si>
  <si>
    <t>(тыс. руб.)</t>
  </si>
  <si>
    <t>3. Источники финансирования дефицитов бюджетов</t>
  </si>
  <si>
    <t>Код источника финансирования  дефицита бюджета по
бюджетной классификации</t>
  </si>
  <si>
    <t>2</t>
  </si>
  <si>
    <t>3</t>
  </si>
  <si>
    <t>4</t>
  </si>
  <si>
    <t>5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</si>
  <si>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</si>
  <si>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</si>
  <si>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</si>
  <si>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</si>
  <si>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</si>
  <si>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</si>
  <si>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</si>
  <si>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</si>
  <si>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</si>
  <si>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</si>
  <si>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</si>
  <si>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</si>
  <si>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Поашение кредитов от кредитных организаций в валюте Российской Федерации</t>
  </si>
  <si>
    <t>Поашение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</si>
  <si>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</si>
  <si>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</si>
  <si>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Сравнительные показатели исполнения бюджета Щёлковского муниципального района на 01.01.2017</t>
  </si>
  <si>
    <t>Исполнено на 01.01.2016</t>
  </si>
  <si>
    <t>Исполнено на 01.01.2017</t>
  </si>
  <si>
    <t>000 0904 0000000000 000</t>
  </si>
  <si>
    <t>000 11800000000000000</t>
  </si>
  <si>
    <t>ПОСТУПЛЕНИЯ (ПЕРЕЧИСЛЕНИЯ) ПО УРЕГУЛИРОВАНИЮ РАСЧЕТОВ МЕЖДУ БЮДЖЕТАМИ БЮДЖЕТНОЙ СИСТЕМЫ РОССИЙСКОЙ ФЕДЕРАЦИИ</t>
  </si>
  <si>
    <t>НАЛОГИ НА ИМУЩЕСТВО</t>
  </si>
  <si>
    <t>000 10600000000000000</t>
  </si>
  <si>
    <t>Стационарная медицинская помощь</t>
  </si>
  <si>
    <t>000 1102 0000000000 000</t>
  </si>
  <si>
    <t>Массовый спорт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</si>
</sst>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0" applyNumberFormat="1" applyFont="1" applyFill="1" applyBorder="1" applyAlignment="1" applyProtection="1">
      <alignment horizontal="center" vertical="top" wrapText="1"/>
      <protection hidden="1" locked="0"/>
    </xf>
    <xf numFmtId="3" fontId="2" fillId="0" borderId="1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" fontId="2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0" xfId="0" applyFont="1" applyBorder="1" applyAlignment="1">
      <alignment horizontal="center" wrapText="1"/>
    </xf>
    <xf numFmtId="0" fontId="2" fillId="0" borderId="10" xfId="52" applyFont="1" applyBorder="1" applyAlignment="1">
      <alignment horizontal="left" vertical="top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</cols>
  <sheetData>
    <row r="1" spans="1:5" ht="15" customHeight="1">
      <c r="A1" s="33" t="s">
        <v>170</v>
      </c>
      <c r="B1" s="34"/>
      <c r="C1" s="34"/>
      <c r="D1" s="34"/>
      <c r="E1" s="34"/>
    </row>
    <row r="2" spans="1:5" ht="12.75">
      <c r="A2" s="35"/>
      <c r="B2" s="36"/>
      <c r="C2" s="36"/>
      <c r="D2" s="36"/>
      <c r="E2" s="36"/>
    </row>
    <row r="3" spans="1:5" ht="12.75">
      <c r="A3" s="1"/>
      <c r="B3" s="1"/>
      <c r="C3" s="1"/>
      <c r="D3" s="1"/>
      <c r="E3" s="13"/>
    </row>
    <row r="4" spans="1:5" ht="15" customHeight="1">
      <c r="A4" s="37" t="s">
        <v>0</v>
      </c>
      <c r="B4" s="34"/>
      <c r="C4" s="34"/>
      <c r="D4" s="34"/>
      <c r="E4" s="34"/>
    </row>
    <row r="5" spans="1:5" ht="12.75">
      <c r="A5" s="3"/>
      <c r="B5" s="3"/>
      <c r="C5" s="3"/>
      <c r="D5" s="14" t="s">
        <v>147</v>
      </c>
      <c r="E5" s="3"/>
    </row>
    <row r="6" spans="1:5" ht="39" customHeight="1">
      <c r="A6" s="4" t="s">
        <v>1</v>
      </c>
      <c r="B6" s="4" t="s">
        <v>2</v>
      </c>
      <c r="C6" s="2" t="s">
        <v>171</v>
      </c>
      <c r="D6" s="2" t="s">
        <v>172</v>
      </c>
      <c r="E6" s="2" t="s">
        <v>144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26">
        <f>C9+C23</f>
        <v>5494073</v>
      </c>
      <c r="D8" s="26">
        <f>D9+D23</f>
        <v>5565508</v>
      </c>
      <c r="E8" s="27">
        <f>D8-C8</f>
        <v>71435</v>
      </c>
    </row>
    <row r="9" spans="1:5" ht="12.75">
      <c r="A9" s="6" t="s">
        <v>6</v>
      </c>
      <c r="B9" s="7" t="s">
        <v>7</v>
      </c>
      <c r="C9" s="26">
        <f>SUM(C10:C21)</f>
        <v>2133218</v>
      </c>
      <c r="D9" s="26">
        <f>SUM(D10:D22)</f>
        <v>2477151</v>
      </c>
      <c r="E9" s="27">
        <f aca="true" t="shared" si="0" ref="E9:E31">D9-C9</f>
        <v>343933</v>
      </c>
    </row>
    <row r="10" spans="1:5" ht="12.75">
      <c r="A10" s="6" t="s">
        <v>8</v>
      </c>
      <c r="B10" s="7" t="s">
        <v>9</v>
      </c>
      <c r="C10" s="26">
        <v>1298810</v>
      </c>
      <c r="D10" s="26">
        <v>1659415</v>
      </c>
      <c r="E10" s="27">
        <f t="shared" si="0"/>
        <v>360605</v>
      </c>
    </row>
    <row r="11" spans="1:5" ht="20.25">
      <c r="A11" s="6" t="s">
        <v>10</v>
      </c>
      <c r="B11" s="7" t="s">
        <v>11</v>
      </c>
      <c r="C11" s="26">
        <v>17508</v>
      </c>
      <c r="D11" s="26">
        <v>24171</v>
      </c>
      <c r="E11" s="27">
        <f t="shared" si="0"/>
        <v>6663</v>
      </c>
    </row>
    <row r="12" spans="1:5" ht="12.75">
      <c r="A12" s="6" t="s">
        <v>12</v>
      </c>
      <c r="B12" s="7" t="s">
        <v>13</v>
      </c>
      <c r="C12" s="26">
        <v>327686</v>
      </c>
      <c r="D12" s="26">
        <v>347941</v>
      </c>
      <c r="E12" s="27">
        <f t="shared" si="0"/>
        <v>20255</v>
      </c>
    </row>
    <row r="13" spans="1:5" ht="14.25" customHeight="1">
      <c r="A13" s="32" t="s">
        <v>176</v>
      </c>
      <c r="B13" s="31" t="s">
        <v>177</v>
      </c>
      <c r="C13" s="26"/>
      <c r="D13" s="26">
        <v>29</v>
      </c>
      <c r="E13" s="27">
        <f t="shared" si="0"/>
        <v>29</v>
      </c>
    </row>
    <row r="14" spans="1:5" ht="12.75">
      <c r="A14" s="6" t="s">
        <v>14</v>
      </c>
      <c r="B14" s="7" t="s">
        <v>15</v>
      </c>
      <c r="C14" s="26">
        <v>30710</v>
      </c>
      <c r="D14" s="26">
        <v>28729</v>
      </c>
      <c r="E14" s="27">
        <f t="shared" si="0"/>
        <v>-1981</v>
      </c>
    </row>
    <row r="15" spans="1:5" ht="20.25">
      <c r="A15" s="6" t="s">
        <v>16</v>
      </c>
      <c r="B15" s="7" t="s">
        <v>17</v>
      </c>
      <c r="C15" s="26">
        <v>307</v>
      </c>
      <c r="D15" s="26">
        <v>21</v>
      </c>
      <c r="E15" s="27">
        <f t="shared" si="0"/>
        <v>-286</v>
      </c>
    </row>
    <row r="16" spans="1:5" ht="20.25">
      <c r="A16" s="6" t="s">
        <v>18</v>
      </c>
      <c r="B16" s="7" t="s">
        <v>19</v>
      </c>
      <c r="C16" s="26">
        <v>307856</v>
      </c>
      <c r="D16" s="26">
        <v>267306</v>
      </c>
      <c r="E16" s="27">
        <f t="shared" si="0"/>
        <v>-40550</v>
      </c>
    </row>
    <row r="17" spans="1:5" ht="12.75">
      <c r="A17" s="6" t="s">
        <v>20</v>
      </c>
      <c r="B17" s="7" t="s">
        <v>21</v>
      </c>
      <c r="C17" s="26">
        <v>16295</v>
      </c>
      <c r="D17" s="26">
        <v>20900</v>
      </c>
      <c r="E17" s="27">
        <f t="shared" si="0"/>
        <v>4605</v>
      </c>
    </row>
    <row r="18" spans="1:5" ht="12.75">
      <c r="A18" s="6" t="s">
        <v>22</v>
      </c>
      <c r="B18" s="7" t="s">
        <v>23</v>
      </c>
      <c r="C18" s="26">
        <v>1865</v>
      </c>
      <c r="D18" s="26">
        <v>6411</v>
      </c>
      <c r="E18" s="27">
        <f t="shared" si="0"/>
        <v>4546</v>
      </c>
    </row>
    <row r="19" spans="1:5" ht="12.75">
      <c r="A19" s="6" t="s">
        <v>24</v>
      </c>
      <c r="B19" s="7" t="s">
        <v>25</v>
      </c>
      <c r="C19" s="26">
        <v>48413</v>
      </c>
      <c r="D19" s="26">
        <v>79264</v>
      </c>
      <c r="E19" s="27">
        <f t="shared" si="0"/>
        <v>30851</v>
      </c>
    </row>
    <row r="20" spans="1:5" ht="12.75">
      <c r="A20" s="6" t="s">
        <v>26</v>
      </c>
      <c r="B20" s="7" t="s">
        <v>27</v>
      </c>
      <c r="C20" s="26">
        <v>12030</v>
      </c>
      <c r="D20" s="26">
        <v>20133</v>
      </c>
      <c r="E20" s="27">
        <f t="shared" si="0"/>
        <v>8103</v>
      </c>
    </row>
    <row r="21" spans="1:5" ht="12.75">
      <c r="A21" s="6" t="s">
        <v>28</v>
      </c>
      <c r="B21" s="7" t="s">
        <v>29</v>
      </c>
      <c r="C21" s="26">
        <v>71738</v>
      </c>
      <c r="D21" s="26">
        <v>22862</v>
      </c>
      <c r="E21" s="27">
        <f t="shared" si="0"/>
        <v>-48876</v>
      </c>
    </row>
    <row r="22" spans="1:5" ht="23.25" customHeight="1">
      <c r="A22" s="32" t="s">
        <v>175</v>
      </c>
      <c r="B22" s="7" t="s">
        <v>174</v>
      </c>
      <c r="C22" s="26"/>
      <c r="D22" s="26">
        <v>-31</v>
      </c>
      <c r="E22" s="27">
        <f t="shared" si="0"/>
        <v>-31</v>
      </c>
    </row>
    <row r="23" spans="1:5" ht="12.75">
      <c r="A23" s="6" t="s">
        <v>30</v>
      </c>
      <c r="B23" s="7" t="s">
        <v>31</v>
      </c>
      <c r="C23" s="26">
        <f>C24+C30+C31+C29</f>
        <v>3360855</v>
      </c>
      <c r="D23" s="26">
        <f>D24+D30+D31</f>
        <v>3088357</v>
      </c>
      <c r="E23" s="27">
        <f t="shared" si="0"/>
        <v>-272498</v>
      </c>
    </row>
    <row r="24" spans="1:5" ht="20.25">
      <c r="A24" s="6" t="s">
        <v>32</v>
      </c>
      <c r="B24" s="7" t="s">
        <v>33</v>
      </c>
      <c r="C24" s="26">
        <f>C25+C26+C27+C28</f>
        <v>3358884</v>
      </c>
      <c r="D24" s="26">
        <f>D25+D26+D27+D28</f>
        <v>3088676</v>
      </c>
      <c r="E24" s="27">
        <f t="shared" si="0"/>
        <v>-270208</v>
      </c>
    </row>
    <row r="25" spans="1:5" ht="12.75">
      <c r="A25" s="6" t="s">
        <v>34</v>
      </c>
      <c r="B25" s="7" t="s">
        <v>35</v>
      </c>
      <c r="C25" s="26">
        <v>1728</v>
      </c>
      <c r="D25" s="26">
        <v>34519</v>
      </c>
      <c r="E25" s="27">
        <f t="shared" si="0"/>
        <v>32791</v>
      </c>
    </row>
    <row r="26" spans="1:5" ht="12.75">
      <c r="A26" s="6" t="s">
        <v>36</v>
      </c>
      <c r="B26" s="7" t="s">
        <v>37</v>
      </c>
      <c r="C26" s="26">
        <v>655363</v>
      </c>
      <c r="D26" s="26">
        <v>207873</v>
      </c>
      <c r="E26" s="27">
        <f t="shared" si="0"/>
        <v>-447490</v>
      </c>
    </row>
    <row r="27" spans="1:5" ht="12.75">
      <c r="A27" s="6" t="s">
        <v>38</v>
      </c>
      <c r="B27" s="7" t="s">
        <v>39</v>
      </c>
      <c r="C27" s="26">
        <v>2463519</v>
      </c>
      <c r="D27" s="26">
        <v>2627832</v>
      </c>
      <c r="E27" s="27">
        <f t="shared" si="0"/>
        <v>164313</v>
      </c>
    </row>
    <row r="28" spans="1:5" ht="12.75">
      <c r="A28" s="6" t="s">
        <v>40</v>
      </c>
      <c r="B28" s="7" t="s">
        <v>41</v>
      </c>
      <c r="C28" s="26">
        <v>238274</v>
      </c>
      <c r="D28" s="26">
        <v>218452</v>
      </c>
      <c r="E28" s="27">
        <f t="shared" si="0"/>
        <v>-19822</v>
      </c>
    </row>
    <row r="29" spans="1:5" ht="12.75">
      <c r="A29" s="6" t="s">
        <v>142</v>
      </c>
      <c r="B29" s="7" t="s">
        <v>143</v>
      </c>
      <c r="C29" s="26">
        <v>7507</v>
      </c>
      <c r="D29" s="26"/>
      <c r="E29" s="27">
        <f t="shared" si="0"/>
        <v>-7507</v>
      </c>
    </row>
    <row r="30" spans="1:5" ht="40.5">
      <c r="A30" s="6" t="s">
        <v>42</v>
      </c>
      <c r="B30" s="7" t="s">
        <v>43</v>
      </c>
      <c r="C30" s="26">
        <v>3401</v>
      </c>
      <c r="D30" s="26">
        <v>2127</v>
      </c>
      <c r="E30" s="27">
        <f t="shared" si="0"/>
        <v>-1274</v>
      </c>
    </row>
    <row r="31" spans="1:5" ht="21" thickBot="1">
      <c r="A31" s="6" t="s">
        <v>44</v>
      </c>
      <c r="B31" s="7" t="s">
        <v>45</v>
      </c>
      <c r="C31" s="26">
        <v>-8937</v>
      </c>
      <c r="D31" s="26">
        <v>-2446</v>
      </c>
      <c r="E31" s="27">
        <f t="shared" si="0"/>
        <v>6491</v>
      </c>
    </row>
    <row r="32" spans="1:5" ht="12.75">
      <c r="A32" s="1"/>
      <c r="B32" s="8"/>
      <c r="C32" s="9"/>
      <c r="D32" s="9"/>
      <c r="E32" s="9"/>
    </row>
    <row r="33" ht="12.75">
      <c r="C33" s="11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37" t="s">
        <v>46</v>
      </c>
      <c r="B1" s="34"/>
      <c r="C1" s="34"/>
      <c r="D1" s="34"/>
      <c r="E1" s="34"/>
    </row>
    <row r="2" spans="1:5" ht="12.75">
      <c r="A2" s="3"/>
      <c r="B2" s="10"/>
      <c r="C2" s="12"/>
      <c r="D2" s="10"/>
      <c r="E2" s="10"/>
    </row>
    <row r="3" spans="1:5" ht="39" customHeight="1">
      <c r="A3" s="4" t="s">
        <v>1</v>
      </c>
      <c r="B3" s="4" t="s">
        <v>47</v>
      </c>
      <c r="C3" s="2" t="s">
        <v>171</v>
      </c>
      <c r="D3" s="2" t="s">
        <v>172</v>
      </c>
      <c r="E3" s="2" t="s">
        <v>144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26">
        <f>+C6+C13+C15+C18+C23+C28+C30+C36+C39+C44+C48+C52+C54</f>
        <v>5320137</v>
      </c>
      <c r="D5" s="26">
        <f>+D6+D13+D15+D18+D23+D28+D30+D36+D39+D44+D48+D52+D54</f>
        <v>5506871</v>
      </c>
      <c r="E5" s="27">
        <f>D5-C5</f>
        <v>186734</v>
      </c>
    </row>
    <row r="6" spans="1:5" ht="12.75">
      <c r="A6" s="6" t="s">
        <v>49</v>
      </c>
      <c r="B6" s="7" t="s">
        <v>50</v>
      </c>
      <c r="C6" s="26">
        <f>SUM(C7:C12)</f>
        <v>500535</v>
      </c>
      <c r="D6" s="26">
        <f>SUM(D7:D12)</f>
        <v>586014</v>
      </c>
      <c r="E6" s="27">
        <f aca="true" t="shared" si="0" ref="E6:E56">D6-C6</f>
        <v>85479</v>
      </c>
    </row>
    <row r="7" spans="1:5" ht="20.25">
      <c r="A7" s="6" t="s">
        <v>51</v>
      </c>
      <c r="B7" s="7" t="s">
        <v>52</v>
      </c>
      <c r="C7" s="26">
        <v>2374</v>
      </c>
      <c r="D7" s="26">
        <v>2523</v>
      </c>
      <c r="E7" s="27">
        <f t="shared" si="0"/>
        <v>149</v>
      </c>
    </row>
    <row r="8" spans="1:5" ht="20.25">
      <c r="A8" s="6" t="s">
        <v>53</v>
      </c>
      <c r="B8" s="7" t="s">
        <v>54</v>
      </c>
      <c r="C8" s="26">
        <v>13557</v>
      </c>
      <c r="D8" s="26">
        <v>12385</v>
      </c>
      <c r="E8" s="27">
        <f t="shared" si="0"/>
        <v>-1172</v>
      </c>
    </row>
    <row r="9" spans="1:5" ht="20.25">
      <c r="A9" s="6" t="s">
        <v>55</v>
      </c>
      <c r="B9" s="7" t="s">
        <v>56</v>
      </c>
      <c r="C9" s="26">
        <v>321842</v>
      </c>
      <c r="D9" s="26">
        <v>229905</v>
      </c>
      <c r="E9" s="27">
        <f t="shared" si="0"/>
        <v>-91937</v>
      </c>
    </row>
    <row r="10" spans="1:5" ht="20.25">
      <c r="A10" s="6" t="s">
        <v>57</v>
      </c>
      <c r="B10" s="7" t="s">
        <v>58</v>
      </c>
      <c r="C10" s="26">
        <v>45558</v>
      </c>
      <c r="D10" s="26">
        <v>46342</v>
      </c>
      <c r="E10" s="27">
        <f t="shared" si="0"/>
        <v>784</v>
      </c>
    </row>
    <row r="11" spans="1:5" ht="12.75">
      <c r="A11" s="6" t="s">
        <v>59</v>
      </c>
      <c r="B11" s="7" t="s">
        <v>60</v>
      </c>
      <c r="C11" s="26"/>
      <c r="D11" s="26"/>
      <c r="E11" s="27">
        <f t="shared" si="0"/>
        <v>0</v>
      </c>
    </row>
    <row r="12" spans="1:5" ht="12.75">
      <c r="A12" s="6" t="s">
        <v>61</v>
      </c>
      <c r="B12" s="7" t="s">
        <v>62</v>
      </c>
      <c r="C12" s="26">
        <v>117204</v>
      </c>
      <c r="D12" s="26">
        <v>294859</v>
      </c>
      <c r="E12" s="27">
        <f t="shared" si="0"/>
        <v>177655</v>
      </c>
    </row>
    <row r="13" spans="1:5" ht="12.75">
      <c r="A13" s="6" t="s">
        <v>63</v>
      </c>
      <c r="B13" s="7" t="s">
        <v>64</v>
      </c>
      <c r="C13" s="26">
        <f>C14</f>
        <v>0</v>
      </c>
      <c r="D13" s="26">
        <f>D14</f>
        <v>100</v>
      </c>
      <c r="E13" s="27">
        <f t="shared" si="0"/>
        <v>100</v>
      </c>
    </row>
    <row r="14" spans="1:5" ht="12.75">
      <c r="A14" s="6" t="s">
        <v>65</v>
      </c>
      <c r="B14" s="7" t="s">
        <v>66</v>
      </c>
      <c r="C14" s="26"/>
      <c r="D14" s="26">
        <v>100</v>
      </c>
      <c r="E14" s="27">
        <f t="shared" si="0"/>
        <v>100</v>
      </c>
    </row>
    <row r="15" spans="1:5" ht="12.75">
      <c r="A15" s="6" t="s">
        <v>67</v>
      </c>
      <c r="B15" s="7" t="s">
        <v>68</v>
      </c>
      <c r="C15" s="26">
        <f>C16+C17</f>
        <v>18063</v>
      </c>
      <c r="D15" s="26">
        <f>D16+D17</f>
        <v>33298</v>
      </c>
      <c r="E15" s="27">
        <f t="shared" si="0"/>
        <v>15235</v>
      </c>
    </row>
    <row r="16" spans="1:5" ht="20.25">
      <c r="A16" s="6" t="s">
        <v>69</v>
      </c>
      <c r="B16" s="7" t="s">
        <v>70</v>
      </c>
      <c r="C16" s="26">
        <v>17947</v>
      </c>
      <c r="D16" s="26">
        <v>27453</v>
      </c>
      <c r="E16" s="27">
        <f t="shared" si="0"/>
        <v>9506</v>
      </c>
    </row>
    <row r="17" spans="1:5" ht="12.75">
      <c r="A17" s="6" t="s">
        <v>71</v>
      </c>
      <c r="B17" s="7" t="s">
        <v>72</v>
      </c>
      <c r="C17" s="26">
        <v>116</v>
      </c>
      <c r="D17" s="26">
        <v>5845</v>
      </c>
      <c r="E17" s="27">
        <f t="shared" si="0"/>
        <v>5729</v>
      </c>
    </row>
    <row r="18" spans="1:5" ht="12.75">
      <c r="A18" s="6" t="s">
        <v>73</v>
      </c>
      <c r="B18" s="7" t="s">
        <v>74</v>
      </c>
      <c r="C18" s="26">
        <f>SUM(C19:C22)</f>
        <v>82300</v>
      </c>
      <c r="D18" s="26">
        <f>SUM(D19:D22)</f>
        <v>152902</v>
      </c>
      <c r="E18" s="27">
        <f t="shared" si="0"/>
        <v>70602</v>
      </c>
    </row>
    <row r="19" spans="1:5" ht="12.75">
      <c r="A19" s="6" t="s">
        <v>75</v>
      </c>
      <c r="B19" s="7" t="s">
        <v>76</v>
      </c>
      <c r="C19" s="26">
        <v>369</v>
      </c>
      <c r="D19" s="26">
        <v>3123</v>
      </c>
      <c r="E19" s="27">
        <f t="shared" si="0"/>
        <v>2754</v>
      </c>
    </row>
    <row r="20" spans="1:5" ht="12.75">
      <c r="A20" s="6" t="s">
        <v>77</v>
      </c>
      <c r="B20" s="7" t="s">
        <v>78</v>
      </c>
      <c r="C20" s="26">
        <v>29302</v>
      </c>
      <c r="D20" s="26">
        <v>120793</v>
      </c>
      <c r="E20" s="27">
        <f t="shared" si="0"/>
        <v>91491</v>
      </c>
    </row>
    <row r="21" spans="1:5" ht="12.75">
      <c r="A21" s="6" t="s">
        <v>79</v>
      </c>
      <c r="B21" s="7" t="s">
        <v>80</v>
      </c>
      <c r="C21" s="26">
        <v>18787</v>
      </c>
      <c r="D21" s="26">
        <v>6744</v>
      </c>
      <c r="E21" s="27">
        <f t="shared" si="0"/>
        <v>-12043</v>
      </c>
    </row>
    <row r="22" spans="1:5" ht="12.75">
      <c r="A22" s="6" t="s">
        <v>81</v>
      </c>
      <c r="B22" s="7" t="s">
        <v>82</v>
      </c>
      <c r="C22" s="26">
        <v>33842</v>
      </c>
      <c r="D22" s="26">
        <v>22242</v>
      </c>
      <c r="E22" s="27">
        <f t="shared" si="0"/>
        <v>-11600</v>
      </c>
    </row>
    <row r="23" spans="1:5" ht="12.75">
      <c r="A23" s="6" t="s">
        <v>83</v>
      </c>
      <c r="B23" s="7" t="s">
        <v>84</v>
      </c>
      <c r="C23" s="26">
        <f>SUM(C24:C27)</f>
        <v>228744</v>
      </c>
      <c r="D23" s="26">
        <f>SUM(D24:D27)</f>
        <v>137883</v>
      </c>
      <c r="E23" s="27">
        <f t="shared" si="0"/>
        <v>-90861</v>
      </c>
    </row>
    <row r="24" spans="1:5" ht="12.75">
      <c r="A24" s="6" t="s">
        <v>85</v>
      </c>
      <c r="B24" s="7" t="s">
        <v>86</v>
      </c>
      <c r="C24" s="26">
        <v>1434</v>
      </c>
      <c r="D24" s="26">
        <v>5000</v>
      </c>
      <c r="E24" s="27">
        <f t="shared" si="0"/>
        <v>3566</v>
      </c>
    </row>
    <row r="25" spans="1:5" ht="12.75">
      <c r="A25" s="6" t="s">
        <v>87</v>
      </c>
      <c r="B25" s="7" t="s">
        <v>88</v>
      </c>
      <c r="C25" s="26">
        <v>212643</v>
      </c>
      <c r="D25" s="26">
        <v>105243</v>
      </c>
      <c r="E25" s="27">
        <f t="shared" si="0"/>
        <v>-107400</v>
      </c>
    </row>
    <row r="26" spans="1:5" ht="12.75">
      <c r="A26" s="6" t="s">
        <v>89</v>
      </c>
      <c r="B26" s="7" t="s">
        <v>90</v>
      </c>
      <c r="C26" s="26">
        <v>3016</v>
      </c>
      <c r="D26" s="26">
        <v>15977</v>
      </c>
      <c r="E26" s="27">
        <f t="shared" si="0"/>
        <v>12961</v>
      </c>
    </row>
    <row r="27" spans="1:5" ht="12.75">
      <c r="A27" s="6" t="s">
        <v>91</v>
      </c>
      <c r="B27" s="7" t="s">
        <v>92</v>
      </c>
      <c r="C27" s="26">
        <v>11651</v>
      </c>
      <c r="D27" s="26">
        <v>11663</v>
      </c>
      <c r="E27" s="27">
        <f t="shared" si="0"/>
        <v>12</v>
      </c>
    </row>
    <row r="28" spans="1:5" ht="12.75">
      <c r="A28" s="6" t="s">
        <v>93</v>
      </c>
      <c r="B28" s="7" t="s">
        <v>94</v>
      </c>
      <c r="C28" s="26">
        <f>C29</f>
        <v>4359</v>
      </c>
      <c r="D28" s="26">
        <f>D29</f>
        <v>5611</v>
      </c>
      <c r="E28" s="27">
        <f t="shared" si="0"/>
        <v>1252</v>
      </c>
    </row>
    <row r="29" spans="1:5" ht="12.75">
      <c r="A29" s="6" t="s">
        <v>95</v>
      </c>
      <c r="B29" s="7" t="s">
        <v>96</v>
      </c>
      <c r="C29" s="26">
        <v>4359</v>
      </c>
      <c r="D29" s="26">
        <v>5611</v>
      </c>
      <c r="E29" s="27">
        <f t="shared" si="0"/>
        <v>1252</v>
      </c>
    </row>
    <row r="30" spans="1:5" ht="12.75">
      <c r="A30" s="6" t="s">
        <v>97</v>
      </c>
      <c r="B30" s="7" t="s">
        <v>98</v>
      </c>
      <c r="C30" s="26">
        <f>SUM(C31:C35)</f>
        <v>3968887</v>
      </c>
      <c r="D30" s="26">
        <f>SUM(D31:D35)</f>
        <v>4161220</v>
      </c>
      <c r="E30" s="27">
        <f t="shared" si="0"/>
        <v>192333</v>
      </c>
    </row>
    <row r="31" spans="1:5" ht="12.75">
      <c r="A31" s="6" t="s">
        <v>99</v>
      </c>
      <c r="B31" s="7" t="s">
        <v>100</v>
      </c>
      <c r="C31" s="26">
        <v>1682055</v>
      </c>
      <c r="D31" s="26">
        <v>1678414</v>
      </c>
      <c r="E31" s="27">
        <f t="shared" si="0"/>
        <v>-3641</v>
      </c>
    </row>
    <row r="32" spans="1:5" ht="12.75">
      <c r="A32" s="6" t="s">
        <v>101</v>
      </c>
      <c r="B32" s="7" t="s">
        <v>102</v>
      </c>
      <c r="C32" s="26">
        <v>2109570</v>
      </c>
      <c r="D32" s="26">
        <v>2259952</v>
      </c>
      <c r="E32" s="27">
        <f t="shared" si="0"/>
        <v>150382</v>
      </c>
    </row>
    <row r="33" spans="1:5" ht="12.75">
      <c r="A33" s="6" t="s">
        <v>103</v>
      </c>
      <c r="B33" s="7" t="s">
        <v>104</v>
      </c>
      <c r="C33" s="26">
        <v>79</v>
      </c>
      <c r="D33" s="26">
        <v>97</v>
      </c>
      <c r="E33" s="27">
        <f t="shared" si="0"/>
        <v>18</v>
      </c>
    </row>
    <row r="34" spans="1:5" ht="12.75">
      <c r="A34" s="6" t="s">
        <v>105</v>
      </c>
      <c r="B34" s="7" t="s">
        <v>106</v>
      </c>
      <c r="C34" s="26">
        <v>38174</v>
      </c>
      <c r="D34" s="26">
        <v>44054</v>
      </c>
      <c r="E34" s="27">
        <f t="shared" si="0"/>
        <v>5880</v>
      </c>
    </row>
    <row r="35" spans="1:5" ht="12.75">
      <c r="A35" s="6" t="s">
        <v>107</v>
      </c>
      <c r="B35" s="7" t="s">
        <v>108</v>
      </c>
      <c r="C35" s="26">
        <v>139009</v>
      </c>
      <c r="D35" s="26">
        <v>178703</v>
      </c>
      <c r="E35" s="27">
        <f t="shared" si="0"/>
        <v>39694</v>
      </c>
    </row>
    <row r="36" spans="1:5" ht="12.75">
      <c r="A36" s="6" t="s">
        <v>109</v>
      </c>
      <c r="B36" s="7" t="s">
        <v>110</v>
      </c>
      <c r="C36" s="26">
        <f>C37+C38</f>
        <v>117748</v>
      </c>
      <c r="D36" s="26">
        <f>D37+D38</f>
        <v>118108</v>
      </c>
      <c r="E36" s="27">
        <f t="shared" si="0"/>
        <v>360</v>
      </c>
    </row>
    <row r="37" spans="1:5" ht="12.75">
      <c r="A37" s="6" t="s">
        <v>111</v>
      </c>
      <c r="B37" s="7" t="s">
        <v>112</v>
      </c>
      <c r="C37" s="26">
        <v>100518</v>
      </c>
      <c r="D37" s="26">
        <v>82776</v>
      </c>
      <c r="E37" s="27">
        <f t="shared" si="0"/>
        <v>-17742</v>
      </c>
    </row>
    <row r="38" spans="1:5" ht="12.75">
      <c r="A38" s="6" t="s">
        <v>113</v>
      </c>
      <c r="B38" s="7" t="s">
        <v>114</v>
      </c>
      <c r="C38" s="26">
        <v>17230</v>
      </c>
      <c r="D38" s="26">
        <v>35332</v>
      </c>
      <c r="E38" s="27">
        <f t="shared" si="0"/>
        <v>18102</v>
      </c>
    </row>
    <row r="39" spans="1:5" ht="12.75">
      <c r="A39" s="6" t="s">
        <v>115</v>
      </c>
      <c r="B39" s="7" t="s">
        <v>116</v>
      </c>
      <c r="C39" s="26">
        <f>C43+C41+C40+C42</f>
        <v>33923</v>
      </c>
      <c r="D39" s="26">
        <f>D43+D41+D40+D42</f>
        <v>33087</v>
      </c>
      <c r="E39" s="27">
        <f t="shared" si="0"/>
        <v>-836</v>
      </c>
    </row>
    <row r="40" spans="1:5" ht="12.75">
      <c r="A40" s="6" t="s">
        <v>178</v>
      </c>
      <c r="B40" s="7" t="s">
        <v>145</v>
      </c>
      <c r="C40" s="26">
        <v>6345</v>
      </c>
      <c r="D40" s="26">
        <v>555</v>
      </c>
      <c r="E40" s="27">
        <f t="shared" si="0"/>
        <v>-5790</v>
      </c>
    </row>
    <row r="41" spans="1:5" ht="12.75">
      <c r="A41" s="6"/>
      <c r="B41" s="7" t="s">
        <v>146</v>
      </c>
      <c r="C41" s="26">
        <v>125</v>
      </c>
      <c r="D41" s="26"/>
      <c r="E41" s="27">
        <f t="shared" si="0"/>
        <v>-125</v>
      </c>
    </row>
    <row r="42" spans="1:5" ht="12.75">
      <c r="A42" s="6"/>
      <c r="B42" s="7" t="s">
        <v>173</v>
      </c>
      <c r="C42" s="26">
        <v>40</v>
      </c>
      <c r="D42" s="26"/>
      <c r="E42" s="27">
        <f t="shared" si="0"/>
        <v>-40</v>
      </c>
    </row>
    <row r="43" spans="1:5" ht="12.75">
      <c r="A43" s="6" t="s">
        <v>117</v>
      </c>
      <c r="B43" s="7" t="s">
        <v>118</v>
      </c>
      <c r="C43" s="26">
        <v>27413</v>
      </c>
      <c r="D43" s="26">
        <v>32532</v>
      </c>
      <c r="E43" s="27">
        <f t="shared" si="0"/>
        <v>5119</v>
      </c>
    </row>
    <row r="44" spans="1:5" ht="12.75">
      <c r="A44" s="6" t="s">
        <v>119</v>
      </c>
      <c r="B44" s="7" t="s">
        <v>120</v>
      </c>
      <c r="C44" s="26">
        <f>C45+C46+C47</f>
        <v>163971</v>
      </c>
      <c r="D44" s="26">
        <f>D45+D46+D47</f>
        <v>176226</v>
      </c>
      <c r="E44" s="27">
        <f t="shared" si="0"/>
        <v>12255</v>
      </c>
    </row>
    <row r="45" spans="1:5" ht="12.75">
      <c r="A45" s="6" t="s">
        <v>121</v>
      </c>
      <c r="B45" s="7" t="s">
        <v>122</v>
      </c>
      <c r="C45" s="26">
        <v>9597</v>
      </c>
      <c r="D45" s="26">
        <v>12511</v>
      </c>
      <c r="E45" s="27">
        <f t="shared" si="0"/>
        <v>2914</v>
      </c>
    </row>
    <row r="46" spans="1:5" ht="12.75">
      <c r="A46" s="6" t="s">
        <v>123</v>
      </c>
      <c r="B46" s="7" t="s">
        <v>124</v>
      </c>
      <c r="C46" s="26">
        <v>54774</v>
      </c>
      <c r="D46" s="26">
        <v>76561</v>
      </c>
      <c r="E46" s="27">
        <f t="shared" si="0"/>
        <v>21787</v>
      </c>
    </row>
    <row r="47" spans="1:5" ht="12.75">
      <c r="A47" s="6" t="s">
        <v>125</v>
      </c>
      <c r="B47" s="7" t="s">
        <v>126</v>
      </c>
      <c r="C47" s="26">
        <v>99600</v>
      </c>
      <c r="D47" s="26">
        <v>87154</v>
      </c>
      <c r="E47" s="27">
        <f t="shared" si="0"/>
        <v>-12446</v>
      </c>
    </row>
    <row r="48" spans="1:5" ht="12.75">
      <c r="A48" s="6" t="s">
        <v>127</v>
      </c>
      <c r="B48" s="7" t="s">
        <v>128</v>
      </c>
      <c r="C48" s="26">
        <f>C49+C51</f>
        <v>186381</v>
      </c>
      <c r="D48" s="26">
        <f>D49+D51+D50</f>
        <v>95401</v>
      </c>
      <c r="E48" s="27">
        <f t="shared" si="0"/>
        <v>-90980</v>
      </c>
    </row>
    <row r="49" spans="1:5" ht="12.75">
      <c r="A49" s="6" t="s">
        <v>129</v>
      </c>
      <c r="B49" s="7" t="s">
        <v>130</v>
      </c>
      <c r="C49" s="26">
        <v>186381</v>
      </c>
      <c r="D49" s="26">
        <v>59486</v>
      </c>
      <c r="E49" s="27">
        <f t="shared" si="0"/>
        <v>-126895</v>
      </c>
    </row>
    <row r="50" spans="1:5" ht="12.75">
      <c r="A50" s="6" t="s">
        <v>180</v>
      </c>
      <c r="B50" s="7" t="s">
        <v>179</v>
      </c>
      <c r="C50" s="26"/>
      <c r="D50" s="26">
        <v>594</v>
      </c>
      <c r="E50" s="27">
        <f t="shared" si="0"/>
        <v>594</v>
      </c>
    </row>
    <row r="51" spans="1:5" ht="12.75">
      <c r="A51" s="6" t="s">
        <v>131</v>
      </c>
      <c r="B51" s="7" t="s">
        <v>132</v>
      </c>
      <c r="C51" s="26"/>
      <c r="D51" s="26">
        <v>35321</v>
      </c>
      <c r="E51" s="27">
        <f t="shared" si="0"/>
        <v>35321</v>
      </c>
    </row>
    <row r="52" spans="1:5" ht="12.75">
      <c r="A52" s="6" t="s">
        <v>133</v>
      </c>
      <c r="B52" s="7" t="s">
        <v>134</v>
      </c>
      <c r="C52" s="26">
        <f>C53</f>
        <v>5739</v>
      </c>
      <c r="D52" s="26">
        <f>D53</f>
        <v>7021</v>
      </c>
      <c r="E52" s="27">
        <f t="shared" si="0"/>
        <v>1282</v>
      </c>
    </row>
    <row r="53" spans="1:5" ht="12.75">
      <c r="A53" s="6" t="s">
        <v>135</v>
      </c>
      <c r="B53" s="7" t="s">
        <v>136</v>
      </c>
      <c r="C53" s="26">
        <v>5739</v>
      </c>
      <c r="D53" s="26">
        <v>7021</v>
      </c>
      <c r="E53" s="27">
        <f t="shared" si="0"/>
        <v>1282</v>
      </c>
    </row>
    <row r="54" spans="1:5" ht="12.75">
      <c r="A54" s="6" t="s">
        <v>137</v>
      </c>
      <c r="B54" s="7" t="s">
        <v>138</v>
      </c>
      <c r="C54" s="26">
        <f>C55</f>
        <v>9487</v>
      </c>
      <c r="D54" s="26">
        <f>D55</f>
        <v>0</v>
      </c>
      <c r="E54" s="27">
        <f t="shared" si="0"/>
        <v>-9487</v>
      </c>
    </row>
    <row r="55" spans="1:5" ht="12.75">
      <c r="A55" s="6" t="s">
        <v>139</v>
      </c>
      <c r="B55" s="7" t="s">
        <v>140</v>
      </c>
      <c r="C55" s="26">
        <v>9487</v>
      </c>
      <c r="D55" s="26">
        <v>0</v>
      </c>
      <c r="E55" s="27">
        <f t="shared" si="0"/>
        <v>-9487</v>
      </c>
    </row>
    <row r="56" spans="1:5" ht="13.5" thickBot="1">
      <c r="A56" s="6" t="s">
        <v>141</v>
      </c>
      <c r="B56" s="7" t="s">
        <v>5</v>
      </c>
      <c r="C56" s="26">
        <f>Доходы!C8-Расходы!C5</f>
        <v>173936</v>
      </c>
      <c r="D56" s="26">
        <f>Доходы!D8-Расходы!D5</f>
        <v>58637</v>
      </c>
      <c r="E56" s="27">
        <f t="shared" si="0"/>
        <v>-115299</v>
      </c>
    </row>
    <row r="57" spans="1:5" ht="12.75">
      <c r="A57" s="1"/>
      <c r="B57" s="8"/>
      <c r="C57" s="9"/>
      <c r="D57" s="9"/>
      <c r="E57" s="9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4.7109375" style="0" customWidth="1"/>
    <col min="2" max="2" width="20.00390625" style="0" customWidth="1"/>
    <col min="3" max="5" width="14.7109375" style="0" customWidth="1"/>
  </cols>
  <sheetData>
    <row r="1" spans="1:5" ht="21.75" customHeight="1">
      <c r="A1" s="38" t="s">
        <v>148</v>
      </c>
      <c r="B1" s="38"/>
      <c r="C1" s="38"/>
      <c r="D1" s="38"/>
      <c r="E1" s="38"/>
    </row>
    <row r="2" spans="1:5" ht="15.75" customHeight="1">
      <c r="A2" s="15"/>
      <c r="B2" s="15"/>
      <c r="C2" s="15"/>
      <c r="D2" s="16"/>
      <c r="E2" s="17"/>
    </row>
    <row r="3" spans="1:5" ht="9.75" customHeight="1">
      <c r="A3" s="18"/>
      <c r="B3" s="18"/>
      <c r="C3" s="18"/>
      <c r="D3" s="18"/>
      <c r="E3" s="18"/>
    </row>
    <row r="4" spans="1:5" ht="39" customHeight="1">
      <c r="A4" s="19" t="s">
        <v>1</v>
      </c>
      <c r="B4" s="19" t="s">
        <v>149</v>
      </c>
      <c r="C4" s="2" t="s">
        <v>171</v>
      </c>
      <c r="D4" s="2" t="s">
        <v>172</v>
      </c>
      <c r="E4" s="2" t="s">
        <v>144</v>
      </c>
    </row>
    <row r="5" spans="1:5" ht="14.25" customHeight="1" thickBot="1">
      <c r="A5" s="19" t="s">
        <v>3</v>
      </c>
      <c r="B5" s="20" t="s">
        <v>150</v>
      </c>
      <c r="C5" s="20" t="s">
        <v>151</v>
      </c>
      <c r="D5" s="20" t="s">
        <v>152</v>
      </c>
      <c r="E5" s="20" t="s">
        <v>153</v>
      </c>
    </row>
    <row r="6" spans="1:5" ht="20.25" customHeight="1" thickBot="1">
      <c r="A6" s="21" t="s">
        <v>154</v>
      </c>
      <c r="B6" s="22" t="s">
        <v>155</v>
      </c>
      <c r="C6" s="28">
        <f>C7</f>
        <v>-150000</v>
      </c>
      <c r="D6" s="28">
        <f>D7</f>
        <v>6953</v>
      </c>
      <c r="E6" s="29">
        <f>C6-D6</f>
        <v>-156953</v>
      </c>
    </row>
    <row r="7" spans="1:5" ht="20.25" customHeight="1" thickBot="1">
      <c r="A7" s="21" t="s">
        <v>156</v>
      </c>
      <c r="B7" s="19" t="s">
        <v>157</v>
      </c>
      <c r="C7" s="30">
        <f>C8</f>
        <v>-150000</v>
      </c>
      <c r="D7" s="30">
        <f>D11</f>
        <v>6953</v>
      </c>
      <c r="E7" s="29">
        <f aca="true" t="shared" si="0" ref="E7:E13">C7-D7</f>
        <v>-156953</v>
      </c>
    </row>
    <row r="8" spans="1:5" ht="20.25" customHeight="1" thickBot="1">
      <c r="A8" s="21" t="s">
        <v>158</v>
      </c>
      <c r="B8" s="19" t="s">
        <v>159</v>
      </c>
      <c r="C8" s="30">
        <f>C9</f>
        <v>-150000</v>
      </c>
      <c r="D8" s="30"/>
      <c r="E8" s="29">
        <f t="shared" si="0"/>
        <v>-150000</v>
      </c>
    </row>
    <row r="9" spans="1:5" ht="20.25" customHeight="1" thickBot="1">
      <c r="A9" s="21" t="s">
        <v>166</v>
      </c>
      <c r="B9" s="19" t="s">
        <v>168</v>
      </c>
      <c r="C9" s="30">
        <f>C10</f>
        <v>-150000</v>
      </c>
      <c r="D9" s="30"/>
      <c r="E9" s="29">
        <f t="shared" si="0"/>
        <v>-150000</v>
      </c>
    </row>
    <row r="10" spans="1:5" ht="30" customHeight="1" thickBot="1">
      <c r="A10" s="21" t="s">
        <v>167</v>
      </c>
      <c r="B10" s="19" t="s">
        <v>169</v>
      </c>
      <c r="C10" s="30">
        <v>-150000</v>
      </c>
      <c r="D10" s="30"/>
      <c r="E10" s="29">
        <f t="shared" si="0"/>
        <v>-150000</v>
      </c>
    </row>
    <row r="11" spans="1:5" ht="20.25" customHeight="1" thickBot="1">
      <c r="A11" s="21" t="s">
        <v>160</v>
      </c>
      <c r="B11" s="19" t="s">
        <v>161</v>
      </c>
      <c r="C11" s="30"/>
      <c r="D11" s="30">
        <f>D12</f>
        <v>6953</v>
      </c>
      <c r="E11" s="29">
        <f t="shared" si="0"/>
        <v>-6953</v>
      </c>
    </row>
    <row r="12" spans="1:5" ht="30" customHeight="1" thickBot="1">
      <c r="A12" s="21" t="s">
        <v>162</v>
      </c>
      <c r="B12" s="19" t="s">
        <v>163</v>
      </c>
      <c r="C12" s="30"/>
      <c r="D12" s="30">
        <f>D13</f>
        <v>6953</v>
      </c>
      <c r="E12" s="29">
        <f t="shared" si="0"/>
        <v>-6953</v>
      </c>
    </row>
    <row r="13" spans="1:5" ht="30" customHeight="1" thickBot="1">
      <c r="A13" s="21" t="s">
        <v>164</v>
      </c>
      <c r="B13" s="19" t="s">
        <v>165</v>
      </c>
      <c r="C13" s="30"/>
      <c r="D13" s="30">
        <v>6953</v>
      </c>
      <c r="E13" s="29">
        <f t="shared" si="0"/>
        <v>-6953</v>
      </c>
    </row>
    <row r="14" spans="1:5" ht="9.75" customHeight="1">
      <c r="A14" s="23"/>
      <c r="B14" s="25"/>
      <c r="C14" s="24"/>
      <c r="D14" s="24"/>
      <c r="E14" s="2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Н.Г. Крикун</dc:creator>
  <cp:keywords/>
  <dc:description/>
  <cp:lastModifiedBy>user</cp:lastModifiedBy>
  <cp:lastPrinted>2017-03-13T13:51:01Z</cp:lastPrinted>
  <dcterms:created xsi:type="dcterms:W3CDTF">2016-10-18T14:32:18Z</dcterms:created>
  <dcterms:modified xsi:type="dcterms:W3CDTF">2017-03-14T13:41:33Z</dcterms:modified>
  <cp:category/>
  <cp:version/>
  <cp:contentType/>
  <cp:contentStatus/>
</cp:coreProperties>
</file>