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2" r:id="rId1"/>
  </sheets>
  <definedNames>
    <definedName name="_xlnm._FilterDatabase" localSheetId="0" hidden="1">Приложение!$A$3:$G$99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F99" i="2"/>
  <c r="C65" i="2" l="1"/>
  <c r="D94" i="2" l="1"/>
  <c r="E94" i="2"/>
  <c r="F94" i="2"/>
  <c r="G94" i="2"/>
  <c r="G91" i="2"/>
  <c r="D91" i="2"/>
  <c r="E91" i="2"/>
  <c r="F91" i="2"/>
  <c r="D86" i="2"/>
  <c r="E86" i="2"/>
  <c r="F86" i="2"/>
  <c r="G86" i="2"/>
  <c r="D81" i="2"/>
  <c r="E81" i="2"/>
  <c r="F81" i="2"/>
  <c r="G81" i="2"/>
  <c r="D75" i="2"/>
  <c r="E75" i="2"/>
  <c r="F75" i="2"/>
  <c r="G75" i="2"/>
  <c r="G60" i="2"/>
  <c r="D65" i="2"/>
  <c r="E65" i="2"/>
  <c r="F65" i="2"/>
  <c r="G65" i="2"/>
  <c r="D60" i="2"/>
  <c r="E60" i="2"/>
  <c r="F60" i="2"/>
  <c r="D51" i="2"/>
  <c r="E51" i="2"/>
  <c r="F51" i="2"/>
  <c r="G51" i="2"/>
  <c r="D45" i="2"/>
  <c r="E45" i="2"/>
  <c r="F45" i="2"/>
  <c r="G45" i="2"/>
  <c r="G39" i="2"/>
  <c r="D39" i="2"/>
  <c r="E39" i="2"/>
  <c r="F39" i="2"/>
  <c r="D27" i="2"/>
  <c r="E27" i="2"/>
  <c r="F27" i="2"/>
  <c r="G27" i="2"/>
  <c r="D20" i="2"/>
  <c r="E20" i="2"/>
  <c r="F20" i="2"/>
  <c r="G20" i="2"/>
  <c r="D16" i="2"/>
  <c r="E16" i="2"/>
  <c r="F16" i="2"/>
  <c r="G16" i="2"/>
  <c r="D4" i="2"/>
  <c r="E4" i="2"/>
  <c r="F4" i="2"/>
  <c r="G4" i="2"/>
  <c r="C94" i="2"/>
  <c r="C91" i="2"/>
  <c r="C86" i="2"/>
  <c r="C81" i="2"/>
  <c r="C75" i="2"/>
  <c r="C60" i="2"/>
  <c r="C51" i="2"/>
  <c r="C45" i="2"/>
  <c r="C39" i="2"/>
  <c r="C27" i="2"/>
  <c r="C20" i="2"/>
  <c r="C16" i="2"/>
  <c r="C4" i="2"/>
  <c r="C99" i="2" l="1"/>
  <c r="D99" i="2"/>
  <c r="E99" i="2"/>
</calcChain>
</file>

<file path=xl/sharedStrings.xml><?xml version="1.0" encoding="utf-8"?>
<sst xmlns="http://schemas.openxmlformats.org/spreadsheetml/2006/main" count="199" uniqueCount="199">
  <si>
    <t>(млн. рублей)</t>
  </si>
  <si>
    <t>ВСЕГО РАСХОДОВ</t>
  </si>
  <si>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</si>
  <si>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</si>
  <si>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</si>
  <si>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</si>
  <si>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</si>
  <si>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</si>
  <si>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</si>
  <si>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</si>
  <si>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</si>
  <si>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</si>
  <si>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</si>
  <si>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</si>
  <si>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</si>
  <si>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</si>
  <si>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</si>
  <si>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</si>
  <si>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</si>
  <si>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</si>
  <si>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</si>
  <si>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</si>
  <si>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</si>
  <si>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</si>
  <si>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</si>
  <si>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</si>
  <si>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</si>
  <si>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</si>
  <si>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</si>
  <si>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</si>
  <si>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</si>
  <si>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</si>
  <si>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</si>
  <si>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</si>
  <si>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</si>
  <si>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</si>
  <si>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</si>
  <si>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</si>
  <si>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</si>
  <si>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</si>
  <si>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</si>
  <si>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</si>
  <si>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</si>
  <si>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</si>
  <si>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</si>
  <si>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</si>
  <si>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</si>
  <si>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</si>
  <si>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</si>
  <si>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</si>
  <si>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</si>
  <si>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</si>
  <si>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</si>
  <si>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</si>
  <si>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</si>
  <si>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</si>
  <si>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</si>
  <si>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</si>
  <si>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</si>
  <si>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</si>
  <si>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</si>
  <si>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</si>
  <si>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</si>
  <si>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</si>
  <si>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</si>
  <si>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</si>
  <si>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</si>
  <si>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</si>
  <si>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</si>
  <si>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</si>
  <si>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</si>
  <si>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</si>
  <si>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</si>
  <si>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</si>
  <si>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</si>
  <si>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</si>
  <si>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</si>
  <si>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</si>
  <si>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</si>
  <si>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</si>
  <si>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</si>
  <si>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</si>
  <si>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</si>
  <si>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</si>
  <si>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</si>
  <si>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</si>
  <si>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</si>
  <si>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</si>
  <si>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</si>
  <si>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</si>
  <si>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</si>
  <si>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</si>
  <si>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</si>
  <si>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внешнего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</si>
  <si>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</si>
  <si>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</si>
  <si>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</si>
  <si>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</si>
  <si>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</si>
  <si>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</si>
  <si>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</si>
  <si>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</si>
  <si>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</si>
  <si>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</si>
  <si>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</si>
  <si>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</si>
  <si>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</si>
  <si>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</si>
  <si>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0112</t>
  </si>
  <si>
    <t>0113</t>
  </si>
  <si>
    <t>0200</t>
  </si>
  <si>
    <t>0203</t>
  </si>
  <si>
    <t>0204</t>
  </si>
  <si>
    <t>0209</t>
  </si>
  <si>
    <t>0300</t>
  </si>
  <si>
    <t>0302</t>
  </si>
  <si>
    <t>0304</t>
  </si>
  <si>
    <t>0309</t>
  </si>
  <si>
    <t>0310</t>
  </si>
  <si>
    <t>0311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</si>
  <si>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</si>
  <si>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</si>
  <si>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</si>
  <si>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</si>
  <si>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</si>
  <si>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</si>
  <si>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</si>
  <si>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</si>
  <si>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</si>
  <si>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</si>
  <si>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</si>
  <si>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</si>
  <si>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</si>
  <si>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</si>
  <si>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0501</t>
  </si>
  <si>
    <t>0502</t>
  </si>
  <si>
    <t>0503</t>
  </si>
  <si>
    <t>0504</t>
  </si>
  <si>
    <t>0505</t>
  </si>
  <si>
    <t>0600</t>
  </si>
  <si>
    <t>0601</t>
  </si>
  <si>
    <t>0602</t>
  </si>
  <si>
    <t>0603</t>
  </si>
  <si>
    <t>0604</t>
  </si>
  <si>
    <t>0605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</si>
  <si>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</si>
  <si>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</si>
  <si>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</si>
  <si>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</si>
  <si>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</si>
  <si>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</si>
  <si>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</si>
  <si>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</si>
  <si>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</si>
  <si>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</si>
  <si>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</si>
  <si>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</si>
  <si>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0803</t>
  </si>
  <si>
    <t>0804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</si>
  <si>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</si>
  <si>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</si>
  <si>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</si>
  <si>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</si>
  <si>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</si>
  <si>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</si>
  <si>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</si>
  <si>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</si>
  <si>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</si>
  <si>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</si>
  <si>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</si>
  <si>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</si>
  <si>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</si>
  <si>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</si>
  <si>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</si>
  <si>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</si>
  <si>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</si>
  <si>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</si>
  <si>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</si>
  <si>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</si>
  <si>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</si>
  <si>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</si>
  <si>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</si>
  <si>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</si>
  <si>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1203</t>
  </si>
  <si>
    <t>1204</t>
  </si>
  <si>
    <t>1300</t>
  </si>
  <si>
    <t>1301</t>
  </si>
  <si>
    <t>1302</t>
  </si>
  <si>
    <t>1400</t>
  </si>
  <si>
    <t>1401</t>
  </si>
  <si>
    <t>1402</t>
  </si>
  <si>
    <t>1403</t>
  </si>
  <si>
    <t>Информация о расходах бюджета Щёлковского муниципального района Московской области по разделам и подразделам классификации расходов</t>
  </si>
  <si>
    <t>Уточненный план на 2017 год</t>
  </si>
  <si>
    <t>Факт за            2016 год</t>
  </si>
  <si>
    <t>План на           2018 год</t>
  </si>
  <si>
    <t>План на           2019 год</t>
  </si>
  <si>
    <t>План на           2020 год</t>
  </si>
  <si>
    <t>Условно утверждённые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</si>
</sst>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Protection="0"/>
    <xf numFmtId="49" fontId="8" fillId="0" borderId="0">
      <alignment horizontal="center" vertical="top" wrapText="1"/>
      <protection locked="0" hidden="1"/>
    </xf>
    <xf numFmtId="0" fontId="7" fillId="0" borderId="0">
      <alignment horizontal="center" vertical="top" wrapText="1"/>
      <protection locked="0" hidden="1"/>
    </xf>
    <xf numFmtId="49" fontId="7" fillId="0" borderId="0">
      <alignment horizontal="left" vertical="center" wrapText="1"/>
      <protection locked="0" hidden="1"/>
    </xf>
    <xf numFmtId="0" fontId="7" fillId="0" borderId="0">
      <alignment horizontal="center" vertical="center" wrapText="1"/>
      <protection locked="0" hidden="1"/>
    </xf>
    <xf numFmtId="0" fontId="7" fillId="0" borderId="0">
      <alignment horizontal="left" wrapText="1"/>
      <protection locked="0" hidden="1"/>
    </xf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</cellXfs>
  <cellStyles count="7">
    <cellStyle name="Денежный [0] 2" xfId="5"/>
    <cellStyle name="Денежный 2" xfId="4"/>
    <cellStyle name="Обычный" xfId="0" builtinId="0"/>
    <cellStyle name="Обычный 2" xfId="1"/>
    <cellStyle name="Процентный 2" xfId="6"/>
    <cellStyle name="Финансовый [0]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="110" zoomScaleNormal="110" workbookViewId="0">
      <selection activeCell="E59" sqref="E59"/>
    </sheetView>
  </sheetViews>
  <sheetFormatPr defaultRowHeight="15" x14ac:dyDescent="0.25"/>
  <cols>
    <col min="1" max="1" width="7.28515625" customWidth="1"/>
    <col min="2" max="2" width="62.140625" customWidth="1"/>
    <col min="3" max="7" width="11.5703125" customWidth="1"/>
    <col min="8" max="8" width="9.140625" customWidth="1"/>
  </cols>
  <sheetData>
    <row r="1" spans="1:7" ht="45" customHeight="1" x14ac:dyDescent="0.25">
      <c r="A1" s="10" t="s">
        <v>192</v>
      </c>
      <c r="B1" s="10"/>
      <c r="C1" s="10"/>
      <c r="D1" s="10"/>
      <c r="E1" s="10"/>
      <c r="F1" s="10"/>
      <c r="G1" s="10"/>
    </row>
    <row r="2" spans="1:7" ht="15" customHeight="1" x14ac:dyDescent="0.25">
      <c r="G2" s="7" t="s">
        <v>0</v>
      </c>
    </row>
    <row r="3" spans="1:7" ht="38.25" x14ac:dyDescent="0.25">
      <c r="A3" s="8" t="s">
        <v>2</v>
      </c>
      <c r="B3" s="1" t="s">
        <v>3</v>
      </c>
      <c r="C3" s="1" t="s">
        <v>194</v>
      </c>
      <c r="D3" s="1" t="s">
        <v>193</v>
      </c>
      <c r="E3" s="1" t="s">
        <v>195</v>
      </c>
      <c r="F3" s="1" t="s">
        <v>196</v>
      </c>
      <c r="G3" s="1" t="s">
        <v>197</v>
      </c>
    </row>
    <row r="4" spans="1:7" s="9" customFormat="1" x14ac:dyDescent="0.25">
      <c r="A4" s="2" t="s">
        <v>98</v>
      </c>
      <c r="B4" s="3" t="s">
        <v>4</v>
      </c>
      <c r="C4" s="11">
        <f>C5+C6+C7+C8+C9+C10+C11+C12+C13+C14+C15</f>
        <v>586.01</v>
      </c>
      <c r="D4" s="11">
        <f t="shared" ref="D4:G4" si="0">D5+D6+D7+D8+D9+D10+D11+D12+D13+D14+D15</f>
        <v>672.2</v>
      </c>
      <c r="E4" s="11">
        <f t="shared" si="0"/>
        <v>648.99</v>
      </c>
      <c r="F4" s="11">
        <f t="shared" si="0"/>
        <v>634.4</v>
      </c>
      <c r="G4" s="11">
        <f t="shared" si="0"/>
        <v>634.43999999999994</v>
      </c>
    </row>
    <row r="5" spans="1:7" ht="24" x14ac:dyDescent="0.25">
      <c r="A5" s="4" t="s">
        <v>99</v>
      </c>
      <c r="B5" s="5" t="s">
        <v>5</v>
      </c>
      <c r="C5" s="12">
        <v>2.52</v>
      </c>
      <c r="D5" s="12">
        <v>3.2</v>
      </c>
      <c r="E5" s="12">
        <v>3.12</v>
      </c>
      <c r="F5" s="12">
        <v>3.12</v>
      </c>
      <c r="G5" s="12">
        <v>3.12</v>
      </c>
    </row>
    <row r="6" spans="1:7" ht="36" x14ac:dyDescent="0.25">
      <c r="A6" s="4" t="s">
        <v>100</v>
      </c>
      <c r="B6" s="5" t="s">
        <v>6</v>
      </c>
      <c r="C6" s="12">
        <v>12.39</v>
      </c>
      <c r="D6" s="12">
        <v>15</v>
      </c>
      <c r="E6" s="12">
        <v>16.43</v>
      </c>
      <c r="F6" s="12">
        <v>16.43</v>
      </c>
      <c r="G6" s="12">
        <v>16.43</v>
      </c>
    </row>
    <row r="7" spans="1:7" ht="36" x14ac:dyDescent="0.25">
      <c r="A7" s="4" t="s">
        <v>101</v>
      </c>
      <c r="B7" s="5" t="s">
        <v>7</v>
      </c>
      <c r="C7" s="12">
        <v>229.9</v>
      </c>
      <c r="D7" s="12">
        <v>289.60000000000002</v>
      </c>
      <c r="E7" s="12">
        <v>363.96</v>
      </c>
      <c r="F7" s="12">
        <v>353.36</v>
      </c>
      <c r="G7" s="12">
        <v>353.4</v>
      </c>
    </row>
    <row r="8" spans="1:7" hidden="1" x14ac:dyDescent="0.25">
      <c r="A8" s="4" t="s">
        <v>102</v>
      </c>
      <c r="B8" s="5" t="s">
        <v>8</v>
      </c>
      <c r="C8" s="12"/>
      <c r="D8" s="12">
        <v>0</v>
      </c>
      <c r="E8" s="12">
        <v>0</v>
      </c>
      <c r="F8" s="12">
        <v>0</v>
      </c>
      <c r="G8" s="12">
        <v>0</v>
      </c>
    </row>
    <row r="9" spans="1:7" ht="24" x14ac:dyDescent="0.25">
      <c r="A9" s="4" t="s">
        <v>103</v>
      </c>
      <c r="B9" s="5" t="s">
        <v>9</v>
      </c>
      <c r="C9" s="12">
        <v>46.34</v>
      </c>
      <c r="D9" s="12">
        <v>64.400000000000006</v>
      </c>
      <c r="E9" s="12">
        <v>59.2</v>
      </c>
      <c r="F9" s="12">
        <v>59.2</v>
      </c>
      <c r="G9" s="12">
        <v>59.2</v>
      </c>
    </row>
    <row r="10" spans="1:7" x14ac:dyDescent="0.25">
      <c r="A10" s="4" t="s">
        <v>104</v>
      </c>
      <c r="B10" s="5" t="s">
        <v>10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idden="1" x14ac:dyDescent="0.25">
      <c r="A11" s="4" t="s">
        <v>105</v>
      </c>
      <c r="B11" s="5" t="s">
        <v>11</v>
      </c>
      <c r="C11" s="12"/>
      <c r="D11" s="12">
        <v>0</v>
      </c>
      <c r="E11" s="12">
        <v>0</v>
      </c>
      <c r="F11" s="12">
        <v>0</v>
      </c>
      <c r="G11" s="12">
        <v>0</v>
      </c>
    </row>
    <row r="12" spans="1:7" hidden="1" x14ac:dyDescent="0.25">
      <c r="A12" s="4" t="s">
        <v>106</v>
      </c>
      <c r="B12" s="5" t="s">
        <v>12</v>
      </c>
      <c r="C12" s="12"/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4" t="s">
        <v>107</v>
      </c>
      <c r="B13" s="5" t="s">
        <v>13</v>
      </c>
      <c r="C13" s="12">
        <v>0</v>
      </c>
      <c r="D13" s="12">
        <v>1</v>
      </c>
      <c r="E13" s="12">
        <v>1</v>
      </c>
      <c r="F13" s="12">
        <v>1</v>
      </c>
      <c r="G13" s="12">
        <v>1</v>
      </c>
    </row>
    <row r="14" spans="1:7" hidden="1" x14ac:dyDescent="0.25">
      <c r="A14" s="4" t="s">
        <v>108</v>
      </c>
      <c r="B14" s="5" t="s">
        <v>14</v>
      </c>
      <c r="C14" s="12"/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4" t="s">
        <v>109</v>
      </c>
      <c r="B15" s="5" t="s">
        <v>15</v>
      </c>
      <c r="C15" s="12">
        <v>294.86</v>
      </c>
      <c r="D15" s="12">
        <v>299</v>
      </c>
      <c r="E15" s="12">
        <v>205.28</v>
      </c>
      <c r="F15" s="12">
        <v>201.29</v>
      </c>
      <c r="G15" s="12">
        <v>201.29</v>
      </c>
    </row>
    <row r="16" spans="1:7" s="9" customFormat="1" x14ac:dyDescent="0.25">
      <c r="A16" s="2" t="s">
        <v>110</v>
      </c>
      <c r="B16" s="3" t="s">
        <v>16</v>
      </c>
      <c r="C16" s="11">
        <f>C17+C18+C19</f>
        <v>0.1</v>
      </c>
      <c r="D16" s="11">
        <f t="shared" ref="D16:G16" si="1">D17+D18+D19</f>
        <v>0.1</v>
      </c>
      <c r="E16" s="11">
        <f t="shared" si="1"/>
        <v>0.1</v>
      </c>
      <c r="F16" s="11">
        <f t="shared" si="1"/>
        <v>0.1</v>
      </c>
      <c r="G16" s="11">
        <f t="shared" si="1"/>
        <v>0.1</v>
      </c>
    </row>
    <row r="17" spans="1:7" hidden="1" x14ac:dyDescent="0.25">
      <c r="A17" s="4" t="s">
        <v>111</v>
      </c>
      <c r="B17" s="5" t="s">
        <v>17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5">
      <c r="A18" s="4" t="s">
        <v>112</v>
      </c>
      <c r="B18" s="5" t="s">
        <v>18</v>
      </c>
      <c r="C18" s="12">
        <v>0.1</v>
      </c>
      <c r="D18" s="12">
        <v>0.1</v>
      </c>
      <c r="E18" s="12">
        <v>0.1</v>
      </c>
      <c r="F18" s="12">
        <v>0.1</v>
      </c>
      <c r="G18" s="12">
        <v>0.1</v>
      </c>
    </row>
    <row r="19" spans="1:7" hidden="1" x14ac:dyDescent="0.25">
      <c r="A19" s="4" t="s">
        <v>113</v>
      </c>
      <c r="B19" s="5" t="s">
        <v>19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9" customFormat="1" ht="24" x14ac:dyDescent="0.25">
      <c r="A20" s="2" t="s">
        <v>114</v>
      </c>
      <c r="B20" s="3" t="s">
        <v>20</v>
      </c>
      <c r="C20" s="11">
        <f>C21+C22+C23+C24+C25+C26</f>
        <v>33.29</v>
      </c>
      <c r="D20" s="11">
        <f t="shared" ref="D20:G20" si="2">D21+D22+D23+D24+D25+D26</f>
        <v>42</v>
      </c>
      <c r="E20" s="11">
        <f t="shared" si="2"/>
        <v>70.949999999999989</v>
      </c>
      <c r="F20" s="11">
        <f t="shared" si="2"/>
        <v>35.93</v>
      </c>
      <c r="G20" s="11">
        <f t="shared" si="2"/>
        <v>35.93</v>
      </c>
    </row>
    <row r="21" spans="1:7" hidden="1" x14ac:dyDescent="0.25">
      <c r="A21" s="4" t="s">
        <v>115</v>
      </c>
      <c r="B21" s="5" t="s">
        <v>21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idden="1" x14ac:dyDescent="0.25">
      <c r="A22" s="4" t="s">
        <v>116</v>
      </c>
      <c r="B22" s="5" t="s">
        <v>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24" x14ac:dyDescent="0.25">
      <c r="A23" s="4" t="s">
        <v>117</v>
      </c>
      <c r="B23" s="5" t="s">
        <v>23</v>
      </c>
      <c r="C23" s="12">
        <v>27.45</v>
      </c>
      <c r="D23" s="12">
        <v>34</v>
      </c>
      <c r="E23" s="12">
        <v>64.349999999999994</v>
      </c>
      <c r="F23" s="12">
        <v>29.33</v>
      </c>
      <c r="G23" s="12">
        <v>29.33</v>
      </c>
    </row>
    <row r="24" spans="1:7" hidden="1" x14ac:dyDescent="0.25">
      <c r="A24" s="4" t="s">
        <v>118</v>
      </c>
      <c r="B24" s="5" t="s">
        <v>24</v>
      </c>
      <c r="C24" s="12"/>
      <c r="D24" s="12">
        <v>0</v>
      </c>
      <c r="E24" s="12">
        <v>0</v>
      </c>
      <c r="F24" s="12">
        <v>0</v>
      </c>
      <c r="G24" s="12">
        <v>0</v>
      </c>
    </row>
    <row r="25" spans="1:7" hidden="1" x14ac:dyDescent="0.25">
      <c r="A25" s="4" t="s">
        <v>119</v>
      </c>
      <c r="B25" s="5" t="s">
        <v>25</v>
      </c>
      <c r="C25" s="12"/>
      <c r="D25" s="12">
        <v>0</v>
      </c>
      <c r="E25" s="12">
        <v>0</v>
      </c>
      <c r="F25" s="12">
        <v>0</v>
      </c>
      <c r="G25" s="12">
        <v>0</v>
      </c>
    </row>
    <row r="26" spans="1:7" ht="24" x14ac:dyDescent="0.25">
      <c r="A26" s="4" t="s">
        <v>120</v>
      </c>
      <c r="B26" s="5" t="s">
        <v>26</v>
      </c>
      <c r="C26" s="12">
        <v>5.84</v>
      </c>
      <c r="D26" s="12">
        <v>8</v>
      </c>
      <c r="E26" s="12">
        <v>6.6</v>
      </c>
      <c r="F26" s="12">
        <v>6.6</v>
      </c>
      <c r="G26" s="12">
        <v>6.6</v>
      </c>
    </row>
    <row r="27" spans="1:7" s="9" customFormat="1" x14ac:dyDescent="0.25">
      <c r="A27" s="2" t="s">
        <v>121</v>
      </c>
      <c r="B27" s="3" t="s">
        <v>27</v>
      </c>
      <c r="C27" s="11">
        <f>C28+C29+C30+C31+C32+C33+C34+C35+C36+C37+C38</f>
        <v>153.89000000000001</v>
      </c>
      <c r="D27" s="11">
        <f t="shared" ref="D27:G27" si="3">D28+D29+D30+D31+D32+D33+D34+D35+D36+D37+D38</f>
        <v>90.1</v>
      </c>
      <c r="E27" s="11">
        <f t="shared" si="3"/>
        <v>76.942999999999998</v>
      </c>
      <c r="F27" s="11">
        <f t="shared" si="3"/>
        <v>76.94</v>
      </c>
      <c r="G27" s="11">
        <f t="shared" si="3"/>
        <v>76.95</v>
      </c>
    </row>
    <row r="28" spans="1:7" hidden="1" x14ac:dyDescent="0.25">
      <c r="A28" s="4" t="s">
        <v>122</v>
      </c>
      <c r="B28" s="5" t="s">
        <v>28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idden="1" x14ac:dyDescent="0.25">
      <c r="A29" s="4" t="s">
        <v>123</v>
      </c>
      <c r="B29" s="5" t="s">
        <v>29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hidden="1" x14ac:dyDescent="0.25">
      <c r="A30" s="4" t="s">
        <v>124</v>
      </c>
      <c r="B30" s="5" t="s">
        <v>30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idden="1" x14ac:dyDescent="0.25">
      <c r="A31" s="4" t="s">
        <v>125</v>
      </c>
      <c r="B31" s="5" t="s">
        <v>31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idden="1" x14ac:dyDescent="0.25">
      <c r="A32" s="4" t="s">
        <v>126</v>
      </c>
      <c r="B32" s="5" t="s">
        <v>32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idden="1" x14ac:dyDescent="0.25">
      <c r="A33" s="4" t="s">
        <v>127</v>
      </c>
      <c r="B33" s="5" t="s">
        <v>33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5">
      <c r="A34" s="4" t="s">
        <v>128</v>
      </c>
      <c r="B34" s="5" t="s">
        <v>34</v>
      </c>
      <c r="C34" s="12">
        <v>3.12</v>
      </c>
      <c r="D34" s="12">
        <v>2.1</v>
      </c>
      <c r="E34" s="12">
        <v>1.756</v>
      </c>
      <c r="F34" s="12">
        <v>1.76</v>
      </c>
      <c r="G34" s="12">
        <v>1.76</v>
      </c>
    </row>
    <row r="35" spans="1:7" x14ac:dyDescent="0.25">
      <c r="A35" s="4" t="s">
        <v>129</v>
      </c>
      <c r="B35" s="5" t="s">
        <v>35</v>
      </c>
      <c r="C35" s="12">
        <v>120.79</v>
      </c>
      <c r="D35" s="12">
        <v>60.6</v>
      </c>
      <c r="E35" s="12">
        <v>54.2</v>
      </c>
      <c r="F35" s="12">
        <v>54.2</v>
      </c>
      <c r="G35" s="12">
        <v>54.2</v>
      </c>
    </row>
    <row r="36" spans="1:7" x14ac:dyDescent="0.25">
      <c r="A36" s="4" t="s">
        <v>130</v>
      </c>
      <c r="B36" s="5" t="s">
        <v>36</v>
      </c>
      <c r="C36" s="12">
        <v>6.74</v>
      </c>
      <c r="D36" s="12">
        <v>3.5</v>
      </c>
      <c r="E36" s="12">
        <v>4.2469999999999999</v>
      </c>
      <c r="F36" s="12">
        <v>4.25</v>
      </c>
      <c r="G36" s="12">
        <v>4.25</v>
      </c>
    </row>
    <row r="37" spans="1:7" hidden="1" x14ac:dyDescent="0.25">
      <c r="A37" s="4" t="s">
        <v>131</v>
      </c>
      <c r="B37" s="5" t="s">
        <v>37</v>
      </c>
      <c r="C37" s="12"/>
      <c r="D37" s="12">
        <v>0</v>
      </c>
      <c r="E37" s="12">
        <v>0</v>
      </c>
      <c r="F37" s="12">
        <v>0</v>
      </c>
      <c r="G37" s="12">
        <v>0</v>
      </c>
    </row>
    <row r="38" spans="1:7" x14ac:dyDescent="0.25">
      <c r="A38" s="4" t="s">
        <v>132</v>
      </c>
      <c r="B38" s="5" t="s">
        <v>38</v>
      </c>
      <c r="C38" s="12">
        <v>23.24</v>
      </c>
      <c r="D38" s="12">
        <v>23.9</v>
      </c>
      <c r="E38" s="12">
        <v>16.739999999999998</v>
      </c>
      <c r="F38" s="12">
        <v>16.73</v>
      </c>
      <c r="G38" s="12">
        <v>16.739999999999998</v>
      </c>
    </row>
    <row r="39" spans="1:7" s="9" customFormat="1" x14ac:dyDescent="0.25">
      <c r="A39" s="2" t="s">
        <v>133</v>
      </c>
      <c r="B39" s="3" t="s">
        <v>39</v>
      </c>
      <c r="C39" s="11">
        <f>C40+C41+C42+C43+C44</f>
        <v>137.88</v>
      </c>
      <c r="D39" s="11">
        <f t="shared" ref="D39:G39" si="4">D40+D41+D42+D43+D44</f>
        <v>619.69999999999993</v>
      </c>
      <c r="E39" s="11">
        <f t="shared" si="4"/>
        <v>47.11</v>
      </c>
      <c r="F39" s="11">
        <f t="shared" si="4"/>
        <v>32.11</v>
      </c>
      <c r="G39" s="11">
        <f t="shared" si="4"/>
        <v>26.29</v>
      </c>
    </row>
    <row r="40" spans="1:7" x14ac:dyDescent="0.25">
      <c r="A40" s="4" t="s">
        <v>134</v>
      </c>
      <c r="B40" s="5" t="s">
        <v>40</v>
      </c>
      <c r="C40" s="12">
        <v>5</v>
      </c>
      <c r="D40" s="12">
        <v>42.3</v>
      </c>
      <c r="E40" s="12">
        <v>10.73</v>
      </c>
      <c r="F40" s="12">
        <v>10.55</v>
      </c>
      <c r="G40" s="12">
        <v>10.73</v>
      </c>
    </row>
    <row r="41" spans="1:7" x14ac:dyDescent="0.25">
      <c r="A41" s="4" t="s">
        <v>135</v>
      </c>
      <c r="B41" s="5" t="s">
        <v>41</v>
      </c>
      <c r="C41" s="12">
        <v>105.24</v>
      </c>
      <c r="D41" s="12">
        <v>550.5</v>
      </c>
      <c r="E41" s="12">
        <v>25.82</v>
      </c>
      <c r="F41" s="12">
        <v>11</v>
      </c>
      <c r="G41" s="12">
        <v>5</v>
      </c>
    </row>
    <row r="42" spans="1:7" x14ac:dyDescent="0.25">
      <c r="A42" s="4" t="s">
        <v>136</v>
      </c>
      <c r="B42" s="5" t="s">
        <v>42</v>
      </c>
      <c r="C42" s="12">
        <v>15.98</v>
      </c>
      <c r="D42" s="12">
        <v>26.5</v>
      </c>
      <c r="E42" s="12">
        <v>10.56</v>
      </c>
      <c r="F42" s="12">
        <v>10.56</v>
      </c>
      <c r="G42" s="12">
        <v>10.56</v>
      </c>
    </row>
    <row r="43" spans="1:7" hidden="1" x14ac:dyDescent="0.25">
      <c r="A43" s="4" t="s">
        <v>137</v>
      </c>
      <c r="B43" s="5" t="s">
        <v>43</v>
      </c>
      <c r="C43" s="12"/>
      <c r="D43" s="12">
        <v>0</v>
      </c>
      <c r="E43" s="12">
        <v>0</v>
      </c>
      <c r="F43" s="12">
        <v>0</v>
      </c>
      <c r="G43" s="12">
        <v>0</v>
      </c>
    </row>
    <row r="44" spans="1:7" x14ac:dyDescent="0.25">
      <c r="A44" s="4" t="s">
        <v>138</v>
      </c>
      <c r="B44" s="5" t="s">
        <v>44</v>
      </c>
      <c r="C44" s="12">
        <v>11.66</v>
      </c>
      <c r="D44" s="12">
        <v>0.4</v>
      </c>
      <c r="E44" s="12">
        <v>0</v>
      </c>
      <c r="F44" s="12">
        <v>0</v>
      </c>
      <c r="G44" s="12">
        <v>0</v>
      </c>
    </row>
    <row r="45" spans="1:7" s="9" customFormat="1" x14ac:dyDescent="0.25">
      <c r="A45" s="2" t="s">
        <v>139</v>
      </c>
      <c r="B45" s="3" t="s">
        <v>45</v>
      </c>
      <c r="C45" s="11">
        <f>C46+C47+C48+C49+C50</f>
        <v>5.61</v>
      </c>
      <c r="D45" s="11">
        <f t="shared" ref="D45:G45" si="5">D46+D47+D48+D49+D50</f>
        <v>8.9</v>
      </c>
      <c r="E45" s="11">
        <f t="shared" si="5"/>
        <v>8.86</v>
      </c>
      <c r="F45" s="11">
        <f t="shared" si="5"/>
        <v>8.86</v>
      </c>
      <c r="G45" s="11">
        <f t="shared" si="5"/>
        <v>8.86</v>
      </c>
    </row>
    <row r="46" spans="1:7" hidden="1" x14ac:dyDescent="0.25">
      <c r="A46" s="4" t="s">
        <v>140</v>
      </c>
      <c r="B46" s="5" t="s">
        <v>46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idden="1" x14ac:dyDescent="0.25">
      <c r="A47" s="4" t="s">
        <v>141</v>
      </c>
      <c r="B47" s="5" t="s">
        <v>47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x14ac:dyDescent="0.25">
      <c r="A48" s="4" t="s">
        <v>142</v>
      </c>
      <c r="B48" s="5" t="s">
        <v>48</v>
      </c>
      <c r="C48" s="12">
        <v>5.61</v>
      </c>
      <c r="D48" s="12">
        <v>8.9</v>
      </c>
      <c r="E48" s="12">
        <v>8.86</v>
      </c>
      <c r="F48" s="12">
        <v>8.86</v>
      </c>
      <c r="G48" s="12">
        <v>8.86</v>
      </c>
    </row>
    <row r="49" spans="1:7" hidden="1" x14ac:dyDescent="0.25">
      <c r="A49" s="4" t="s">
        <v>143</v>
      </c>
      <c r="B49" s="5" t="s">
        <v>49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hidden="1" x14ac:dyDescent="0.25">
      <c r="A50" s="4" t="s">
        <v>144</v>
      </c>
      <c r="B50" s="5" t="s">
        <v>50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s="9" customFormat="1" x14ac:dyDescent="0.25">
      <c r="A51" s="2" t="s">
        <v>145</v>
      </c>
      <c r="B51" s="3" t="s">
        <v>51</v>
      </c>
      <c r="C51" s="11">
        <f>C52+C53+C54+C55+C56+C57+C58+C59</f>
        <v>4161.3</v>
      </c>
      <c r="D51" s="11">
        <f t="shared" ref="D51:G51" si="6">D52+D53+D54+D55+D56+D57+D58+D59</f>
        <v>4790.8999999999996</v>
      </c>
      <c r="E51" s="11">
        <f t="shared" si="6"/>
        <v>4832.9651000000003</v>
      </c>
      <c r="F51" s="11">
        <f t="shared" si="6"/>
        <v>4879.1099999999997</v>
      </c>
      <c r="G51" s="11">
        <f t="shared" si="6"/>
        <v>4891.33</v>
      </c>
    </row>
    <row r="52" spans="1:7" x14ac:dyDescent="0.25">
      <c r="A52" s="4" t="s">
        <v>146</v>
      </c>
      <c r="B52" s="5" t="s">
        <v>52</v>
      </c>
      <c r="C52" s="12">
        <v>1678.5</v>
      </c>
      <c r="D52" s="12">
        <v>1886.3</v>
      </c>
      <c r="E52" s="12">
        <v>2011.0150000000001</v>
      </c>
      <c r="F52" s="12">
        <v>2009.09</v>
      </c>
      <c r="G52" s="12">
        <v>2009.09</v>
      </c>
    </row>
    <row r="53" spans="1:7" x14ac:dyDescent="0.25">
      <c r="A53" s="4" t="s">
        <v>147</v>
      </c>
      <c r="B53" s="5" t="s">
        <v>53</v>
      </c>
      <c r="C53" s="12">
        <v>2259.9499999999998</v>
      </c>
      <c r="D53" s="12">
        <v>2146.1</v>
      </c>
      <c r="E53" s="12">
        <v>2042.1971000000001</v>
      </c>
      <c r="F53" s="12">
        <v>2094.5700000000002</v>
      </c>
      <c r="G53" s="12">
        <v>2106.79</v>
      </c>
    </row>
    <row r="54" spans="1:7" x14ac:dyDescent="0.25">
      <c r="A54" s="4" t="s">
        <v>148</v>
      </c>
      <c r="B54" s="5" t="s">
        <v>54</v>
      </c>
      <c r="C54" s="12">
        <v>0</v>
      </c>
      <c r="D54" s="12">
        <v>529.20000000000005</v>
      </c>
      <c r="E54" s="12">
        <v>529.95299999999997</v>
      </c>
      <c r="F54" s="12">
        <v>529.4</v>
      </c>
      <c r="G54" s="12">
        <v>529.4</v>
      </c>
    </row>
    <row r="55" spans="1:7" x14ac:dyDescent="0.25">
      <c r="A55" s="4" t="s">
        <v>149</v>
      </c>
      <c r="B55" s="5" t="s">
        <v>55</v>
      </c>
      <c r="C55" s="12">
        <v>0.1</v>
      </c>
      <c r="D55" s="12">
        <v>0.1</v>
      </c>
      <c r="E55" s="12">
        <v>0.17</v>
      </c>
      <c r="F55" s="12">
        <v>0.17</v>
      </c>
      <c r="G55" s="12">
        <v>0.17</v>
      </c>
    </row>
    <row r="56" spans="1:7" hidden="1" x14ac:dyDescent="0.25">
      <c r="A56" s="4" t="s">
        <v>150</v>
      </c>
      <c r="B56" s="5" t="s">
        <v>56</v>
      </c>
      <c r="C56" s="12"/>
      <c r="D56" s="12">
        <v>0</v>
      </c>
      <c r="E56" s="12">
        <v>0</v>
      </c>
      <c r="F56" s="12">
        <v>0</v>
      </c>
      <c r="G56" s="12">
        <v>0</v>
      </c>
    </row>
    <row r="57" spans="1:7" x14ac:dyDescent="0.25">
      <c r="A57" s="4" t="s">
        <v>151</v>
      </c>
      <c r="B57" s="5" t="s">
        <v>57</v>
      </c>
      <c r="C57" s="12">
        <v>44.05</v>
      </c>
      <c r="D57" s="12">
        <v>46.3</v>
      </c>
      <c r="E57" s="12">
        <v>38.04</v>
      </c>
      <c r="F57" s="12">
        <v>34.29</v>
      </c>
      <c r="G57" s="12">
        <v>34.29</v>
      </c>
    </row>
    <row r="58" spans="1:7" hidden="1" x14ac:dyDescent="0.25">
      <c r="A58" s="4" t="s">
        <v>152</v>
      </c>
      <c r="B58" s="5" t="s">
        <v>58</v>
      </c>
      <c r="C58" s="12"/>
      <c r="D58" s="12">
        <v>0</v>
      </c>
      <c r="E58" s="12">
        <v>0</v>
      </c>
      <c r="F58" s="12">
        <v>0</v>
      </c>
      <c r="G58" s="12">
        <v>0</v>
      </c>
    </row>
    <row r="59" spans="1:7" x14ac:dyDescent="0.25">
      <c r="A59" s="4" t="s">
        <v>153</v>
      </c>
      <c r="B59" s="5" t="s">
        <v>59</v>
      </c>
      <c r="C59" s="12">
        <v>178.7</v>
      </c>
      <c r="D59" s="12">
        <v>182.9</v>
      </c>
      <c r="E59" s="12">
        <v>211.59</v>
      </c>
      <c r="F59" s="12">
        <v>211.59</v>
      </c>
      <c r="G59" s="12">
        <v>211.59</v>
      </c>
    </row>
    <row r="60" spans="1:7" s="9" customFormat="1" x14ac:dyDescent="0.25">
      <c r="A60" s="2" t="s">
        <v>154</v>
      </c>
      <c r="B60" s="3" t="s">
        <v>60</v>
      </c>
      <c r="C60" s="11">
        <f>C61+C62+C63+C64</f>
        <v>118.11</v>
      </c>
      <c r="D60" s="11">
        <f t="shared" ref="D60:G60" si="7">D61+D62+D63+D64</f>
        <v>134.69999999999999</v>
      </c>
      <c r="E60" s="11">
        <f t="shared" si="7"/>
        <v>147.80000000000001</v>
      </c>
      <c r="F60" s="11">
        <f t="shared" si="7"/>
        <v>147.80000000000001</v>
      </c>
      <c r="G60" s="11">
        <f t="shared" si="7"/>
        <v>147.80000000000001</v>
      </c>
    </row>
    <row r="61" spans="1:7" x14ac:dyDescent="0.25">
      <c r="A61" s="4" t="s">
        <v>155</v>
      </c>
      <c r="B61" s="5" t="s">
        <v>61</v>
      </c>
      <c r="C61" s="12">
        <v>82.78</v>
      </c>
      <c r="D61" s="12">
        <v>95.6</v>
      </c>
      <c r="E61" s="12">
        <v>107.77</v>
      </c>
      <c r="F61" s="12">
        <v>107.77</v>
      </c>
      <c r="G61" s="12">
        <v>107.77</v>
      </c>
    </row>
    <row r="62" spans="1:7" hidden="1" x14ac:dyDescent="0.25">
      <c r="A62" s="4" t="s">
        <v>156</v>
      </c>
      <c r="B62" s="5" t="s">
        <v>62</v>
      </c>
      <c r="C62" s="12"/>
      <c r="D62" s="12">
        <v>0</v>
      </c>
      <c r="E62" s="12">
        <v>0</v>
      </c>
      <c r="F62" s="12">
        <v>0</v>
      </c>
      <c r="G62" s="12">
        <v>0</v>
      </c>
    </row>
    <row r="63" spans="1:7" hidden="1" x14ac:dyDescent="0.25">
      <c r="A63" s="4" t="s">
        <v>157</v>
      </c>
      <c r="B63" s="5" t="s">
        <v>63</v>
      </c>
      <c r="C63" s="12"/>
      <c r="D63" s="12">
        <v>0</v>
      </c>
      <c r="E63" s="12">
        <v>0</v>
      </c>
      <c r="F63" s="12">
        <v>0</v>
      </c>
      <c r="G63" s="12">
        <v>0</v>
      </c>
    </row>
    <row r="64" spans="1:7" x14ac:dyDescent="0.25">
      <c r="A64" s="4" t="s">
        <v>158</v>
      </c>
      <c r="B64" s="5" t="s">
        <v>64</v>
      </c>
      <c r="C64" s="12">
        <v>35.33</v>
      </c>
      <c r="D64" s="12">
        <v>39.1</v>
      </c>
      <c r="E64" s="12">
        <v>40.03</v>
      </c>
      <c r="F64" s="12">
        <v>40.03</v>
      </c>
      <c r="G64" s="12">
        <v>40.03</v>
      </c>
    </row>
    <row r="65" spans="1:7" s="9" customFormat="1" x14ac:dyDescent="0.25">
      <c r="A65" s="2" t="s">
        <v>159</v>
      </c>
      <c r="B65" s="3" t="s">
        <v>65</v>
      </c>
      <c r="C65" s="11">
        <f>C66+C67+C68+C69+C70+C71+C72+C73+C74</f>
        <v>33.090000000000003</v>
      </c>
      <c r="D65" s="11">
        <f t="shared" ref="D65:G65" si="8">D66+D67+D68+D69+D70+D71+D72+D73+D74</f>
        <v>44</v>
      </c>
      <c r="E65" s="11">
        <f t="shared" si="8"/>
        <v>44.75</v>
      </c>
      <c r="F65" s="11">
        <f t="shared" si="8"/>
        <v>44.11</v>
      </c>
      <c r="G65" s="11">
        <f t="shared" si="8"/>
        <v>45.87</v>
      </c>
    </row>
    <row r="66" spans="1:7" x14ac:dyDescent="0.25">
      <c r="A66" s="4" t="s">
        <v>160</v>
      </c>
      <c r="B66" s="5" t="s">
        <v>66</v>
      </c>
      <c r="C66" s="12">
        <v>0.56000000000000005</v>
      </c>
      <c r="D66" s="12">
        <v>4.2</v>
      </c>
      <c r="E66" s="12">
        <v>2.34</v>
      </c>
      <c r="F66" s="12">
        <v>0</v>
      </c>
      <c r="G66" s="12">
        <v>0</v>
      </c>
    </row>
    <row r="67" spans="1:7" hidden="1" x14ac:dyDescent="0.25">
      <c r="A67" s="4" t="s">
        <v>161</v>
      </c>
      <c r="B67" s="5" t="s">
        <v>67</v>
      </c>
      <c r="C67" s="12"/>
      <c r="D67" s="12">
        <v>0</v>
      </c>
      <c r="E67" s="12">
        <v>0</v>
      </c>
      <c r="F67" s="12">
        <v>0</v>
      </c>
      <c r="G67" s="12">
        <v>0</v>
      </c>
    </row>
    <row r="68" spans="1:7" hidden="1" x14ac:dyDescent="0.25">
      <c r="A68" s="4" t="s">
        <v>162</v>
      </c>
      <c r="B68" s="5" t="s">
        <v>68</v>
      </c>
      <c r="C68" s="12"/>
      <c r="D68" s="12">
        <v>0</v>
      </c>
      <c r="E68" s="12">
        <v>0</v>
      </c>
      <c r="F68" s="12">
        <v>0</v>
      </c>
      <c r="G68" s="12">
        <v>0</v>
      </c>
    </row>
    <row r="69" spans="1:7" hidden="1" x14ac:dyDescent="0.25">
      <c r="A69" s="4" t="s">
        <v>163</v>
      </c>
      <c r="B69" s="5" t="s">
        <v>69</v>
      </c>
      <c r="C69" s="12"/>
      <c r="D69" s="12">
        <v>0</v>
      </c>
      <c r="E69" s="12">
        <v>0</v>
      </c>
      <c r="F69" s="12">
        <v>0</v>
      </c>
      <c r="G69" s="12">
        <v>0</v>
      </c>
    </row>
    <row r="70" spans="1:7" hidden="1" x14ac:dyDescent="0.25">
      <c r="A70" s="4" t="s">
        <v>164</v>
      </c>
      <c r="B70" s="5" t="s">
        <v>70</v>
      </c>
      <c r="C70" s="12"/>
      <c r="D70" s="12">
        <v>0</v>
      </c>
      <c r="E70" s="12">
        <v>0</v>
      </c>
      <c r="F70" s="12">
        <v>0</v>
      </c>
      <c r="G70" s="12">
        <v>0</v>
      </c>
    </row>
    <row r="71" spans="1:7" ht="24" hidden="1" x14ac:dyDescent="0.25">
      <c r="A71" s="4" t="s">
        <v>165</v>
      </c>
      <c r="B71" s="5" t="s">
        <v>71</v>
      </c>
      <c r="C71" s="12"/>
      <c r="D71" s="12">
        <v>0</v>
      </c>
      <c r="E71" s="12">
        <v>0</v>
      </c>
      <c r="F71" s="12">
        <v>0</v>
      </c>
      <c r="G71" s="12">
        <v>0</v>
      </c>
    </row>
    <row r="72" spans="1:7" hidden="1" x14ac:dyDescent="0.25">
      <c r="A72" s="4" t="s">
        <v>166</v>
      </c>
      <c r="B72" s="5" t="s">
        <v>72</v>
      </c>
      <c r="C72" s="12"/>
      <c r="D72" s="12">
        <v>0</v>
      </c>
      <c r="E72" s="12">
        <v>0</v>
      </c>
      <c r="F72" s="12">
        <v>0</v>
      </c>
      <c r="G72" s="12">
        <v>0</v>
      </c>
    </row>
    <row r="73" spans="1:7" hidden="1" x14ac:dyDescent="0.25">
      <c r="A73" s="4" t="s">
        <v>167</v>
      </c>
      <c r="B73" s="5" t="s">
        <v>73</v>
      </c>
      <c r="C73" s="12"/>
      <c r="D73" s="12">
        <v>0</v>
      </c>
      <c r="E73" s="12">
        <v>0</v>
      </c>
      <c r="F73" s="12">
        <v>0</v>
      </c>
      <c r="G73" s="12">
        <v>0</v>
      </c>
    </row>
    <row r="74" spans="1:7" x14ac:dyDescent="0.25">
      <c r="A74" s="4" t="s">
        <v>168</v>
      </c>
      <c r="B74" s="5" t="s">
        <v>74</v>
      </c>
      <c r="C74" s="12">
        <v>32.53</v>
      </c>
      <c r="D74" s="12">
        <v>39.799999999999997</v>
      </c>
      <c r="E74" s="12">
        <v>42.41</v>
      </c>
      <c r="F74" s="12">
        <v>44.11</v>
      </c>
      <c r="G74" s="12">
        <v>45.87</v>
      </c>
    </row>
    <row r="75" spans="1:7" s="9" customFormat="1" x14ac:dyDescent="0.25">
      <c r="A75" s="2" t="s">
        <v>169</v>
      </c>
      <c r="B75" s="3" t="s">
        <v>75</v>
      </c>
      <c r="C75" s="11">
        <f>C76+C77+C78+C79+C80</f>
        <v>176.22000000000003</v>
      </c>
      <c r="D75" s="11">
        <f t="shared" ref="D75:G75" si="9">D76+D77+D78+D79+D80</f>
        <v>200.5</v>
      </c>
      <c r="E75" s="11">
        <f t="shared" si="9"/>
        <v>199.31</v>
      </c>
      <c r="F75" s="11">
        <f t="shared" si="9"/>
        <v>182.19</v>
      </c>
      <c r="G75" s="11">
        <f t="shared" si="9"/>
        <v>190.89999999999998</v>
      </c>
    </row>
    <row r="76" spans="1:7" x14ac:dyDescent="0.25">
      <c r="A76" s="4" t="s">
        <v>170</v>
      </c>
      <c r="B76" s="5" t="s">
        <v>76</v>
      </c>
      <c r="C76" s="12">
        <v>12.51</v>
      </c>
      <c r="D76" s="12">
        <v>13</v>
      </c>
      <c r="E76" s="12">
        <v>14</v>
      </c>
      <c r="F76" s="12">
        <v>14</v>
      </c>
      <c r="G76" s="12">
        <v>14</v>
      </c>
    </row>
    <row r="77" spans="1:7" hidden="1" x14ac:dyDescent="0.25">
      <c r="A77" s="4" t="s">
        <v>171</v>
      </c>
      <c r="B77" s="5" t="s">
        <v>77</v>
      </c>
      <c r="C77" s="12"/>
      <c r="D77" s="12">
        <v>0</v>
      </c>
      <c r="E77" s="12">
        <v>0</v>
      </c>
      <c r="F77" s="12">
        <v>0</v>
      </c>
      <c r="G77" s="12">
        <v>0</v>
      </c>
    </row>
    <row r="78" spans="1:7" x14ac:dyDescent="0.25">
      <c r="A78" s="4" t="s">
        <v>172</v>
      </c>
      <c r="B78" s="5" t="s">
        <v>78</v>
      </c>
      <c r="C78" s="12">
        <v>76.56</v>
      </c>
      <c r="D78" s="12">
        <v>67.5</v>
      </c>
      <c r="E78" s="12">
        <v>69.22</v>
      </c>
      <c r="F78" s="12">
        <v>65.459999999999994</v>
      </c>
      <c r="G78" s="12">
        <v>68.83</v>
      </c>
    </row>
    <row r="79" spans="1:7" x14ac:dyDescent="0.25">
      <c r="A79" s="4" t="s">
        <v>173</v>
      </c>
      <c r="B79" s="5" t="s">
        <v>79</v>
      </c>
      <c r="C79" s="12">
        <v>87.15</v>
      </c>
      <c r="D79" s="12">
        <v>120</v>
      </c>
      <c r="E79" s="12">
        <v>116.09</v>
      </c>
      <c r="F79" s="12">
        <v>102.73</v>
      </c>
      <c r="G79" s="12">
        <v>108.07</v>
      </c>
    </row>
    <row r="80" spans="1:7" x14ac:dyDescent="0.25">
      <c r="A80" s="4" t="s">
        <v>174</v>
      </c>
      <c r="B80" s="5" t="s">
        <v>80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s="9" customFormat="1" x14ac:dyDescent="0.25">
      <c r="A81" s="2" t="s">
        <v>175</v>
      </c>
      <c r="B81" s="3" t="s">
        <v>81</v>
      </c>
      <c r="C81" s="11">
        <f>C82+C83+C84+C85</f>
        <v>95.4</v>
      </c>
      <c r="D81" s="11">
        <f t="shared" ref="D81:G81" si="10">D82+D83+D84+D85</f>
        <v>174.8</v>
      </c>
      <c r="E81" s="11">
        <f t="shared" si="10"/>
        <v>184.16</v>
      </c>
      <c r="F81" s="11">
        <f t="shared" si="10"/>
        <v>180.57</v>
      </c>
      <c r="G81" s="11">
        <f t="shared" si="10"/>
        <v>180.57</v>
      </c>
    </row>
    <row r="82" spans="1:7" x14ac:dyDescent="0.25">
      <c r="A82" s="4" t="s">
        <v>176</v>
      </c>
      <c r="B82" s="5" t="s">
        <v>82</v>
      </c>
      <c r="C82" s="12">
        <v>59.49</v>
      </c>
      <c r="D82" s="12">
        <v>134.4</v>
      </c>
      <c r="E82" s="12">
        <v>144.57</v>
      </c>
      <c r="F82" s="12">
        <v>140.97999999999999</v>
      </c>
      <c r="G82" s="12">
        <v>140.97999999999999</v>
      </c>
    </row>
    <row r="83" spans="1:7" x14ac:dyDescent="0.25">
      <c r="A83" s="4" t="s">
        <v>177</v>
      </c>
      <c r="B83" s="5" t="s">
        <v>83</v>
      </c>
      <c r="C83" s="12">
        <v>0.59</v>
      </c>
      <c r="D83" s="12">
        <v>0</v>
      </c>
      <c r="E83" s="12">
        <v>0</v>
      </c>
      <c r="F83" s="12">
        <v>0</v>
      </c>
      <c r="G83" s="12">
        <v>0</v>
      </c>
    </row>
    <row r="84" spans="1:7" hidden="1" x14ac:dyDescent="0.25">
      <c r="A84" s="4" t="s">
        <v>178</v>
      </c>
      <c r="B84" s="5" t="s">
        <v>84</v>
      </c>
      <c r="C84" s="12"/>
      <c r="D84" s="12">
        <v>0</v>
      </c>
      <c r="E84" s="12">
        <v>0</v>
      </c>
      <c r="F84" s="12">
        <v>0</v>
      </c>
      <c r="G84" s="12">
        <v>0</v>
      </c>
    </row>
    <row r="85" spans="1:7" x14ac:dyDescent="0.25">
      <c r="A85" s="4" t="s">
        <v>179</v>
      </c>
      <c r="B85" s="5" t="s">
        <v>85</v>
      </c>
      <c r="C85" s="12">
        <v>35.32</v>
      </c>
      <c r="D85" s="12">
        <v>40.4</v>
      </c>
      <c r="E85" s="12">
        <v>39.590000000000003</v>
      </c>
      <c r="F85" s="12">
        <v>39.590000000000003</v>
      </c>
      <c r="G85" s="12">
        <v>39.590000000000003</v>
      </c>
    </row>
    <row r="86" spans="1:7" s="9" customFormat="1" x14ac:dyDescent="0.25">
      <c r="A86" s="2" t="s">
        <v>180</v>
      </c>
      <c r="B86" s="3" t="s">
        <v>86</v>
      </c>
      <c r="C86" s="11">
        <f>C87+C88+C89+C90</f>
        <v>7.02</v>
      </c>
      <c r="D86" s="11">
        <f t="shared" ref="D86:G86" si="11">D87+D88+D89+D90</f>
        <v>14.8</v>
      </c>
      <c r="E86" s="11">
        <f t="shared" si="11"/>
        <v>19.98</v>
      </c>
      <c r="F86" s="11">
        <f t="shared" si="11"/>
        <v>19.98</v>
      </c>
      <c r="G86" s="11">
        <f t="shared" si="11"/>
        <v>19.98</v>
      </c>
    </row>
    <row r="87" spans="1:7" hidden="1" x14ac:dyDescent="0.25">
      <c r="A87" s="4" t="s">
        <v>181</v>
      </c>
      <c r="B87" s="5" t="s">
        <v>87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 hidden="1" x14ac:dyDescent="0.25">
      <c r="A88" s="4" t="s">
        <v>182</v>
      </c>
      <c r="B88" s="5" t="s">
        <v>88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spans="1:7" hidden="1" x14ac:dyDescent="0.25">
      <c r="A89" s="4" t="s">
        <v>183</v>
      </c>
      <c r="B89" s="5" t="s">
        <v>89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</row>
    <row r="90" spans="1:7" x14ac:dyDescent="0.25">
      <c r="A90" s="4" t="s">
        <v>184</v>
      </c>
      <c r="B90" s="5" t="s">
        <v>90</v>
      </c>
      <c r="C90" s="12">
        <v>7.02</v>
      </c>
      <c r="D90" s="12">
        <v>14.8</v>
      </c>
      <c r="E90" s="12">
        <v>19.98</v>
      </c>
      <c r="F90" s="12">
        <v>19.98</v>
      </c>
      <c r="G90" s="12">
        <v>19.98</v>
      </c>
    </row>
    <row r="91" spans="1:7" s="9" customFormat="1" ht="24" x14ac:dyDescent="0.25">
      <c r="A91" s="2" t="s">
        <v>185</v>
      </c>
      <c r="B91" s="3" t="s">
        <v>91</v>
      </c>
      <c r="C91" s="11">
        <f>C92+C93</f>
        <v>0</v>
      </c>
      <c r="D91" s="11">
        <f t="shared" ref="D91:G91" si="12">D92+D93</f>
        <v>0.4</v>
      </c>
      <c r="E91" s="11">
        <f t="shared" si="12"/>
        <v>0.1</v>
      </c>
      <c r="F91" s="11">
        <f t="shared" si="12"/>
        <v>0.1</v>
      </c>
      <c r="G91" s="11">
        <f t="shared" si="12"/>
        <v>0.1</v>
      </c>
    </row>
    <row r="92" spans="1:7" x14ac:dyDescent="0.25">
      <c r="A92" s="4" t="s">
        <v>186</v>
      </c>
      <c r="B92" s="5" t="s">
        <v>92</v>
      </c>
      <c r="C92" s="12">
        <v>0</v>
      </c>
      <c r="D92" s="12">
        <v>0.4</v>
      </c>
      <c r="E92" s="12">
        <v>0.1</v>
      </c>
      <c r="F92" s="12">
        <v>0.1</v>
      </c>
      <c r="G92" s="12">
        <v>0.1</v>
      </c>
    </row>
    <row r="93" spans="1:7" hidden="1" x14ac:dyDescent="0.25">
      <c r="A93" s="4" t="s">
        <v>187</v>
      </c>
      <c r="B93" s="5" t="s">
        <v>93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</row>
    <row r="94" spans="1:7" s="9" customFormat="1" ht="24" hidden="1" x14ac:dyDescent="0.25">
      <c r="A94" s="2" t="s">
        <v>188</v>
      </c>
      <c r="B94" s="3" t="s">
        <v>94</v>
      </c>
      <c r="C94" s="11">
        <f>C95+C96+C97</f>
        <v>0</v>
      </c>
      <c r="D94" s="11">
        <f t="shared" ref="D94:G94" si="13">D95+D96+D97</f>
        <v>0</v>
      </c>
      <c r="E94" s="11">
        <f t="shared" si="13"/>
        <v>0</v>
      </c>
      <c r="F94" s="11">
        <f t="shared" si="13"/>
        <v>0</v>
      </c>
      <c r="G94" s="11">
        <f t="shared" si="13"/>
        <v>0</v>
      </c>
    </row>
    <row r="95" spans="1:7" ht="24" hidden="1" x14ac:dyDescent="0.25">
      <c r="A95" s="4" t="s">
        <v>189</v>
      </c>
      <c r="B95" s="5" t="s">
        <v>95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</row>
    <row r="96" spans="1:7" hidden="1" x14ac:dyDescent="0.25">
      <c r="A96" s="4" t="s">
        <v>190</v>
      </c>
      <c r="B96" s="5" t="s">
        <v>96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</row>
    <row r="97" spans="1:7" hidden="1" x14ac:dyDescent="0.25">
      <c r="A97" s="4" t="s">
        <v>191</v>
      </c>
      <c r="B97" s="5" t="s">
        <v>97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</row>
    <row r="98" spans="1:7" x14ac:dyDescent="0.25">
      <c r="A98" s="4"/>
      <c r="B98" s="5" t="s">
        <v>198</v>
      </c>
      <c r="C98" s="12"/>
      <c r="D98" s="12"/>
      <c r="E98" s="12"/>
      <c r="F98" s="12">
        <v>82.3</v>
      </c>
      <c r="G98" s="12">
        <v>169.3</v>
      </c>
    </row>
    <row r="99" spans="1:7" s="9" customFormat="1" ht="14.25" customHeight="1" x14ac:dyDescent="0.25">
      <c r="A99" s="2"/>
      <c r="B99" s="6" t="s">
        <v>1</v>
      </c>
      <c r="C99" s="11">
        <f>C4+C16+C20+C27+C39+C45+C51+C60+C65+C75+C81+C86+C91+C94</f>
        <v>5507.92</v>
      </c>
      <c r="D99" s="11">
        <f>D4+D16+D20+D27+D39+D45+D51+D60+D65+D75+D81+D86+D91+D94</f>
        <v>6793.0999999999995</v>
      </c>
      <c r="E99" s="11">
        <f t="shared" ref="E99" si="14">E4+E16+E20+E27+E39+E45+E51+E60+E65+E75+E81+E86+E91+E94</f>
        <v>6282.0181000000011</v>
      </c>
      <c r="F99" s="11">
        <f>F4+F16+F20+F27+F39+F45+F51+F60+F65+F75+F81+F86+F91+F94+F98</f>
        <v>6324.4999999999991</v>
      </c>
      <c r="G99" s="11">
        <f>G4+G16+G20+G27+G39+G45+G51+G60+G65+G75+G81+G86+G91+G94+G98</f>
        <v>6428.4199999999992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2018-03-28T12:41:59Z</dcterms:modified>
</cp:coreProperties>
</file>