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8820"/>
  </bookViews>
  <sheets>
    <sheet name="Приложение" sheetId="3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3" l="1"/>
  <c r="G5" i="3"/>
  <c r="G6" i="3"/>
  <c r="G7" i="3"/>
  <c r="G9" i="3"/>
  <c r="G12" i="3"/>
  <c r="G21" i="3"/>
  <c r="G23" i="3"/>
  <c r="G24" i="3"/>
  <c r="G25" i="3"/>
  <c r="G26" i="3"/>
  <c r="G27" i="3"/>
  <c r="G29" i="3"/>
  <c r="G30" i="3"/>
  <c r="G31" i="3"/>
  <c r="G32" i="3"/>
  <c r="G33" i="3"/>
  <c r="G34" i="3"/>
  <c r="G35" i="3"/>
  <c r="G36" i="3"/>
  <c r="G40" i="3"/>
  <c r="G41" i="3"/>
  <c r="G4" i="3"/>
  <c r="E5" i="3"/>
  <c r="E6" i="3"/>
  <c r="E7" i="3"/>
  <c r="E8" i="3"/>
  <c r="E9" i="3"/>
  <c r="E10" i="3"/>
  <c r="E12" i="3"/>
  <c r="E13" i="3"/>
  <c r="E21" i="3"/>
  <c r="E23" i="3"/>
  <c r="E24" i="3"/>
  <c r="E25" i="3"/>
  <c r="E26" i="3"/>
  <c r="E27" i="3"/>
  <c r="E29" i="3"/>
  <c r="E31" i="3"/>
  <c r="E32" i="3"/>
  <c r="E33" i="3"/>
  <c r="E34" i="3"/>
  <c r="E35" i="3"/>
  <c r="E36" i="3"/>
  <c r="E4" i="3"/>
  <c r="D14" i="3"/>
  <c r="C14" i="3"/>
  <c r="D17" i="3"/>
  <c r="F17" i="3"/>
  <c r="C17" i="3"/>
  <c r="D37" i="3"/>
  <c r="F37" i="3"/>
  <c r="C37" i="3"/>
  <c r="D32" i="3"/>
  <c r="D31" i="3" s="1"/>
  <c r="F32" i="3"/>
  <c r="C32" i="3"/>
  <c r="D23" i="3"/>
  <c r="F23" i="3"/>
  <c r="C23" i="3"/>
  <c r="F31" i="3" l="1"/>
  <c r="C31" i="3"/>
  <c r="D6" i="3"/>
  <c r="D5" i="3" s="1"/>
  <c r="D4" i="3" s="1"/>
  <c r="C6" i="3"/>
  <c r="C5" i="3" s="1"/>
  <c r="F6" i="3"/>
  <c r="F5" i="3" s="1"/>
  <c r="F4" i="3" s="1"/>
  <c r="C4" i="3" l="1"/>
</calcChain>
</file>

<file path=xl/sharedStrings.xml><?xml version="1.0" encoding="utf-8"?>
<sst xmlns="http://schemas.openxmlformats.org/spreadsheetml/2006/main" count="81" uniqueCount="81">
  <si>
    <t>Код бюджетной классификации (без указания кода главного администратора доходов бюджета)</t>
  </si>
  <si>
    <t>Наименование доходов</t>
  </si>
  <si>
    <t>Темп роста к соответствующему периоду прошлого года, %</t>
  </si>
  <si>
    <t>ДОХОДЫ БЮДЖЕТА - ВСЕГО</t>
  </si>
  <si>
    <t>1 00 00000 00 0000 000</t>
  </si>
  <si>
    <t>НАЛОГОВЫЕ И НЕНАЛОГОВЫЕ ДОХОДЫ</t>
  </si>
  <si>
    <t>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</si>
  <si>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</si>
  <si>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</si>
  <si>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</si>
  <si>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</si>
  <si>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</si>
  <si>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</si>
  <si>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</si>
  <si>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</si>
  <si>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</si>
  <si>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</si>
  <si>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</si>
  <si>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</si>
  <si>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1 06 00000 00 0000 000</t>
  </si>
  <si>
    <t>НАЛОГИ НА ИМУЩЕСТВО</t>
  </si>
  <si>
    <t>1 07 00000 00 0000 000</t>
  </si>
  <si>
    <t>НАЛОГИ, СБОРЫ И РЕГУЛЯРНЫЕ ПЛАТЕЖИ ЗА ПОЛЬЗОВАНИЕ ПРИРОДНЫМИ РЕСУРСАМИ</t>
  </si>
  <si>
    <t>1 07 01020 01 0000 110</t>
  </si>
  <si>
    <t>Налог на добычу общераспространенных полезных ископаемых</t>
  </si>
  <si>
    <t>1 07 01030 01 0000 110</t>
  </si>
  <si>
    <t>Налог на добычу прочих полезных ископаемых (за исключением полезных ископаемых в виде природных алмазов)</t>
  </si>
  <si>
    <t>1 07 04000 01 0000 110</t>
  </si>
  <si>
    <t>Сборы за пользование объектами животного мира и за пользование объектами водных биологических ресурсов</t>
  </si>
  <si>
    <t>1 08 00000 00 0000 000</t>
  </si>
  <si>
    <t>ГОСУДАРСТВЕННАЯ ПОШЛИНА</t>
  </si>
  <si>
    <t>1 09 00000 00 0000 000</t>
  </si>
  <si>
    <t>ЗАДОЛЖЕННОСТЬ И ПЕРЕРАСЧЕТЫ ПО ОТМЕНЕННЫМ НАЛОГАМ, СБОРАМ И ИНЫМ ОБЯЗАТЕЛЬНЫМ ПЛАТЕЖАМ</t>
  </si>
  <si>
    <t>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</si>
  <si>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</si>
  <si>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</si>
  <si>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</si>
  <si>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>ПЛАТЕЖИ ПРИ ПОЛЬЗОВАНИИ ПРИРОДНЫМИ РЕСУРСАМИ</t>
  </si>
  <si>
    <t>1 13 00000 00 0000 000</t>
  </si>
  <si>
    <t>ДОХОДЫ ОТ ОКАЗАНИЯ ПЛАТНЫХ УСЛУГ (РАБОТ) И КОМПЕНСАЦИИ ЗАТРАТ ГОСУДАРСТВА</t>
  </si>
  <si>
    <t>1 14 00000 00 0000 000</t>
  </si>
  <si>
    <t>ДОХОДЫ ОТ ПРОДАЖИ МАТЕРИАЛЬНЫХ И НЕМАТЕРИАЛЬНЫХ АКТИВОВ</t>
  </si>
  <si>
    <t>1 15 00000 00 0000 000</t>
  </si>
  <si>
    <t>АДМИНИСТРАТИВНЫЕ ПЛАТЕЖИ И СБОРЫ</t>
  </si>
  <si>
    <t>1 16 00000 00 0000 000</t>
  </si>
  <si>
    <t>ШТРАФЫ, САНКЦИИ, ВОЗМЕЩЕНИЕ УЩЕРБА</t>
  </si>
  <si>
    <t>1 17 00000 00 0000 000</t>
  </si>
  <si>
    <t>ПРОЧИЕ НЕНАЛОГОВЫЕ ДОХОДЫ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</si>
  <si>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</si>
  <si>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</si>
  <si>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</si>
  <si>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</si>
  <si>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2 02 10000 00 0000 151</t>
  </si>
  <si>
    <t>Дотации бюджетам бюджетной системы Российской Федерации</t>
  </si>
  <si>
    <t>2 02 20000 00 0000 151</t>
  </si>
  <si>
    <t>Субсидии бюджетам бюджетной системы Российской Федерации (межбюджетные субсидии)</t>
  </si>
  <si>
    <t>2 02 30000 00 0000 151</t>
  </si>
  <si>
    <t>Субвенции бюджетам бюджетной системы Российской Федерации</t>
  </si>
  <si>
    <t>2 02 40000 00 0000 151</t>
  </si>
  <si>
    <t>Иные межбюджетные трансферты</t>
  </si>
  <si>
    <t>2 03 00000 00 0000 000</t>
  </si>
  <si>
    <t>БЕЗВОЗМЕЗДНЫЕ ПОСТУПЛЕНИЯ ОТ ГОСУДАРСТВЕННЫХ (МУНИЦИПАЛЬНЫХ) ОРГАНИЗАЦИЙ</t>
  </si>
  <si>
    <t>2 03 02080 02 0000 180</t>
  </si>
  <si>
    <t>Безвозмездные поступления в бюджеты субъектов Российской Федерации от государственной корпорации - Фонда содействия реформированию жилищно-коммунального хозяйства на обеспечение мероприятий по модернизации систем коммунальной инфраструктуры</t>
  </si>
  <si>
    <t>2 02 70000 00 0000 000</t>
  </si>
  <si>
    <t>ПРОЧИЕ БЕЗВОЗМЕЗДНЫЕ ПОСТУПЛЕНИЯ</t>
  </si>
  <si>
    <t>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</si>
  <si>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</si>
  <si>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</si>
  <si>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</si>
  <si>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* В соответствии с Законом О бюджете Московской области</t>
  </si>
  <si>
    <t>Акцизы на автомобильный бензин</t>
  </si>
  <si>
    <t>Налог на имущество физических лиц</t>
  </si>
  <si>
    <t>1 06 01000 00 0000 110</t>
  </si>
  <si>
    <t>Земельный налог</t>
  </si>
  <si>
    <t>1 06 06000 00 0000 110</t>
  </si>
  <si>
    <t>Cведения об исполнении бюджета муниципального образования Московской области по доходам в разрезе видов доходов в сравнении с запланированными значениями на соответствующий период и в сравнении с соответствующим периодом прошлого года (по состоянию на 01.04.2018)</t>
  </si>
  <si>
    <t>План по решению о бюджете на 2018 год, 
тыс. руб.</t>
  </si>
  <si>
    <t>Фактически исполнено по состоянию на 01.04.2018, 
тыс. руб.</t>
  </si>
  <si>
    <t>% исполнение годового плана по состоянию на 01.04.2018</t>
  </si>
  <si>
    <t>Фактически исполнено по состоянию на 01.04.2017, тыс.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</si>
</sst>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0" borderId="0" xfId="0" applyFont="1"/>
    <xf numFmtId="0" fontId="4" fillId="0" borderId="1" xfId="0" applyFont="1" applyBorder="1" applyAlignment="1">
      <alignment vertical="center" wrapText="1"/>
    </xf>
    <xf numFmtId="0" fontId="6" fillId="0" borderId="0" xfId="0" applyFont="1" applyAlignment="1">
      <alignment horizontal="center" wrapText="1"/>
    </xf>
    <xf numFmtId="3" fontId="7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/>
    </xf>
    <xf numFmtId="3" fontId="5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/>
    </xf>
    <xf numFmtId="3" fontId="0" fillId="0" borderId="0" xfId="0" applyNumberFormat="1"/>
    <xf numFmtId="10" fontId="3" fillId="0" borderId="1" xfId="0" applyNumberFormat="1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abSelected="1"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G22" sqref="G22"/>
    </sheetView>
  </sheetViews>
  <sheetFormatPr defaultRowHeight="14.4" x14ac:dyDescent="0.3"/>
  <cols>
    <col min="1" max="1" width="20.5546875" customWidth="1"/>
    <col min="2" max="2" width="54.21875" customWidth="1"/>
    <col min="3" max="3" width="16.5546875" style="15" customWidth="1"/>
    <col min="4" max="7" width="15.44140625" style="15" customWidth="1"/>
  </cols>
  <sheetData>
    <row r="1" spans="1:7" ht="28.2" customHeight="1" x14ac:dyDescent="0.3">
      <c r="A1" s="8" t="s">
        <v>76</v>
      </c>
      <c r="B1" s="8"/>
      <c r="C1" s="8"/>
      <c r="D1" s="8"/>
      <c r="E1" s="8"/>
      <c r="F1" s="8"/>
      <c r="G1" s="8"/>
    </row>
    <row r="3" spans="1:7" ht="60" x14ac:dyDescent="0.3">
      <c r="A3" s="1" t="s">
        <v>0</v>
      </c>
      <c r="B3" s="1" t="s">
        <v>1</v>
      </c>
      <c r="C3" s="9" t="s">
        <v>77</v>
      </c>
      <c r="D3" s="9" t="s">
        <v>78</v>
      </c>
      <c r="E3" s="9" t="s">
        <v>79</v>
      </c>
      <c r="F3" s="9" t="s">
        <v>80</v>
      </c>
      <c r="G3" s="9" t="s">
        <v>2</v>
      </c>
    </row>
    <row r="4" spans="1:7" x14ac:dyDescent="0.3">
      <c r="A4" s="1"/>
      <c r="B4" s="2" t="s">
        <v>3</v>
      </c>
      <c r="C4" s="10">
        <f>C5+C31</f>
        <v>6072820</v>
      </c>
      <c r="D4" s="10">
        <f t="shared" ref="D4:G4" si="0">D5+D31</f>
        <v>1573877</v>
      </c>
      <c r="E4" s="16">
        <f>D4/C4</f>
        <v>0.25916740492884688</v>
      </c>
      <c r="F4" s="10">
        <f t="shared" si="0"/>
        <v>1371362</v>
      </c>
      <c r="G4" s="16">
        <f>D4/F4</f>
        <v>1.1476743558593574</v>
      </c>
    </row>
    <row r="5" spans="1:7" x14ac:dyDescent="0.3">
      <c r="A5" s="3" t="s">
        <v>4</v>
      </c>
      <c r="B5" s="2" t="s">
        <v>5</v>
      </c>
      <c r="C5" s="10">
        <f>C6+C23</f>
        <v>2962618</v>
      </c>
      <c r="D5" s="10">
        <f t="shared" ref="D5:G5" si="1">D6+D23</f>
        <v>708902</v>
      </c>
      <c r="E5" s="16">
        <f t="shared" ref="E5:E41" si="2">D5/C5</f>
        <v>0.23928228343984947</v>
      </c>
      <c r="F5" s="10">
        <f t="shared" si="1"/>
        <v>578340</v>
      </c>
      <c r="G5" s="16">
        <f t="shared" ref="G5:G41" si="3">D5/F5</f>
        <v>1.2257530172562852</v>
      </c>
    </row>
    <row r="6" spans="1:7" x14ac:dyDescent="0.3">
      <c r="A6" s="3"/>
      <c r="B6" s="4" t="s">
        <v>6</v>
      </c>
      <c r="C6" s="11">
        <f>C7+C9+C12+C14+C17+C21+C22</f>
        <v>2658042</v>
      </c>
      <c r="D6" s="11">
        <f t="shared" ref="D6:G6" si="4">D7+D9+D12+D14+D17+D21+D22</f>
        <v>607585</v>
      </c>
      <c r="E6" s="16">
        <f t="shared" si="2"/>
        <v>0.22858367174032615</v>
      </c>
      <c r="F6" s="11">
        <f t="shared" si="4"/>
        <v>488826</v>
      </c>
      <c r="G6" s="16">
        <f t="shared" si="3"/>
        <v>1.2429473882322135</v>
      </c>
    </row>
    <row r="7" spans="1:7" x14ac:dyDescent="0.3">
      <c r="A7" s="3" t="s">
        <v>7</v>
      </c>
      <c r="B7" s="2" t="s">
        <v>8</v>
      </c>
      <c r="C7" s="10">
        <v>2175795</v>
      </c>
      <c r="D7" s="10">
        <v>484552</v>
      </c>
      <c r="E7" s="16">
        <f t="shared" si="2"/>
        <v>0.22270112763380742</v>
      </c>
      <c r="F7" s="10">
        <v>384906</v>
      </c>
      <c r="G7" s="16">
        <f t="shared" si="3"/>
        <v>1.258883987259227</v>
      </c>
    </row>
    <row r="8" spans="1:7" x14ac:dyDescent="0.3">
      <c r="A8" s="1" t="s">
        <v>9</v>
      </c>
      <c r="B8" s="4" t="s">
        <v>10</v>
      </c>
      <c r="C8" s="11">
        <v>2175795</v>
      </c>
      <c r="D8" s="12">
        <v>484552</v>
      </c>
      <c r="E8" s="16">
        <f t="shared" si="2"/>
        <v>0.22270112763380742</v>
      </c>
      <c r="F8" s="12">
        <v>384906</v>
      </c>
      <c r="G8" s="16"/>
    </row>
    <row r="9" spans="1:7" ht="22.8" x14ac:dyDescent="0.3">
      <c r="A9" s="3" t="s">
        <v>11</v>
      </c>
      <c r="B9" s="2" t="s">
        <v>12</v>
      </c>
      <c r="C9" s="10">
        <v>22008</v>
      </c>
      <c r="D9" s="10">
        <v>5531</v>
      </c>
      <c r="E9" s="16">
        <f t="shared" si="2"/>
        <v>0.2513177026535805</v>
      </c>
      <c r="F9" s="10">
        <v>4430</v>
      </c>
      <c r="G9" s="16">
        <f t="shared" si="3"/>
        <v>1.2485327313769752</v>
      </c>
    </row>
    <row r="10" spans="1:7" ht="24" x14ac:dyDescent="0.3">
      <c r="A10" s="1" t="s">
        <v>13</v>
      </c>
      <c r="B10" s="4" t="s">
        <v>14</v>
      </c>
      <c r="C10" s="11">
        <v>22008</v>
      </c>
      <c r="D10" s="11">
        <v>5531</v>
      </c>
      <c r="E10" s="16">
        <f t="shared" si="2"/>
        <v>0.2513177026535805</v>
      </c>
      <c r="F10" s="11">
        <v>4430</v>
      </c>
      <c r="G10" s="16">
        <f t="shared" si="3"/>
        <v>1.2485327313769752</v>
      </c>
    </row>
    <row r="11" spans="1:7" x14ac:dyDescent="0.3">
      <c r="A11" s="1"/>
      <c r="B11" s="7" t="s">
        <v>71</v>
      </c>
      <c r="C11" s="12"/>
      <c r="D11" s="12"/>
      <c r="E11" s="16"/>
      <c r="F11" s="11"/>
      <c r="G11" s="16"/>
    </row>
    <row r="12" spans="1:7" x14ac:dyDescent="0.3">
      <c r="A12" s="3" t="s">
        <v>15</v>
      </c>
      <c r="B12" s="2" t="s">
        <v>16</v>
      </c>
      <c r="C12" s="10">
        <v>429399</v>
      </c>
      <c r="D12" s="10">
        <v>109397</v>
      </c>
      <c r="E12" s="16">
        <f t="shared" si="2"/>
        <v>0.25476771021823524</v>
      </c>
      <c r="F12" s="10">
        <v>92337</v>
      </c>
      <c r="G12" s="16">
        <f t="shared" si="3"/>
        <v>1.1847580059997618</v>
      </c>
    </row>
    <row r="13" spans="1:7" ht="24" x14ac:dyDescent="0.3">
      <c r="A13" s="1" t="s">
        <v>17</v>
      </c>
      <c r="B13" s="4" t="s">
        <v>18</v>
      </c>
      <c r="C13" s="11">
        <v>325692</v>
      </c>
      <c r="D13" s="12">
        <v>75443</v>
      </c>
      <c r="E13" s="16">
        <f t="shared" si="2"/>
        <v>0.23163909460471857</v>
      </c>
      <c r="F13" s="12"/>
      <c r="G13" s="16"/>
    </row>
    <row r="14" spans="1:7" x14ac:dyDescent="0.3">
      <c r="A14" s="3" t="s">
        <v>19</v>
      </c>
      <c r="B14" s="2" t="s">
        <v>20</v>
      </c>
      <c r="C14" s="10">
        <f>SUM(C15:C16)</f>
        <v>0</v>
      </c>
      <c r="D14" s="10">
        <f t="shared" ref="D14:G14" si="5">SUM(D15:D16)</f>
        <v>0</v>
      </c>
      <c r="E14" s="16"/>
      <c r="F14" s="10">
        <v>-29</v>
      </c>
      <c r="G14" s="16"/>
    </row>
    <row r="15" spans="1:7" x14ac:dyDescent="0.3">
      <c r="A15" s="1" t="s">
        <v>73</v>
      </c>
      <c r="B15" s="4" t="s">
        <v>72</v>
      </c>
      <c r="C15" s="11"/>
      <c r="D15" s="12"/>
      <c r="E15" s="16"/>
      <c r="F15" s="12"/>
      <c r="G15" s="16"/>
    </row>
    <row r="16" spans="1:7" x14ac:dyDescent="0.3">
      <c r="A16" s="1" t="s">
        <v>75</v>
      </c>
      <c r="B16" s="4" t="s">
        <v>74</v>
      </c>
      <c r="C16" s="11"/>
      <c r="D16" s="11"/>
      <c r="E16" s="16"/>
      <c r="F16" s="11">
        <v>-29</v>
      </c>
      <c r="G16" s="16"/>
    </row>
    <row r="17" spans="1:7" ht="22.8" x14ac:dyDescent="0.3">
      <c r="A17" s="3" t="s">
        <v>21</v>
      </c>
      <c r="B17" s="2" t="s">
        <v>22</v>
      </c>
      <c r="C17" s="10">
        <f>SUM(C18:C20)</f>
        <v>0</v>
      </c>
      <c r="D17" s="10">
        <f t="shared" ref="D17:G17" si="6">SUM(D18:D20)</f>
        <v>0</v>
      </c>
      <c r="E17" s="16"/>
      <c r="F17" s="10">
        <f t="shared" si="6"/>
        <v>0</v>
      </c>
      <c r="G17" s="16"/>
    </row>
    <row r="18" spans="1:7" x14ac:dyDescent="0.3">
      <c r="A18" s="1" t="s">
        <v>23</v>
      </c>
      <c r="B18" s="4" t="s">
        <v>24</v>
      </c>
      <c r="C18" s="11"/>
      <c r="D18" s="12"/>
      <c r="E18" s="16"/>
      <c r="F18" s="12"/>
      <c r="G18" s="16"/>
    </row>
    <row r="19" spans="1:7" ht="24" x14ac:dyDescent="0.3">
      <c r="A19" s="1" t="s">
        <v>25</v>
      </c>
      <c r="B19" s="4" t="s">
        <v>26</v>
      </c>
      <c r="C19" s="11"/>
      <c r="D19" s="12"/>
      <c r="E19" s="16"/>
      <c r="F19" s="12"/>
      <c r="G19" s="16"/>
    </row>
    <row r="20" spans="1:7" ht="24" x14ac:dyDescent="0.3">
      <c r="A20" s="1" t="s">
        <v>27</v>
      </c>
      <c r="B20" s="4" t="s">
        <v>28</v>
      </c>
      <c r="C20" s="13"/>
      <c r="D20" s="12"/>
      <c r="E20" s="16"/>
      <c r="F20" s="12"/>
      <c r="G20" s="16"/>
    </row>
    <row r="21" spans="1:7" x14ac:dyDescent="0.3">
      <c r="A21" s="3" t="s">
        <v>29</v>
      </c>
      <c r="B21" s="2" t="s">
        <v>30</v>
      </c>
      <c r="C21" s="10">
        <v>30840</v>
      </c>
      <c r="D21" s="14">
        <v>8105</v>
      </c>
      <c r="E21" s="16">
        <f t="shared" si="2"/>
        <v>0.26280804150453957</v>
      </c>
      <c r="F21" s="14">
        <v>7178</v>
      </c>
      <c r="G21" s="16">
        <f t="shared" si="3"/>
        <v>1.1291446085260519</v>
      </c>
    </row>
    <row r="22" spans="1:7" ht="22.8" x14ac:dyDescent="0.3">
      <c r="A22" s="3" t="s">
        <v>31</v>
      </c>
      <c r="B22" s="2" t="s">
        <v>32</v>
      </c>
      <c r="C22" s="10"/>
      <c r="D22" s="14"/>
      <c r="E22" s="16"/>
      <c r="F22" s="14">
        <v>4</v>
      </c>
      <c r="G22" s="16"/>
    </row>
    <row r="23" spans="1:7" x14ac:dyDescent="0.3">
      <c r="A23" s="1"/>
      <c r="B23" s="4" t="s">
        <v>33</v>
      </c>
      <c r="C23" s="11">
        <f>C24+C25+C26+C27+C28+C29+C30</f>
        <v>304576</v>
      </c>
      <c r="D23" s="11">
        <f t="shared" ref="D23:G23" si="7">D24+D25+D26+D27+D28+D29+D30</f>
        <v>101317</v>
      </c>
      <c r="E23" s="16">
        <f t="shared" si="2"/>
        <v>0.33264932233662536</v>
      </c>
      <c r="F23" s="11">
        <f t="shared" si="7"/>
        <v>89514</v>
      </c>
      <c r="G23" s="16">
        <f t="shared" si="3"/>
        <v>1.1318564693790916</v>
      </c>
    </row>
    <row r="24" spans="1:7" ht="34.200000000000003" x14ac:dyDescent="0.3">
      <c r="A24" s="3" t="s">
        <v>34</v>
      </c>
      <c r="B24" s="2" t="s">
        <v>35</v>
      </c>
      <c r="C24" s="10">
        <v>222545</v>
      </c>
      <c r="D24" s="14">
        <v>44891</v>
      </c>
      <c r="E24" s="16">
        <f t="shared" si="2"/>
        <v>0.2017165067739109</v>
      </c>
      <c r="F24" s="14">
        <v>59589</v>
      </c>
      <c r="G24" s="16">
        <f t="shared" si="3"/>
        <v>0.75334373793821008</v>
      </c>
    </row>
    <row r="25" spans="1:7" x14ac:dyDescent="0.3">
      <c r="A25" s="3" t="s">
        <v>36</v>
      </c>
      <c r="B25" s="2" t="s">
        <v>37</v>
      </c>
      <c r="C25" s="10">
        <v>11195</v>
      </c>
      <c r="D25" s="14">
        <v>6307</v>
      </c>
      <c r="E25" s="16">
        <f t="shared" si="2"/>
        <v>0.56337650736936129</v>
      </c>
      <c r="F25" s="14">
        <v>5326</v>
      </c>
      <c r="G25" s="16">
        <f t="shared" si="3"/>
        <v>1.18419076229816</v>
      </c>
    </row>
    <row r="26" spans="1:7" ht="22.8" x14ac:dyDescent="0.3">
      <c r="A26" s="3" t="s">
        <v>38</v>
      </c>
      <c r="B26" s="2" t="s">
        <v>39</v>
      </c>
      <c r="C26" s="10">
        <v>1800</v>
      </c>
      <c r="D26" s="14">
        <v>315</v>
      </c>
      <c r="E26" s="16">
        <f t="shared" si="2"/>
        <v>0.17499999999999999</v>
      </c>
      <c r="F26" s="14">
        <v>180</v>
      </c>
      <c r="G26" s="16">
        <f t="shared" si="3"/>
        <v>1.75</v>
      </c>
    </row>
    <row r="27" spans="1:7" ht="22.8" x14ac:dyDescent="0.3">
      <c r="A27" s="3" t="s">
        <v>40</v>
      </c>
      <c r="B27" s="2" t="s">
        <v>41</v>
      </c>
      <c r="C27" s="10">
        <v>47956</v>
      </c>
      <c r="D27" s="14">
        <v>30707</v>
      </c>
      <c r="E27" s="16">
        <f t="shared" si="2"/>
        <v>0.64031612311285346</v>
      </c>
      <c r="F27" s="14">
        <v>7721</v>
      </c>
      <c r="G27" s="16">
        <f t="shared" si="3"/>
        <v>3.97707550835384</v>
      </c>
    </row>
    <row r="28" spans="1:7" x14ac:dyDescent="0.3">
      <c r="A28" s="3" t="s">
        <v>42</v>
      </c>
      <c r="B28" s="2" t="s">
        <v>43</v>
      </c>
      <c r="C28" s="10"/>
      <c r="D28" s="14"/>
      <c r="E28" s="16"/>
      <c r="F28" s="14"/>
      <c r="G28" s="16"/>
    </row>
    <row r="29" spans="1:7" x14ac:dyDescent="0.3">
      <c r="A29" s="3" t="s">
        <v>44</v>
      </c>
      <c r="B29" s="2" t="s">
        <v>45</v>
      </c>
      <c r="C29" s="10">
        <v>21080</v>
      </c>
      <c r="D29" s="14">
        <v>19050</v>
      </c>
      <c r="E29" s="16">
        <f t="shared" si="2"/>
        <v>0.90370018975332067</v>
      </c>
      <c r="F29" s="14">
        <v>3783</v>
      </c>
      <c r="G29" s="16">
        <f t="shared" si="3"/>
        <v>5.0356859635210149</v>
      </c>
    </row>
    <row r="30" spans="1:7" x14ac:dyDescent="0.3">
      <c r="A30" s="3" t="s">
        <v>46</v>
      </c>
      <c r="B30" s="5" t="s">
        <v>47</v>
      </c>
      <c r="C30" s="14"/>
      <c r="D30" s="14">
        <v>47</v>
      </c>
      <c r="E30" s="16"/>
      <c r="F30" s="14">
        <v>12915</v>
      </c>
      <c r="G30" s="16">
        <f t="shared" si="3"/>
        <v>3.6391792489353465E-3</v>
      </c>
    </row>
    <row r="31" spans="1:7" x14ac:dyDescent="0.3">
      <c r="A31" s="3" t="s">
        <v>48</v>
      </c>
      <c r="B31" s="2" t="s">
        <v>49</v>
      </c>
      <c r="C31" s="14">
        <f>C32+C37+C39+C40+C41</f>
        <v>3110202</v>
      </c>
      <c r="D31" s="14">
        <f t="shared" ref="D31:G31" si="8">D32+D37+D39+D40+D41</f>
        <v>864975</v>
      </c>
      <c r="E31" s="16">
        <f t="shared" si="2"/>
        <v>0.27810894597842839</v>
      </c>
      <c r="F31" s="14">
        <f t="shared" si="8"/>
        <v>793022</v>
      </c>
      <c r="G31" s="16">
        <f t="shared" si="3"/>
        <v>1.0907326656763621</v>
      </c>
    </row>
    <row r="32" spans="1:7" ht="22.8" x14ac:dyDescent="0.3">
      <c r="A32" s="3" t="s">
        <v>50</v>
      </c>
      <c r="B32" s="2" t="s">
        <v>51</v>
      </c>
      <c r="C32" s="14">
        <f>C33+C34+C35+C36</f>
        <v>3110202</v>
      </c>
      <c r="D32" s="14">
        <f t="shared" ref="D32:G32" si="9">D33+D34+D35+D36</f>
        <v>870266</v>
      </c>
      <c r="E32" s="16">
        <f t="shared" si="2"/>
        <v>0.27981012165769298</v>
      </c>
      <c r="F32" s="14">
        <f t="shared" si="9"/>
        <v>799482</v>
      </c>
      <c r="G32" s="16">
        <f t="shared" si="3"/>
        <v>1.088537327919828</v>
      </c>
    </row>
    <row r="33" spans="1:7" x14ac:dyDescent="0.3">
      <c r="A33" s="1" t="s">
        <v>52</v>
      </c>
      <c r="B33" s="4" t="s">
        <v>53</v>
      </c>
      <c r="C33" s="12">
        <v>183</v>
      </c>
      <c r="D33" s="12">
        <v>1949</v>
      </c>
      <c r="E33" s="16">
        <f t="shared" si="2"/>
        <v>10.650273224043715</v>
      </c>
      <c r="F33" s="12">
        <v>75583</v>
      </c>
      <c r="G33" s="16">
        <f t="shared" si="3"/>
        <v>2.5786221769445509E-2</v>
      </c>
    </row>
    <row r="34" spans="1:7" ht="24" x14ac:dyDescent="0.3">
      <c r="A34" s="1" t="s">
        <v>54</v>
      </c>
      <c r="B34" s="4" t="s">
        <v>55</v>
      </c>
      <c r="C34" s="12">
        <v>14267</v>
      </c>
      <c r="D34" s="12">
        <v>10702</v>
      </c>
      <c r="E34" s="16">
        <f t="shared" si="2"/>
        <v>0.75012266068549804</v>
      </c>
      <c r="F34" s="12">
        <v>37300</v>
      </c>
      <c r="G34" s="16">
        <f t="shared" si="3"/>
        <v>0.28691689008042898</v>
      </c>
    </row>
    <row r="35" spans="1:7" x14ac:dyDescent="0.3">
      <c r="A35" s="1" t="s">
        <v>56</v>
      </c>
      <c r="B35" s="4" t="s">
        <v>57</v>
      </c>
      <c r="C35" s="12">
        <v>3034612</v>
      </c>
      <c r="D35" s="12">
        <v>741810</v>
      </c>
      <c r="E35" s="16">
        <f t="shared" si="2"/>
        <v>0.24444970230131563</v>
      </c>
      <c r="F35" s="12">
        <v>679621</v>
      </c>
      <c r="G35" s="16">
        <f t="shared" si="3"/>
        <v>1.0915054125755383</v>
      </c>
    </row>
    <row r="36" spans="1:7" x14ac:dyDescent="0.3">
      <c r="A36" s="1" t="s">
        <v>58</v>
      </c>
      <c r="B36" s="4" t="s">
        <v>59</v>
      </c>
      <c r="C36" s="12">
        <v>61140</v>
      </c>
      <c r="D36" s="12">
        <v>115805</v>
      </c>
      <c r="E36" s="16">
        <f t="shared" si="2"/>
        <v>1.8940955184821722</v>
      </c>
      <c r="F36" s="12">
        <v>6978</v>
      </c>
      <c r="G36" s="16">
        <f t="shared" si="3"/>
        <v>16.595729435368302</v>
      </c>
    </row>
    <row r="37" spans="1:7" ht="22.8" x14ac:dyDescent="0.3">
      <c r="A37" s="3" t="s">
        <v>60</v>
      </c>
      <c r="B37" s="2" t="s">
        <v>61</v>
      </c>
      <c r="C37" s="14">
        <f>C38</f>
        <v>0</v>
      </c>
      <c r="D37" s="14">
        <f t="shared" ref="D37:G37" si="10">D38</f>
        <v>0</v>
      </c>
      <c r="E37" s="16"/>
      <c r="F37" s="14">
        <f t="shared" si="10"/>
        <v>0</v>
      </c>
      <c r="G37" s="16"/>
    </row>
    <row r="38" spans="1:7" ht="48" x14ac:dyDescent="0.3">
      <c r="A38" s="1" t="s">
        <v>62</v>
      </c>
      <c r="B38" s="4" t="s">
        <v>63</v>
      </c>
      <c r="C38" s="12"/>
      <c r="D38" s="12"/>
      <c r="E38" s="16"/>
      <c r="F38" s="12"/>
      <c r="G38" s="16"/>
    </row>
    <row r="39" spans="1:7" x14ac:dyDescent="0.3">
      <c r="A39" s="3" t="s">
        <v>64</v>
      </c>
      <c r="B39" s="2" t="s">
        <v>65</v>
      </c>
      <c r="C39" s="14"/>
      <c r="D39" s="14"/>
      <c r="E39" s="16"/>
      <c r="F39" s="14"/>
      <c r="G39" s="16"/>
    </row>
    <row r="40" spans="1:7" ht="68.400000000000006" x14ac:dyDescent="0.3">
      <c r="A40" s="3" t="s">
        <v>66</v>
      </c>
      <c r="B40" s="2" t="s">
        <v>67</v>
      </c>
      <c r="C40" s="14"/>
      <c r="D40" s="14">
        <v>877</v>
      </c>
      <c r="E40" s="16"/>
      <c r="F40" s="14">
        <v>326</v>
      </c>
      <c r="G40" s="16">
        <f t="shared" si="3"/>
        <v>2.6901840490797544</v>
      </c>
    </row>
    <row r="41" spans="1:7" ht="34.200000000000003" x14ac:dyDescent="0.3">
      <c r="A41" s="3" t="s">
        <v>68</v>
      </c>
      <c r="B41" s="2" t="s">
        <v>69</v>
      </c>
      <c r="C41" s="14"/>
      <c r="D41" s="14">
        <v>-6168</v>
      </c>
      <c r="E41" s="16"/>
      <c r="F41" s="14">
        <v>-6786</v>
      </c>
      <c r="G41" s="16">
        <f t="shared" si="3"/>
        <v>0.90893015030946067</v>
      </c>
    </row>
    <row r="43" spans="1:7" x14ac:dyDescent="0.3">
      <c r="A43" s="6" t="s">
        <v>70</v>
      </c>
    </row>
  </sheetData>
  <mergeCells count="1">
    <mergeCell ref="A1:G1"/>
  </mergeCells>
  <pageMargins left="0.7" right="0.7" top="0.75" bottom="0.75" header="0.3" footer="0.3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user</cp:lastModifiedBy>
  <cp:lastPrinted>2018-04-18T13:53:23Z</cp:lastPrinted>
  <dcterms:created xsi:type="dcterms:W3CDTF">2017-12-11T14:03:53Z</dcterms:created>
  <dcterms:modified xsi:type="dcterms:W3CDTF">2018-04-18T14:05:23Z</dcterms:modified>
</cp:coreProperties>
</file>