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55" i="4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<sst xmlns="http://schemas.openxmlformats.org/spreadsheetml/2006/main" count="243" uniqueCount="243">
  <si>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</si>
  <si>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</si>
  <si>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</si>
  <si>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</si>
  <si>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</si>
  <si>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</si>
  <si>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</si>
  <si>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</si>
  <si>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</si>
  <si>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</si>
  <si>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</si>
  <si>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</si>
  <si>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</si>
  <si>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</si>
  <si>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</si>
  <si>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</si>
  <si>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</si>
  <si>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</si>
  <si>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</si>
  <si>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</si>
  <si>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</si>
  <si>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</si>
  <si>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</si>
  <si>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</si>
  <si>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</si>
  <si>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</si>
  <si>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</si>
  <si>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</si>
  <si>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</si>
  <si>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</si>
  <si>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</si>
  <si>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</si>
  <si>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</si>
  <si>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</si>
  <si>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</si>
  <si>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</si>
  <si>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</si>
  <si>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</si>
  <si>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</si>
  <si>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</si>
  <si>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</si>
  <si>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</si>
  <si>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</si>
  <si>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</si>
  <si>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</si>
  <si>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</si>
  <si>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</si>
  <si>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</si>
  <si>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</si>
  <si>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</si>
  <si>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</si>
  <si>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</si>
  <si>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</si>
  <si>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</si>
  <si>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</si>
  <si>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</si>
  <si>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</si>
  <si>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</si>
  <si>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</si>
  <si>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</si>
  <si>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</si>
  <si>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</si>
  <si>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</si>
  <si>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</si>
  <si>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</si>
  <si>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</si>
  <si>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</si>
  <si>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</si>
  <si>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</si>
  <si>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</si>
  <si>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</si>
  <si>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</si>
  <si>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</si>
  <si>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</si>
  <si>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</si>
  <si>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</si>
  <si>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</si>
  <si>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</si>
  <si>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</si>
  <si>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</si>
  <si>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</si>
  <si>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</si>
  <si>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</si>
  <si>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</si>
  <si>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</si>
  <si>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</si>
  <si>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</si>
  <si>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</si>
  <si>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</si>
  <si>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</si>
  <si>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</si>
  <si>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</si>
  <si>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</si>
  <si>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</si>
  <si>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</si>
  <si>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</si>
  <si>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</si>
  <si>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</si>
  <si>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</si>
  <si>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</si>
  <si>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</si>
  <si>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</si>
  <si>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</si>
  <si>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</si>
  <si>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</si>
  <si>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</si>
  <si>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</si>
  <si>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</si>
  <si>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</si>
  <si>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</si>
  <si>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</si>
  <si>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</si>
  <si>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</si>
  <si>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</si>
  <si>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</si>
  <si>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</si>
  <si>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</si>
  <si>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</si>
  <si>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</si>
  <si>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</si>
  <si>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</si>
  <si>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</si>
  <si>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</si>
  <si>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</si>
  <si>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</si>
  <si>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</si>
  <si>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</si>
  <si>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</si>
  <si>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</si>
  <si>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</si>
  <si>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</si>
  <si>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</si>
  <si>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</si>
  <si>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</si>
  <si>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</si>
  <si>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</si>
  <si>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</si>
  <si>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</si>
  <si>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</si>
  <si>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</si>
  <si>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</si>
  <si>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</si>
  <si>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</si>
  <si>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</si>
  <si>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</si>
  <si>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</si>
  <si>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</si>
  <si>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</si>
  <si>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</si>
  <si>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</si>
  <si>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</si>
  <si>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</si>
  <si>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</si>
  <si>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</si>
  <si>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</si>
  <si>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</si>
  <si>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</si>
  <si>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</si>
  <si>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</si>
  <si>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</si>
  <si>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</si>
  <si>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</si>
  <si>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</si>
  <si>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</si>
  <si>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</si>
  <si>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</si>
  <si>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</si>
  <si>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</si>
  <si>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</si>
  <si>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</si>
  <si>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</si>
  <si>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</si>
  <si>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</si>
  <si>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</si>
  <si>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</si>
  <si>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</si>
  <si>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</si>
  <si>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</si>
  <si>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</si>
  <si>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</si>
  <si>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</si>
  <si>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</si>
  <si>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</si>
  <si>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</si>
  <si>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</si>
  <si>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</si>
  <si>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</si>
  <si>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</si>
  <si>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</si>
  <si>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</si>
  <si>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</si>
  <si>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</si>
  <si>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</si>
  <si>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</si>
  <si>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</si>
  <si>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</si>
  <si>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</si>
  <si>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</si>
  <si>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</si>
  <si>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</si>
  <si>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</si>
  <si>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</si>
  <si>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</si>
  <si>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</si>
  <si>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</si>
  <si>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</si>
  <si>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</si>
  <si>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</si>
  <si>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</si>
  <si>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</si>
  <si>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</si>
  <si>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</si>
  <si>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</si>
  <si>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</si>
  <si>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</si>
  <si>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</si>
  <si>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</si>
  <si>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</si>
  <si>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</si>
  <si>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</si>
  <si>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</si>
  <si>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</si>
  <si>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</si>
  <si>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</si>
  <si>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</si>
  <si>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</si>
  <si>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</si>
  <si>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</si>
  <si>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</si>
  <si>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</si>
  <si>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</si>
  <si>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</si>
  <si>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</si>
  <si>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</si>
  <si>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</si>
  <si>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</si>
  <si>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</si>
  <si>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</si>
  <si>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Cведения об исполнении бюджета Щёлковского муниципального района Московской области по состоянию на 01.03.2019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</si>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</sst>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238</v>
      </c>
      <c r="B1" s="33"/>
      <c r="C1" s="33"/>
      <c r="D1" s="33"/>
      <c r="E1" s="33"/>
    </row>
    <row r="3" spans="1:5" ht="93.75" x14ac:dyDescent="0.3">
      <c r="A3" s="18" t="s">
        <v>0</v>
      </c>
      <c r="B3" s="18" t="s">
        <v>1</v>
      </c>
      <c r="C3" s="19" t="s">
        <v>236</v>
      </c>
      <c r="D3" s="19" t="s">
        <v>239</v>
      </c>
      <c r="E3" s="19" t="s">
        <v>240</v>
      </c>
    </row>
    <row r="4" spans="1:5" x14ac:dyDescent="0.3">
      <c r="A4" s="18"/>
      <c r="B4" s="20" t="s">
        <v>2</v>
      </c>
      <c r="C4" s="21">
        <f>C5+C31</f>
        <v>6174463</v>
      </c>
      <c r="D4" s="21">
        <f t="shared" ref="D4" si="0">D5+D31</f>
        <v>920177</v>
      </c>
      <c r="E4" s="22">
        <f>D4/C4</f>
        <v>0.14902947835301628</v>
      </c>
    </row>
    <row r="5" spans="1:5" x14ac:dyDescent="0.3">
      <c r="A5" s="23" t="s">
        <v>3</v>
      </c>
      <c r="B5" s="20" t="s">
        <v>4</v>
      </c>
      <c r="C5" s="21">
        <f>C6+C23</f>
        <v>3099806</v>
      </c>
      <c r="D5" s="21">
        <f t="shared" ref="D5" si="1">D6+D23</f>
        <v>395565</v>
      </c>
      <c r="E5" s="22">
        <f t="shared" ref="E5:E35" si="2">D5/C5</f>
        <v>0.12760959879424713</v>
      </c>
    </row>
    <row r="6" spans="1:5" x14ac:dyDescent="0.3">
      <c r="A6" s="23"/>
      <c r="B6" s="24" t="s">
        <v>5</v>
      </c>
      <c r="C6" s="25">
        <f>C7+C9+C12+C14+C17+C21+C22</f>
        <v>2812828</v>
      </c>
      <c r="D6" s="25">
        <f>D7+D9+D12+D14+D17+D21+D22</f>
        <v>354804</v>
      </c>
      <c r="E6" s="22">
        <f t="shared" si="2"/>
        <v>0.12613782286012512</v>
      </c>
    </row>
    <row r="7" spans="1:5" x14ac:dyDescent="0.3">
      <c r="A7" s="23" t="s">
        <v>6</v>
      </c>
      <c r="B7" s="20" t="s">
        <v>7</v>
      </c>
      <c r="C7" s="21">
        <f>C8</f>
        <v>2244954</v>
      </c>
      <c r="D7" s="21">
        <f>D8</f>
        <v>290873</v>
      </c>
      <c r="E7" s="22">
        <f t="shared" si="2"/>
        <v>0.12956746552490608</v>
      </c>
    </row>
    <row r="8" spans="1:5" x14ac:dyDescent="0.3">
      <c r="A8" s="18" t="s">
        <v>8</v>
      </c>
      <c r="B8" s="24" t="s">
        <v>9</v>
      </c>
      <c r="C8" s="25">
        <v>2244954</v>
      </c>
      <c r="D8" s="26">
        <v>290873</v>
      </c>
      <c r="E8" s="22">
        <f t="shared" si="2"/>
        <v>0.12956746552490608</v>
      </c>
    </row>
    <row r="9" spans="1:5" ht="56.25" x14ac:dyDescent="0.3">
      <c r="A9" s="23" t="s">
        <v>10</v>
      </c>
      <c r="B9" s="20" t="s">
        <v>11</v>
      </c>
      <c r="C9" s="21">
        <f>C10</f>
        <v>20526</v>
      </c>
      <c r="D9" s="21">
        <f>D10</f>
        <v>3485</v>
      </c>
      <c r="E9" s="22">
        <f t="shared" si="2"/>
        <v>0.16978466335379519</v>
      </c>
    </row>
    <row r="10" spans="1:5" ht="37.5" x14ac:dyDescent="0.3">
      <c r="A10" s="18" t="s">
        <v>12</v>
      </c>
      <c r="B10" s="24" t="s">
        <v>13</v>
      </c>
      <c r="C10" s="25">
        <v>20526</v>
      </c>
      <c r="D10" s="25">
        <v>3485</v>
      </c>
      <c r="E10" s="22">
        <f t="shared" si="2"/>
        <v>0.16978466335379519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514217</v>
      </c>
      <c r="D12" s="21">
        <v>54658</v>
      </c>
      <c r="E12" s="22">
        <f t="shared" si="2"/>
        <v>0.10629364645665157</v>
      </c>
    </row>
    <row r="13" spans="1:5" ht="37.5" x14ac:dyDescent="0.3">
      <c r="A13" s="18" t="s">
        <v>16</v>
      </c>
      <c r="B13" s="24" t="s">
        <v>17</v>
      </c>
      <c r="C13" s="25">
        <v>410709</v>
      </c>
      <c r="D13" s="26">
        <v>32545</v>
      </c>
      <c r="E13" s="22">
        <f t="shared" si="2"/>
        <v>7.9241019797472181E-2</v>
      </c>
    </row>
    <row r="14" spans="1:5" x14ac:dyDescent="0.3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">
      <c r="A15" s="18" t="s">
        <v>71</v>
      </c>
      <c r="B15" s="24" t="s">
        <v>70</v>
      </c>
      <c r="C15" s="25"/>
      <c r="D15" s="26"/>
      <c r="E15" s="22"/>
    </row>
    <row r="16" spans="1:5" x14ac:dyDescent="0.3">
      <c r="A16" s="18" t="s">
        <v>73</v>
      </c>
      <c r="B16" s="24" t="s">
        <v>72</v>
      </c>
      <c r="C16" s="25"/>
      <c r="D16" s="25"/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33131</v>
      </c>
      <c r="D21" s="29">
        <v>5788</v>
      </c>
      <c r="E21" s="22">
        <f t="shared" si="2"/>
        <v>0.17470043161993298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286978</v>
      </c>
      <c r="D23" s="25">
        <f>D24+D25+D26+D27+D28+D29+D30</f>
        <v>40761</v>
      </c>
      <c r="E23" s="22">
        <f t="shared" si="2"/>
        <v>0.14203527796555834</v>
      </c>
    </row>
    <row r="24" spans="1:5" ht="32.450000000000003" customHeight="1" x14ac:dyDescent="0.3">
      <c r="A24" s="23" t="s">
        <v>33</v>
      </c>
      <c r="B24" s="20" t="s">
        <v>34</v>
      </c>
      <c r="C24" s="21">
        <v>189282</v>
      </c>
      <c r="D24" s="29">
        <v>12514</v>
      </c>
      <c r="E24" s="22">
        <f t="shared" si="2"/>
        <v>6.6112995424815885E-2</v>
      </c>
    </row>
    <row r="25" spans="1:5" ht="37.5" x14ac:dyDescent="0.3">
      <c r="A25" s="23" t="s">
        <v>35</v>
      </c>
      <c r="B25" s="20" t="s">
        <v>36</v>
      </c>
      <c r="C25" s="21">
        <v>10600</v>
      </c>
      <c r="D25" s="29">
        <v>1280</v>
      </c>
      <c r="E25" s="22">
        <f t="shared" si="2"/>
        <v>0.12075471698113208</v>
      </c>
    </row>
    <row r="26" spans="1:5" ht="33" customHeight="1" x14ac:dyDescent="0.3">
      <c r="A26" s="23" t="s">
        <v>37</v>
      </c>
      <c r="B26" s="20" t="s">
        <v>38</v>
      </c>
      <c r="C26" s="21">
        <v>2993</v>
      </c>
      <c r="D26" s="29">
        <v>611</v>
      </c>
      <c r="E26" s="22">
        <f t="shared" si="2"/>
        <v>0.20414300033411292</v>
      </c>
    </row>
    <row r="27" spans="1:5" ht="37.5" x14ac:dyDescent="0.3">
      <c r="A27" s="23" t="s">
        <v>39</v>
      </c>
      <c r="B27" s="20" t="s">
        <v>40</v>
      </c>
      <c r="C27" s="21">
        <v>64203</v>
      </c>
      <c r="D27" s="29">
        <v>7561</v>
      </c>
      <c r="E27" s="22">
        <f t="shared" si="2"/>
        <v>0.11776708253508403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19900</v>
      </c>
      <c r="D29" s="29">
        <v>3755</v>
      </c>
      <c r="E29" s="22">
        <f t="shared" si="2"/>
        <v>0.18869346733668341</v>
      </c>
    </row>
    <row r="30" spans="1:5" x14ac:dyDescent="0.3">
      <c r="A30" s="23" t="s">
        <v>45</v>
      </c>
      <c r="B30" s="30" t="s">
        <v>46</v>
      </c>
      <c r="C30" s="29"/>
      <c r="D30" s="29">
        <v>15040</v>
      </c>
      <c r="E30" s="22"/>
    </row>
    <row r="31" spans="1:5" x14ac:dyDescent="0.3">
      <c r="A31" s="23" t="s">
        <v>47</v>
      </c>
      <c r="B31" s="20" t="s">
        <v>48</v>
      </c>
      <c r="C31" s="29">
        <f>C32+C37+C39+C40+C41</f>
        <v>3074657</v>
      </c>
      <c r="D31" s="29">
        <f>D32+D37+D39+D40+D41</f>
        <v>524612</v>
      </c>
      <c r="E31" s="22">
        <f t="shared" si="2"/>
        <v>0.17062456072335874</v>
      </c>
    </row>
    <row r="32" spans="1:5" ht="56.25" x14ac:dyDescent="0.3">
      <c r="A32" s="23" t="s">
        <v>49</v>
      </c>
      <c r="B32" s="20" t="s">
        <v>50</v>
      </c>
      <c r="C32" s="29">
        <f>C33+C34+C35+C36</f>
        <v>3074657</v>
      </c>
      <c r="D32" s="29">
        <f t="shared" ref="D32" si="5">D33+D34+D35+D36</f>
        <v>528373</v>
      </c>
      <c r="E32" s="22">
        <f t="shared" si="2"/>
        <v>0.17184778659863523</v>
      </c>
    </row>
    <row r="33" spans="1:5" ht="37.5" x14ac:dyDescent="0.3">
      <c r="A33" s="18" t="s">
        <v>51</v>
      </c>
      <c r="B33" s="24" t="s">
        <v>52</v>
      </c>
      <c r="C33" s="26">
        <v>5400</v>
      </c>
      <c r="D33" s="26">
        <v>3718</v>
      </c>
      <c r="E33" s="22">
        <f t="shared" si="2"/>
        <v>0.68851851851851853</v>
      </c>
    </row>
    <row r="34" spans="1:5" ht="37.5" x14ac:dyDescent="0.3">
      <c r="A34" s="18" t="s">
        <v>53</v>
      </c>
      <c r="B34" s="24" t="s">
        <v>54</v>
      </c>
      <c r="C34" s="26">
        <v>17399</v>
      </c>
      <c r="D34" s="26"/>
      <c r="E34" s="22">
        <f t="shared" si="2"/>
        <v>0</v>
      </c>
    </row>
    <row r="35" spans="1:5" ht="37.5" x14ac:dyDescent="0.3">
      <c r="A35" s="18" t="s">
        <v>55</v>
      </c>
      <c r="B35" s="24" t="s">
        <v>56</v>
      </c>
      <c r="C35" s="26">
        <v>3051858</v>
      </c>
      <c r="D35" s="26">
        <v>493525</v>
      </c>
      <c r="E35" s="22">
        <f t="shared" si="2"/>
        <v>0.16171296305398219</v>
      </c>
    </row>
    <row r="36" spans="1:5" x14ac:dyDescent="0.3">
      <c r="A36" s="18" t="s">
        <v>57</v>
      </c>
      <c r="B36" s="24" t="s">
        <v>58</v>
      </c>
      <c r="C36" s="26"/>
      <c r="D36" s="26">
        <v>31130</v>
      </c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398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-4159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241</v>
      </c>
      <c r="E3" s="5" t="s">
        <v>242</v>
      </c>
    </row>
    <row r="4" spans="1:5" s="10" customFormat="1" ht="33" customHeight="1" x14ac:dyDescent="0.2">
      <c r="A4" s="7"/>
      <c r="B4" s="2" t="s">
        <v>76</v>
      </c>
      <c r="C4" s="8">
        <f>C5+C16+C19+C23+C34+C40+C43+C52+C55+C63+C69+C74+C78+C80</f>
        <v>8499244</v>
      </c>
      <c r="D4" s="8">
        <f t="shared" ref="D4" si="0">D5+D16+D19+D23+D34+D40+D43+D52+D55+D63+D69+D74+D78+D80</f>
        <v>943784</v>
      </c>
      <c r="E4" s="9">
        <f>D4/C4</f>
        <v>0.11104328808538735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778176</v>
      </c>
      <c r="D5" s="8">
        <f t="shared" ref="D5" si="1">SUM(D6:D15)</f>
        <v>87165</v>
      </c>
      <c r="E5" s="9">
        <f t="shared" ref="E5:E67" si="2">D5/C5</f>
        <v>0.11201193560325684</v>
      </c>
    </row>
    <row r="6" spans="1:5" ht="40.15" customHeight="1" x14ac:dyDescent="0.2">
      <c r="A6" s="11" t="s">
        <v>79</v>
      </c>
      <c r="B6" s="3" t="s">
        <v>80</v>
      </c>
      <c r="C6" s="12">
        <v>3042</v>
      </c>
      <c r="D6" s="12">
        <v>221</v>
      </c>
      <c r="E6" s="13">
        <f t="shared" si="2"/>
        <v>7.2649572649572655E-2</v>
      </c>
    </row>
    <row r="7" spans="1:5" ht="52.9" customHeight="1" x14ac:dyDescent="0.2">
      <c r="A7" s="11" t="s">
        <v>81</v>
      </c>
      <c r="B7" s="3" t="s">
        <v>82</v>
      </c>
      <c r="C7" s="12">
        <v>16863</v>
      </c>
      <c r="D7" s="12">
        <v>3903</v>
      </c>
      <c r="E7" s="13">
        <f t="shared" si="2"/>
        <v>0.23145347802882049</v>
      </c>
    </row>
    <row r="8" spans="1:5" ht="52.9" customHeight="1" x14ac:dyDescent="0.2">
      <c r="A8" s="11" t="s">
        <v>83</v>
      </c>
      <c r="B8" s="3" t="s">
        <v>84</v>
      </c>
      <c r="C8" s="12">
        <v>363991</v>
      </c>
      <c r="D8" s="12">
        <v>41620</v>
      </c>
      <c r="E8" s="13">
        <f t="shared" si="2"/>
        <v>0.11434348651477647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77824</v>
      </c>
      <c r="D10" s="12">
        <v>13722</v>
      </c>
      <c r="E10" s="13">
        <f t="shared" si="2"/>
        <v>0.17632092927631579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315456</v>
      </c>
      <c r="D15" s="12">
        <v>27699</v>
      </c>
      <c r="E15" s="13">
        <f t="shared" si="2"/>
        <v>8.7806223371880709E-2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145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145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101936</v>
      </c>
      <c r="D19" s="8">
        <f t="shared" ref="D19" si="4">SUM(D20:D22)</f>
        <v>7815</v>
      </c>
      <c r="E19" s="9">
        <f t="shared" si="2"/>
        <v>7.6665751059488307E-2</v>
      </c>
    </row>
    <row r="20" spans="1:5" ht="42.6" customHeight="1" x14ac:dyDescent="0.2">
      <c r="A20" s="11" t="s">
        <v>107</v>
      </c>
      <c r="B20" s="3" t="s">
        <v>108</v>
      </c>
      <c r="C20" s="12">
        <v>70031</v>
      </c>
      <c r="D20" s="12">
        <v>7732</v>
      </c>
      <c r="E20" s="13">
        <f t="shared" si="2"/>
        <v>0.11040824777598492</v>
      </c>
    </row>
    <row r="21" spans="1:5" ht="33" customHeight="1" x14ac:dyDescent="0.2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2">
      <c r="A22" s="11" t="s">
        <v>111</v>
      </c>
      <c r="B22" s="3" t="s">
        <v>112</v>
      </c>
      <c r="C22" s="12">
        <v>31905</v>
      </c>
      <c r="D22" s="12">
        <v>83</v>
      </c>
      <c r="E22" s="13">
        <f t="shared" si="2"/>
        <v>2.6014731233349004E-3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150041</v>
      </c>
      <c r="D23" s="8">
        <f t="shared" ref="D23" si="5">SUM(D24:D33)</f>
        <v>6101</v>
      </c>
      <c r="E23" s="9">
        <f t="shared" si="2"/>
        <v>4.0662218993475115E-2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/>
      <c r="D27" s="12"/>
      <c r="E27" s="13"/>
    </row>
    <row r="28" spans="1:5" ht="33" customHeight="1" x14ac:dyDescent="0.2">
      <c r="A28" s="11" t="s">
        <v>123</v>
      </c>
      <c r="B28" s="3" t="s">
        <v>124</v>
      </c>
      <c r="C28" s="12"/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13526</v>
      </c>
      <c r="D30" s="12">
        <v>257</v>
      </c>
      <c r="E30" s="13">
        <f t="shared" si="2"/>
        <v>1.9000443590122727E-2</v>
      </c>
    </row>
    <row r="31" spans="1:5" ht="33" customHeight="1" x14ac:dyDescent="0.2">
      <c r="A31" s="11" t="s">
        <v>129</v>
      </c>
      <c r="B31" s="3" t="s">
        <v>130</v>
      </c>
      <c r="C31" s="12">
        <v>105319</v>
      </c>
      <c r="D31" s="12">
        <v>668</v>
      </c>
      <c r="E31" s="13">
        <f t="shared" si="2"/>
        <v>6.3426352320094187E-3</v>
      </c>
    </row>
    <row r="32" spans="1:5" ht="33" customHeight="1" x14ac:dyDescent="0.2">
      <c r="A32" s="11" t="s">
        <v>131</v>
      </c>
      <c r="B32" s="3" t="s">
        <v>132</v>
      </c>
      <c r="C32" s="12">
        <v>7099</v>
      </c>
      <c r="D32" s="12">
        <v>943</v>
      </c>
      <c r="E32" s="13">
        <f t="shared" si="2"/>
        <v>0.13283561064938723</v>
      </c>
    </row>
    <row r="33" spans="1:5" ht="33" customHeight="1" x14ac:dyDescent="0.2">
      <c r="A33" s="11" t="s">
        <v>133</v>
      </c>
      <c r="B33" s="3" t="s">
        <v>134</v>
      </c>
      <c r="C33" s="12">
        <v>24097</v>
      </c>
      <c r="D33" s="12">
        <v>4233</v>
      </c>
      <c r="E33" s="13">
        <f t="shared" si="2"/>
        <v>0.17566502054197619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353189</v>
      </c>
      <c r="D34" s="8">
        <f t="shared" ref="D34" si="6">SUM(D35:D39)</f>
        <v>17095</v>
      </c>
      <c r="E34" s="9">
        <f t="shared" si="2"/>
        <v>4.8401847169645712E-2</v>
      </c>
    </row>
    <row r="35" spans="1:5" ht="33" customHeight="1" x14ac:dyDescent="0.2">
      <c r="A35" s="11" t="s">
        <v>137</v>
      </c>
      <c r="B35" s="3" t="s">
        <v>138</v>
      </c>
      <c r="C35" s="12">
        <v>10680</v>
      </c>
      <c r="D35" s="12"/>
      <c r="E35" s="13">
        <f t="shared" si="2"/>
        <v>0</v>
      </c>
    </row>
    <row r="36" spans="1:5" ht="33" customHeight="1" x14ac:dyDescent="0.2">
      <c r="A36" s="11" t="s">
        <v>139</v>
      </c>
      <c r="B36" s="3" t="s">
        <v>140</v>
      </c>
      <c r="C36" s="12">
        <v>333087</v>
      </c>
      <c r="D36" s="12">
        <v>14809</v>
      </c>
      <c r="E36" s="13">
        <f t="shared" si="2"/>
        <v>4.4459855833460925E-2</v>
      </c>
    </row>
    <row r="37" spans="1:5" ht="33" customHeight="1" x14ac:dyDescent="0.2">
      <c r="A37" s="11" t="s">
        <v>141</v>
      </c>
      <c r="B37" s="3" t="s">
        <v>142</v>
      </c>
      <c r="C37" s="12">
        <v>9422</v>
      </c>
      <c r="D37" s="12">
        <v>2286</v>
      </c>
      <c r="E37" s="13">
        <f t="shared" si="2"/>
        <v>0.24262364678412227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 t="shared" ref="C40:D40" si="7">SUM(C41:C42)</f>
        <v>10600</v>
      </c>
      <c r="D40" s="8">
        <f t="shared" si="7"/>
        <v>76</v>
      </c>
      <c r="E40" s="9">
        <f t="shared" si="2"/>
        <v>7.169811320754717E-3</v>
      </c>
    </row>
    <row r="41" spans="1:5" ht="33" customHeight="1" x14ac:dyDescent="0.2">
      <c r="A41" s="11" t="s">
        <v>149</v>
      </c>
      <c r="B41" s="3" t="s">
        <v>150</v>
      </c>
      <c r="C41" s="12">
        <v>7600</v>
      </c>
      <c r="D41" s="12">
        <v>76</v>
      </c>
      <c r="E41" s="13">
        <f t="shared" si="2"/>
        <v>0.01</v>
      </c>
    </row>
    <row r="42" spans="1:5" ht="33" customHeight="1" x14ac:dyDescent="0.2">
      <c r="A42" s="11" t="s">
        <v>151</v>
      </c>
      <c r="B42" s="3" t="s">
        <v>152</v>
      </c>
      <c r="C42" s="12">
        <v>3000</v>
      </c>
      <c r="D42" s="12"/>
      <c r="E42" s="13">
        <f t="shared" si="2"/>
        <v>0</v>
      </c>
    </row>
    <row r="43" spans="1:5" s="10" customFormat="1" ht="33" customHeight="1" x14ac:dyDescent="0.2">
      <c r="A43" s="7" t="s">
        <v>153</v>
      </c>
      <c r="B43" s="2" t="s">
        <v>154</v>
      </c>
      <c r="C43" s="8">
        <f>SUM(C44:C51)</f>
        <v>6354826</v>
      </c>
      <c r="D43" s="8">
        <f t="shared" ref="D43" si="8">SUM(D44:D51)</f>
        <v>718880</v>
      </c>
      <c r="E43" s="9">
        <f t="shared" si="2"/>
        <v>0.11312347497791442</v>
      </c>
    </row>
    <row r="44" spans="1:5" ht="33" customHeight="1" x14ac:dyDescent="0.2">
      <c r="A44" s="11" t="s">
        <v>155</v>
      </c>
      <c r="B44" s="3" t="s">
        <v>156</v>
      </c>
      <c r="C44" s="12">
        <v>2000028</v>
      </c>
      <c r="D44" s="12">
        <v>293148</v>
      </c>
      <c r="E44" s="13">
        <f t="shared" si="2"/>
        <v>0.1465719479927281</v>
      </c>
    </row>
    <row r="45" spans="1:5" ht="33" customHeight="1" x14ac:dyDescent="0.2">
      <c r="A45" s="11" t="s">
        <v>157</v>
      </c>
      <c r="B45" s="3" t="s">
        <v>158</v>
      </c>
      <c r="C45" s="12">
        <v>3514700</v>
      </c>
      <c r="D45" s="12">
        <v>301879</v>
      </c>
      <c r="E45" s="13">
        <f t="shared" si="2"/>
        <v>8.589040316385467E-2</v>
      </c>
    </row>
    <row r="46" spans="1:5" ht="33" customHeight="1" x14ac:dyDescent="0.2">
      <c r="A46" s="11" t="s">
        <v>159</v>
      </c>
      <c r="B46" s="3" t="s">
        <v>160</v>
      </c>
      <c r="C46" s="12">
        <v>537560</v>
      </c>
      <c r="D46" s="12">
        <v>87254</v>
      </c>
      <c r="E46" s="13">
        <f t="shared" si="2"/>
        <v>0.16231490438276658</v>
      </c>
    </row>
    <row r="47" spans="1:5" ht="33" customHeight="1" x14ac:dyDescent="0.2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2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2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2">
      <c r="A50" s="11" t="s">
        <v>167</v>
      </c>
      <c r="B50" s="3" t="s">
        <v>168</v>
      </c>
      <c r="C50" s="12">
        <v>23092</v>
      </c>
      <c r="D50" s="12">
        <v>2580</v>
      </c>
      <c r="E50" s="13">
        <f t="shared" si="2"/>
        <v>0.11172700502338472</v>
      </c>
    </row>
    <row r="51" spans="1:5" ht="33" customHeight="1" x14ac:dyDescent="0.2">
      <c r="A51" s="11" t="s">
        <v>169</v>
      </c>
      <c r="B51" s="3" t="s">
        <v>170</v>
      </c>
      <c r="C51" s="12">
        <v>279446</v>
      </c>
      <c r="D51" s="12">
        <v>34019</v>
      </c>
      <c r="E51" s="13">
        <f t="shared" si="2"/>
        <v>0.12173729450412601</v>
      </c>
    </row>
    <row r="52" spans="1:5" s="10" customFormat="1" ht="33" customHeight="1" x14ac:dyDescent="0.2">
      <c r="A52" s="7" t="s">
        <v>171</v>
      </c>
      <c r="B52" s="2" t="s">
        <v>172</v>
      </c>
      <c r="C52" s="8">
        <f>SUM(C53:C54)</f>
        <v>244706</v>
      </c>
      <c r="D52" s="8">
        <f>SUM(D53:D54)</f>
        <v>40928</v>
      </c>
      <c r="E52" s="9">
        <f t="shared" si="2"/>
        <v>0.16725376574338185</v>
      </c>
    </row>
    <row r="53" spans="1:5" ht="33" customHeight="1" x14ac:dyDescent="0.2">
      <c r="A53" s="11" t="s">
        <v>173</v>
      </c>
      <c r="B53" s="3" t="s">
        <v>174</v>
      </c>
      <c r="C53" s="12">
        <v>207838</v>
      </c>
      <c r="D53" s="12">
        <v>33505</v>
      </c>
      <c r="E53" s="13">
        <f t="shared" si="2"/>
        <v>0.16120728644424984</v>
      </c>
    </row>
    <row r="54" spans="1:5" ht="33" customHeight="1" x14ac:dyDescent="0.2">
      <c r="A54" s="11" t="s">
        <v>175</v>
      </c>
      <c r="B54" s="3" t="s">
        <v>176</v>
      </c>
      <c r="C54" s="12">
        <v>36868</v>
      </c>
      <c r="D54" s="12">
        <v>7423</v>
      </c>
      <c r="E54" s="13">
        <f t="shared" si="2"/>
        <v>0.20133991537376586</v>
      </c>
    </row>
    <row r="55" spans="1:5" s="10" customFormat="1" ht="33" customHeight="1" x14ac:dyDescent="0.2">
      <c r="A55" s="7" t="s">
        <v>177</v>
      </c>
      <c r="B55" s="2" t="s">
        <v>178</v>
      </c>
      <c r="C55" s="8">
        <f>SUM(C56:C62)</f>
        <v>46620</v>
      </c>
      <c r="D55" s="8">
        <f>SUM(D56:D62)</f>
        <v>1599</v>
      </c>
      <c r="E55" s="9">
        <f t="shared" si="2"/>
        <v>3.4298584298584296E-2</v>
      </c>
    </row>
    <row r="56" spans="1:5" ht="33" customHeight="1" x14ac:dyDescent="0.2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2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2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2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2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2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2">
      <c r="A62" s="11" t="s">
        <v>191</v>
      </c>
      <c r="B62" s="3" t="s">
        <v>192</v>
      </c>
      <c r="C62" s="12">
        <v>46620</v>
      </c>
      <c r="D62" s="12">
        <v>1599</v>
      </c>
      <c r="E62" s="13">
        <f t="shared" si="2"/>
        <v>3.4298584298584296E-2</v>
      </c>
    </row>
    <row r="63" spans="1:5" s="10" customFormat="1" ht="33" customHeight="1" x14ac:dyDescent="0.2">
      <c r="A63" s="7" t="s">
        <v>193</v>
      </c>
      <c r="B63" s="2" t="s">
        <v>194</v>
      </c>
      <c r="C63" s="8">
        <f>SUM(C64:C68)</f>
        <v>197479</v>
      </c>
      <c r="D63" s="8">
        <f t="shared" ref="D63" si="9">SUM(D64:D68)</f>
        <v>20647</v>
      </c>
      <c r="E63" s="9">
        <f t="shared" si="2"/>
        <v>0.10455288916796217</v>
      </c>
    </row>
    <row r="64" spans="1:5" ht="33" customHeight="1" x14ac:dyDescent="0.2">
      <c r="A64" s="11" t="s">
        <v>195</v>
      </c>
      <c r="B64" s="3" t="s">
        <v>196</v>
      </c>
      <c r="C64" s="12">
        <v>14000</v>
      </c>
      <c r="D64" s="12">
        <v>1132</v>
      </c>
      <c r="E64" s="13">
        <f t="shared" si="2"/>
        <v>8.0857142857142864E-2</v>
      </c>
    </row>
    <row r="65" spans="1:5" ht="33" customHeight="1" x14ac:dyDescent="0.2">
      <c r="A65" s="11" t="s">
        <v>197</v>
      </c>
      <c r="B65" s="3" t="s">
        <v>198</v>
      </c>
      <c r="C65" s="14"/>
      <c r="E65" s="13"/>
    </row>
    <row r="66" spans="1:5" ht="33" customHeight="1" x14ac:dyDescent="0.2">
      <c r="A66" s="11" t="s">
        <v>199</v>
      </c>
      <c r="B66" s="3" t="s">
        <v>200</v>
      </c>
      <c r="C66" s="12">
        <v>60026</v>
      </c>
      <c r="D66" s="12">
        <v>8836</v>
      </c>
      <c r="E66" s="13">
        <f t="shared" si="2"/>
        <v>0.14720287875254057</v>
      </c>
    </row>
    <row r="67" spans="1:5" ht="33" customHeight="1" x14ac:dyDescent="0.2">
      <c r="A67" s="11" t="s">
        <v>201</v>
      </c>
      <c r="B67" s="3" t="s">
        <v>202</v>
      </c>
      <c r="C67" s="12">
        <v>123453</v>
      </c>
      <c r="D67" s="12">
        <v>10679</v>
      </c>
      <c r="E67" s="13">
        <f t="shared" si="2"/>
        <v>8.6502555628457795E-2</v>
      </c>
    </row>
    <row r="68" spans="1:5" ht="33" customHeight="1" x14ac:dyDescent="0.2">
      <c r="A68" s="11" t="s">
        <v>203</v>
      </c>
      <c r="B68" s="3" t="s">
        <v>204</v>
      </c>
      <c r="C68" s="12"/>
      <c r="D68" s="12"/>
      <c r="E68" s="13"/>
    </row>
    <row r="69" spans="1:5" s="10" customFormat="1" ht="33" customHeight="1" x14ac:dyDescent="0.2">
      <c r="A69" s="7" t="s">
        <v>205</v>
      </c>
      <c r="B69" s="2" t="s">
        <v>206</v>
      </c>
      <c r="C69" s="8">
        <f>SUM(C70:C73)</f>
        <v>240526</v>
      </c>
      <c r="D69" s="8">
        <f>SUM(D70:D73)</f>
        <v>40712</v>
      </c>
      <c r="E69" s="9">
        <f t="shared" ref="E69:E77" si="10">D69/C69</f>
        <v>0.16926236664643324</v>
      </c>
    </row>
    <row r="70" spans="1:5" ht="33" customHeight="1" x14ac:dyDescent="0.2">
      <c r="A70" s="11" t="s">
        <v>207</v>
      </c>
      <c r="B70" s="3" t="s">
        <v>208</v>
      </c>
      <c r="C70" s="12">
        <v>203307</v>
      </c>
      <c r="D70" s="12">
        <v>35885</v>
      </c>
      <c r="E70" s="13">
        <f t="shared" si="10"/>
        <v>0.17650646559144545</v>
      </c>
    </row>
    <row r="71" spans="1:5" ht="33" customHeight="1" x14ac:dyDescent="0.2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2">
      <c r="A72" s="11" t="s">
        <v>211</v>
      </c>
      <c r="B72" s="3" t="s">
        <v>212</v>
      </c>
      <c r="C72" s="12"/>
      <c r="D72" s="12"/>
      <c r="E72" s="13"/>
    </row>
    <row r="73" spans="1:5" ht="33" customHeight="1" x14ac:dyDescent="0.2">
      <c r="A73" s="11" t="s">
        <v>213</v>
      </c>
      <c r="B73" s="3" t="s">
        <v>214</v>
      </c>
      <c r="C73" s="12">
        <v>37219</v>
      </c>
      <c r="D73" s="12">
        <v>4827</v>
      </c>
      <c r="E73" s="13">
        <f t="shared" si="10"/>
        <v>0.1296918240683522</v>
      </c>
    </row>
    <row r="74" spans="1:5" s="10" customFormat="1" ht="33" customHeight="1" x14ac:dyDescent="0.2">
      <c r="A74" s="7" t="s">
        <v>215</v>
      </c>
      <c r="B74" s="2" t="s">
        <v>216</v>
      </c>
      <c r="C74" s="8">
        <f>SUM(C75:C77)</f>
        <v>21000</v>
      </c>
      <c r="D74" s="8">
        <f t="shared" ref="D74" si="11">SUM(D75:D77)</f>
        <v>2766</v>
      </c>
      <c r="E74" s="9">
        <f t="shared" si="10"/>
        <v>0.1317142857142857</v>
      </c>
    </row>
    <row r="75" spans="1:5" ht="33" customHeight="1" x14ac:dyDescent="0.2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2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2">
      <c r="A77" s="11" t="s">
        <v>221</v>
      </c>
      <c r="B77" s="3" t="s">
        <v>222</v>
      </c>
      <c r="C77" s="12">
        <v>21000</v>
      </c>
      <c r="D77" s="12">
        <v>2766</v>
      </c>
      <c r="E77" s="13">
        <f t="shared" si="10"/>
        <v>0.1317142857142857</v>
      </c>
    </row>
    <row r="78" spans="1:5" s="10" customFormat="1" ht="33" customHeight="1" x14ac:dyDescent="0.2">
      <c r="A78" s="7" t="s">
        <v>223</v>
      </c>
      <c r="B78" s="2" t="s">
        <v>224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2">
      <c r="A79" s="11" t="s">
        <v>225</v>
      </c>
      <c r="B79" s="3" t="s">
        <v>226</v>
      </c>
      <c r="C79" s="12"/>
      <c r="D79" s="12"/>
      <c r="E79" s="13"/>
    </row>
    <row r="80" spans="1:5" s="10" customFormat="1" ht="40.9" customHeight="1" x14ac:dyDescent="0.2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2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2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2018-12-11T08:50:01Z</cp:lastPrinted>
  <dcterms:created xsi:type="dcterms:W3CDTF">2017-12-11T14:03:53Z</dcterms:created>
  <dcterms:modified xsi:type="dcterms:W3CDTF">2019-03-15T09:28:02Z</dcterms:modified>
</cp:coreProperties>
</file>