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55" i="4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<sst xmlns="http://schemas.openxmlformats.org/spreadsheetml/2006/main" count="243" uniqueCount="243">
  <si>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</si>
  <si>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</si>
  <si>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</si>
  <si>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</si>
  <si>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</si>
  <si>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</si>
  <si>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</si>
  <si>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</si>
  <si>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</si>
  <si>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</si>
  <si>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</si>
  <si>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</si>
  <si>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</si>
  <si>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</si>
  <si>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</si>
  <si>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</si>
  <si>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</si>
  <si>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</si>
  <si>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</si>
  <si>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</si>
  <si>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</si>
  <si>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</si>
  <si>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</si>
  <si>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</si>
  <si>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</si>
  <si>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</si>
  <si>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</si>
  <si>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</si>
  <si>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</si>
  <si>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</si>
  <si>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</si>
  <si>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</si>
  <si>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</si>
  <si>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</si>
  <si>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</si>
  <si>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</si>
  <si>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</si>
  <si>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</si>
  <si>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</si>
  <si>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</si>
  <si>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</si>
  <si>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</si>
  <si>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</si>
  <si>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</si>
  <si>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</si>
  <si>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</si>
  <si>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</si>
  <si>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</si>
  <si>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</si>
  <si>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</si>
  <si>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</si>
  <si>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</si>
  <si>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</si>
  <si>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</si>
  <si>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</si>
  <si>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</si>
  <si>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</si>
  <si>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</si>
  <si>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</si>
  <si>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</si>
  <si>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</si>
  <si>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</si>
  <si>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</si>
  <si>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</si>
  <si>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</si>
  <si>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</si>
  <si>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</si>
  <si>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</si>
  <si>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</si>
  <si>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</si>
  <si>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</si>
  <si>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</si>
  <si>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</si>
  <si>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</si>
  <si>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</si>
  <si>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</si>
  <si>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</si>
  <si>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</si>
  <si>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</si>
  <si>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</si>
  <si>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</si>
  <si>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</si>
  <si>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</si>
  <si>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</si>
  <si>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</si>
  <si>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</si>
  <si>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</si>
  <si>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</si>
  <si>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</si>
  <si>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</si>
  <si>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</si>
  <si>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</si>
  <si>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</si>
  <si>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</si>
  <si>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</si>
  <si>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</si>
  <si>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</si>
  <si>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</si>
  <si>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</si>
  <si>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</si>
  <si>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</si>
  <si>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</si>
  <si>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</si>
  <si>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</si>
  <si>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</si>
  <si>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</si>
  <si>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</si>
  <si>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</si>
  <si>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</si>
  <si>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</si>
  <si>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</si>
  <si>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</si>
  <si>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</si>
  <si>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</si>
  <si>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</si>
  <si>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</si>
  <si>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</si>
  <si>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</si>
  <si>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</si>
  <si>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</si>
  <si>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</si>
  <si>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</si>
  <si>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</si>
  <si>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</si>
  <si>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</si>
  <si>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</si>
  <si>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</si>
  <si>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</si>
  <si>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</si>
  <si>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</si>
  <si>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</si>
  <si>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</si>
  <si>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</si>
  <si>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</si>
  <si>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</si>
  <si>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</si>
  <si>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</si>
  <si>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</si>
  <si>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</si>
  <si>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</si>
  <si>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</si>
  <si>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</si>
  <si>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</si>
  <si>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</si>
  <si>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</si>
  <si>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</si>
  <si>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</si>
  <si>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</si>
  <si>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</si>
  <si>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</si>
  <si>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</si>
  <si>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</si>
  <si>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</si>
  <si>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</si>
  <si>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</si>
  <si>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</si>
  <si>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</si>
  <si>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</si>
  <si>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</si>
  <si>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</si>
  <si>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</si>
  <si>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</si>
  <si>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</si>
  <si>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</si>
  <si>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</si>
  <si>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</si>
  <si>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</si>
  <si>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</si>
  <si>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</si>
  <si>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</si>
  <si>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</si>
  <si>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</si>
  <si>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</si>
  <si>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</si>
  <si>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</si>
  <si>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</si>
  <si>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</si>
  <si>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</si>
  <si>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</si>
  <si>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</si>
  <si>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</si>
  <si>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</si>
  <si>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</si>
  <si>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</si>
  <si>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</si>
  <si>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</si>
  <si>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</si>
  <si>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</si>
  <si>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</si>
  <si>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</si>
  <si>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</si>
  <si>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</si>
  <si>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</si>
  <si>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</si>
  <si>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</si>
  <si>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</si>
  <si>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</si>
  <si>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</si>
  <si>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</si>
  <si>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</si>
  <si>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</si>
  <si>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</si>
  <si>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</si>
  <si>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</si>
  <si>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</si>
  <si>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</si>
  <si>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</si>
  <si>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</si>
  <si>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</si>
  <si>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</si>
  <si>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</si>
  <si>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</si>
  <si>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</si>
  <si>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</si>
  <si>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</si>
  <si>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</si>
  <si>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</si>
  <si>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</si>
  <si>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</si>
  <si>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</si>
  <si>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</si>
  <si>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</si>
  <si>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</si>
  <si>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</si>
  <si>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</si>
  <si>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</si>
  <si>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</si>
  <si>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</si>
  <si>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</si>
  <si>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</si>
  <si>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</si>
  <si>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</si>
  <si>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</si>
  <si>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</si>
  <si>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</si>
  <si>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</si>
  <si>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Cведения об исполнении бюджета Щёлковского муниципального района Московской области по состоянию на 01.02.2019</t>
  </si>
  <si>
    <t>План по решению о бюджете на 2019 год, 
тыс. руб.</t>
  </si>
  <si>
    <t>Фактически исполнено по состоянию на 01.02.2019, 
тыс. руб.</t>
  </si>
  <si>
    <t>% исполнение годового плана по состоянию на 01.02.2019</t>
  </si>
  <si>
    <t>Утвержденные бюджетные назначения на 2019 год, тыс. руб.</t>
  </si>
  <si>
    <t>Фактически исполнено по состоянию на 01.02.2019, тыс. руб.</t>
  </si>
  <si>
    <t>% исполнения утвержденных бюджетных назначений на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</si>
</sst>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E36" sqref="E36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236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237</v>
      </c>
      <c r="D3" s="19" t="s">
        <v>238</v>
      </c>
      <c r="E3" s="19" t="s">
        <v>239</v>
      </c>
    </row>
    <row r="4" spans="1:5" x14ac:dyDescent="0.3">
      <c r="A4" s="18"/>
      <c r="B4" s="20" t="s">
        <v>2</v>
      </c>
      <c r="C4" s="21">
        <f>C5+C31</f>
        <v>6174463</v>
      </c>
      <c r="D4" s="21">
        <f t="shared" ref="D4" si="0">D5+D31</f>
        <v>409314</v>
      </c>
      <c r="E4" s="22">
        <f>D4/C4</f>
        <v>6.629143295538413E-2</v>
      </c>
    </row>
    <row r="5" spans="1:5" x14ac:dyDescent="0.3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162081</v>
      </c>
      <c r="E5" s="22">
        <f t="shared" ref="E5:E36" si="2">D5/C5</f>
        <v>5.2287465731726435E-2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134116</v>
      </c>
      <c r="E6" s="22">
        <f t="shared" si="2"/>
        <v>4.768012832636763E-2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97032</v>
      </c>
      <c r="E7" s="22">
        <f t="shared" si="2"/>
        <v>4.3222266469602498E-2</v>
      </c>
    </row>
    <row r="8" spans="1:5" x14ac:dyDescent="0.3">
      <c r="A8" s="18" t="s">
        <v>8</v>
      </c>
      <c r="B8" s="24" t="s">
        <v>9</v>
      </c>
      <c r="C8" s="25">
        <v>2244954</v>
      </c>
      <c r="D8" s="26">
        <v>97032</v>
      </c>
      <c r="E8" s="22">
        <f t="shared" si="2"/>
        <v>4.3222266469602498E-2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1947</v>
      </c>
      <c r="E9" s="22">
        <f t="shared" si="2"/>
        <v>9.4855305466237938E-2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>
        <v>1947</v>
      </c>
      <c r="E10" s="22">
        <f t="shared" si="2"/>
        <v>9.4855305466237938E-2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>
        <v>33028</v>
      </c>
      <c r="E12" s="22">
        <f t="shared" si="2"/>
        <v>6.4229692911747377E-2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>
        <v>15582</v>
      </c>
      <c r="E13" s="22">
        <f t="shared" si="2"/>
        <v>3.7939270870616423E-2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71</v>
      </c>
      <c r="B15" s="24" t="s">
        <v>70</v>
      </c>
      <c r="C15" s="25"/>
      <c r="D15" s="26"/>
      <c r="E15" s="22"/>
    </row>
    <row r="16" spans="1:5" x14ac:dyDescent="0.3">
      <c r="A16" s="18" t="s">
        <v>73</v>
      </c>
      <c r="B16" s="24" t="s">
        <v>72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>
        <v>2109</v>
      </c>
      <c r="E21" s="22">
        <f t="shared" si="2"/>
        <v>6.3656394313482842E-2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286978</v>
      </c>
      <c r="D23" s="25">
        <f>D24+D25+D26+D27+D28+D29+D30</f>
        <v>27965</v>
      </c>
      <c r="E23" s="22">
        <f t="shared" si="2"/>
        <v>9.7446494156346486E-2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>
        <v>6716</v>
      </c>
      <c r="E24" s="22">
        <f t="shared" si="2"/>
        <v>3.5481450956773491E-2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>
        <v>192</v>
      </c>
      <c r="E25" s="22">
        <f t="shared" si="2"/>
        <v>1.8113207547169812E-2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>
        <v>142</v>
      </c>
      <c r="E26" s="22">
        <f t="shared" si="2"/>
        <v>4.7444036084196457E-2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>
        <v>4550</v>
      </c>
      <c r="E27" s="22">
        <f t="shared" si="2"/>
        <v>7.0868962509540057E-2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>
        <v>1141</v>
      </c>
      <c r="E29" s="22">
        <f t="shared" si="2"/>
        <v>5.7336683417085428E-2</v>
      </c>
    </row>
    <row r="30" spans="1:5" x14ac:dyDescent="0.3">
      <c r="A30" s="23" t="s">
        <v>45</v>
      </c>
      <c r="B30" s="30" t="s">
        <v>46</v>
      </c>
      <c r="C30" s="29"/>
      <c r="D30" s="29">
        <v>15224</v>
      </c>
      <c r="E30" s="22"/>
    </row>
    <row r="31" spans="1:5" x14ac:dyDescent="0.3">
      <c r="A31" s="23" t="s">
        <v>47</v>
      </c>
      <c r="B31" s="20" t="s">
        <v>48</v>
      </c>
      <c r="C31" s="29">
        <f>C32+C37+C39+C40+C41</f>
        <v>3074657</v>
      </c>
      <c r="D31" s="29">
        <f>D32+D37+D39+D40+D41</f>
        <v>247233</v>
      </c>
      <c r="E31" s="22">
        <f t="shared" si="2"/>
        <v>8.0409944914180673E-2</v>
      </c>
    </row>
    <row r="32" spans="1:5" ht="56.25" x14ac:dyDescent="0.3">
      <c r="A32" s="23" t="s">
        <v>49</v>
      </c>
      <c r="B32" s="20" t="s">
        <v>50</v>
      </c>
      <c r="C32" s="29">
        <f>C33+C34+C35+C36</f>
        <v>3074657</v>
      </c>
      <c r="D32" s="29">
        <f t="shared" ref="D32" si="5">D33+D34+D35+D36</f>
        <v>250806</v>
      </c>
      <c r="E32" s="22">
        <f t="shared" si="2"/>
        <v>8.1572025757669878E-2</v>
      </c>
    </row>
    <row r="33" spans="1:5" ht="37.5" x14ac:dyDescent="0.3">
      <c r="A33" s="18" t="s">
        <v>51</v>
      </c>
      <c r="B33" s="24" t="s">
        <v>52</v>
      </c>
      <c r="C33" s="26">
        <v>5400</v>
      </c>
      <c r="D33" s="26">
        <v>1859</v>
      </c>
      <c r="E33" s="22">
        <f t="shared" si="2"/>
        <v>0.34425925925925926</v>
      </c>
    </row>
    <row r="34" spans="1:5" ht="37.5" x14ac:dyDescent="0.3">
      <c r="A34" s="18" t="s">
        <v>53</v>
      </c>
      <c r="B34" s="24" t="s">
        <v>54</v>
      </c>
      <c r="C34" s="26">
        <v>17399</v>
      </c>
      <c r="D34" s="26"/>
      <c r="E34" s="22">
        <f t="shared" si="2"/>
        <v>0</v>
      </c>
    </row>
    <row r="35" spans="1:5" ht="37.5" x14ac:dyDescent="0.3">
      <c r="A35" s="18" t="s">
        <v>55</v>
      </c>
      <c r="B35" s="24" t="s">
        <v>56</v>
      </c>
      <c r="C35" s="26">
        <v>3051858</v>
      </c>
      <c r="D35" s="26">
        <v>233481</v>
      </c>
      <c r="E35" s="22">
        <f t="shared" si="2"/>
        <v>7.6504542478712967E-2</v>
      </c>
    </row>
    <row r="36" spans="1:5" x14ac:dyDescent="0.3">
      <c r="A36" s="18" t="s">
        <v>57</v>
      </c>
      <c r="B36" s="24" t="s">
        <v>58</v>
      </c>
      <c r="C36" s="26"/>
      <c r="D36" s="26">
        <v>15466</v>
      </c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158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-3731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5" sqref="C45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240</v>
      </c>
      <c r="D3" s="5" t="s">
        <v>241</v>
      </c>
      <c r="E3" s="5" t="s">
        <v>242</v>
      </c>
    </row>
    <row r="4" spans="1:5" s="10" customFormat="1" ht="33" customHeight="1" x14ac:dyDescent="0.2">
      <c r="A4" s="7"/>
      <c r="B4" s="2" t="s">
        <v>76</v>
      </c>
      <c r="C4" s="8">
        <f>C5+C16+C19+C23+C34+C40+C43+C52+C55+C63+C69+C74+C78+C80</f>
        <v>8410679</v>
      </c>
      <c r="D4" s="8">
        <f t="shared" ref="D4" si="0">D5+D16+D19+D23+D34+D40+D43+D52+D55+D63+D69+D74+D78+D80</f>
        <v>422069</v>
      </c>
      <c r="E4" s="9">
        <f>D4/C4</f>
        <v>5.0182512018351909E-2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764163</v>
      </c>
      <c r="D5" s="8">
        <f t="shared" ref="D5" si="1">SUM(D6:D15)</f>
        <v>43014</v>
      </c>
      <c r="E5" s="9">
        <f t="shared" ref="E5:E67" si="2">D5/C5</f>
        <v>5.6289037809996036E-2</v>
      </c>
    </row>
    <row r="6" spans="1:5" ht="40.15" customHeight="1" x14ac:dyDescent="0.2">
      <c r="A6" s="11" t="s">
        <v>79</v>
      </c>
      <c r="B6" s="3" t="s">
        <v>80</v>
      </c>
      <c r="C6" s="12">
        <v>3042</v>
      </c>
      <c r="D6" s="12">
        <v>181</v>
      </c>
      <c r="E6" s="13">
        <f t="shared" si="2"/>
        <v>5.9500328731097965E-2</v>
      </c>
    </row>
    <row r="7" spans="1:5" ht="52.9" customHeight="1" x14ac:dyDescent="0.2">
      <c r="A7" s="11" t="s">
        <v>81</v>
      </c>
      <c r="B7" s="3" t="s">
        <v>82</v>
      </c>
      <c r="C7" s="12">
        <v>16863</v>
      </c>
      <c r="D7" s="12">
        <v>1270</v>
      </c>
      <c r="E7" s="13">
        <f t="shared" si="2"/>
        <v>7.5312815038842434E-2</v>
      </c>
    </row>
    <row r="8" spans="1:5" ht="52.9" customHeight="1" x14ac:dyDescent="0.2">
      <c r="A8" s="11" t="s">
        <v>83</v>
      </c>
      <c r="B8" s="3" t="s">
        <v>84</v>
      </c>
      <c r="C8" s="12">
        <v>361970</v>
      </c>
      <c r="D8" s="12">
        <v>26161</v>
      </c>
      <c r="E8" s="13">
        <f t="shared" si="2"/>
        <v>7.2273945354587393E-2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73324</v>
      </c>
      <c r="D10" s="12">
        <v>4883</v>
      </c>
      <c r="E10" s="13">
        <f t="shared" si="2"/>
        <v>6.6594839343189133E-2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307964</v>
      </c>
      <c r="D15" s="12">
        <v>10519</v>
      </c>
      <c r="E15" s="13">
        <f t="shared" si="2"/>
        <v>3.4156589731267291E-2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145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145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101936</v>
      </c>
      <c r="D19" s="8">
        <f t="shared" ref="D19" si="4">SUM(D20:D22)</f>
        <v>1205</v>
      </c>
      <c r="E19" s="9">
        <f t="shared" si="2"/>
        <v>1.1821142677758594E-2</v>
      </c>
    </row>
    <row r="20" spans="1:5" ht="42.6" customHeight="1" x14ac:dyDescent="0.2">
      <c r="A20" s="11" t="s">
        <v>107</v>
      </c>
      <c r="B20" s="3" t="s">
        <v>108</v>
      </c>
      <c r="C20" s="12">
        <v>70031</v>
      </c>
      <c r="D20" s="12">
        <v>1205</v>
      </c>
      <c r="E20" s="13">
        <f t="shared" si="2"/>
        <v>1.7206665619511358E-2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31905</v>
      </c>
      <c r="D22" s="12"/>
      <c r="E22" s="13">
        <f t="shared" si="2"/>
        <v>0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147607</v>
      </c>
      <c r="D23" s="8">
        <f t="shared" ref="D23" si="5">SUM(D24:D33)</f>
        <v>943</v>
      </c>
      <c r="E23" s="9">
        <f t="shared" si="2"/>
        <v>6.3885859071724244E-3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/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13526</v>
      </c>
      <c r="D30" s="12"/>
      <c r="E30" s="13">
        <f t="shared" si="2"/>
        <v>0</v>
      </c>
    </row>
    <row r="31" spans="1:5" ht="33" customHeight="1" x14ac:dyDescent="0.2">
      <c r="A31" s="11" t="s">
        <v>129</v>
      </c>
      <c r="B31" s="3" t="s">
        <v>130</v>
      </c>
      <c r="C31" s="12">
        <v>105319</v>
      </c>
      <c r="D31" s="12"/>
      <c r="E31" s="13">
        <f t="shared" si="2"/>
        <v>0</v>
      </c>
    </row>
    <row r="32" spans="1:5" ht="33" customHeight="1" x14ac:dyDescent="0.2">
      <c r="A32" s="11" t="s">
        <v>131</v>
      </c>
      <c r="B32" s="3" t="s">
        <v>132</v>
      </c>
      <c r="C32" s="12">
        <v>5515</v>
      </c>
      <c r="D32" s="12"/>
      <c r="E32" s="13">
        <f t="shared" si="2"/>
        <v>0</v>
      </c>
    </row>
    <row r="33" spans="1:5" ht="33" customHeight="1" x14ac:dyDescent="0.2">
      <c r="A33" s="11" t="s">
        <v>133</v>
      </c>
      <c r="B33" s="3" t="s">
        <v>134</v>
      </c>
      <c r="C33" s="12">
        <v>23247</v>
      </c>
      <c r="D33" s="12">
        <v>943</v>
      </c>
      <c r="E33" s="13">
        <f t="shared" si="2"/>
        <v>4.0564373897707229E-2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338379</v>
      </c>
      <c r="D34" s="8">
        <f t="shared" ref="D34" si="6">SUM(D35:D39)</f>
        <v>1972</v>
      </c>
      <c r="E34" s="9">
        <f t="shared" si="2"/>
        <v>5.8277848211620697E-3</v>
      </c>
    </row>
    <row r="35" spans="1:5" ht="33" customHeight="1" x14ac:dyDescent="0.2">
      <c r="A35" s="11" t="s">
        <v>137</v>
      </c>
      <c r="B35" s="3" t="s">
        <v>138</v>
      </c>
      <c r="C35" s="12">
        <v>10680</v>
      </c>
      <c r="D35" s="12"/>
      <c r="E35" s="13">
        <f t="shared" si="2"/>
        <v>0</v>
      </c>
    </row>
    <row r="36" spans="1:5" ht="33" customHeight="1" x14ac:dyDescent="0.2">
      <c r="A36" s="11" t="s">
        <v>139</v>
      </c>
      <c r="B36" s="3" t="s">
        <v>140</v>
      </c>
      <c r="C36" s="12">
        <v>318277</v>
      </c>
      <c r="D36" s="12"/>
      <c r="E36" s="13">
        <f t="shared" si="2"/>
        <v>0</v>
      </c>
    </row>
    <row r="37" spans="1:5" ht="33" customHeight="1" x14ac:dyDescent="0.2">
      <c r="A37" s="11" t="s">
        <v>141</v>
      </c>
      <c r="B37" s="3" t="s">
        <v>142</v>
      </c>
      <c r="C37" s="12">
        <v>9422</v>
      </c>
      <c r="D37" s="12">
        <v>1972</v>
      </c>
      <c r="E37" s="13">
        <f t="shared" si="2"/>
        <v>0.20929738908936532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 t="shared" ref="C40:D40" si="7">SUM(C41:C42)</f>
        <v>10600</v>
      </c>
      <c r="D40" s="8">
        <f t="shared" si="7"/>
        <v>0</v>
      </c>
      <c r="E40" s="9">
        <f t="shared" si="2"/>
        <v>0</v>
      </c>
    </row>
    <row r="41" spans="1:5" ht="33" customHeight="1" x14ac:dyDescent="0.2">
      <c r="A41" s="11" t="s">
        <v>149</v>
      </c>
      <c r="B41" s="3" t="s">
        <v>150</v>
      </c>
      <c r="C41" s="12">
        <v>7600</v>
      </c>
      <c r="D41" s="12"/>
      <c r="E41" s="13">
        <f t="shared" si="2"/>
        <v>0</v>
      </c>
    </row>
    <row r="42" spans="1:5" ht="33" customHeight="1" x14ac:dyDescent="0.2">
      <c r="A42" s="11" t="s">
        <v>151</v>
      </c>
      <c r="B42" s="3" t="s">
        <v>152</v>
      </c>
      <c r="C42" s="12">
        <v>3000</v>
      </c>
      <c r="D42" s="12"/>
      <c r="E42" s="13">
        <f t="shared" si="2"/>
        <v>0</v>
      </c>
    </row>
    <row r="43" spans="1:5" s="10" customFormat="1" ht="33" customHeight="1" x14ac:dyDescent="0.2">
      <c r="A43" s="7" t="s">
        <v>153</v>
      </c>
      <c r="B43" s="2" t="s">
        <v>154</v>
      </c>
      <c r="C43" s="8">
        <f>SUM(C44:C51)</f>
        <v>6302696</v>
      </c>
      <c r="D43" s="8">
        <f t="shared" ref="D43" si="8">SUM(D44:D51)</f>
        <v>326508</v>
      </c>
      <c r="E43" s="9">
        <f t="shared" si="2"/>
        <v>5.1804497630855116E-2</v>
      </c>
    </row>
    <row r="44" spans="1:5" ht="33" customHeight="1" x14ac:dyDescent="0.2">
      <c r="A44" s="11" t="s">
        <v>155</v>
      </c>
      <c r="B44" s="3" t="s">
        <v>156</v>
      </c>
      <c r="C44" s="12">
        <v>1960021</v>
      </c>
      <c r="D44" s="12">
        <v>145656</v>
      </c>
      <c r="E44" s="13">
        <f t="shared" si="2"/>
        <v>7.4313489498326807E-2</v>
      </c>
    </row>
    <row r="45" spans="1:5" ht="33" customHeight="1" x14ac:dyDescent="0.2">
      <c r="A45" s="11" t="s">
        <v>157</v>
      </c>
      <c r="B45" s="3" t="s">
        <v>158</v>
      </c>
      <c r="C45" s="12">
        <v>3508374</v>
      </c>
      <c r="D45" s="12">
        <v>133024</v>
      </c>
      <c r="E45" s="13">
        <f t="shared" si="2"/>
        <v>3.7916140069445277E-2</v>
      </c>
    </row>
    <row r="46" spans="1:5" ht="33" customHeight="1" x14ac:dyDescent="0.2">
      <c r="A46" s="11" t="s">
        <v>159</v>
      </c>
      <c r="B46" s="3" t="s">
        <v>160</v>
      </c>
      <c r="C46" s="12">
        <v>534777</v>
      </c>
      <c r="D46" s="12">
        <v>43167</v>
      </c>
      <c r="E46" s="13">
        <f t="shared" si="2"/>
        <v>8.0719627059503307E-2</v>
      </c>
    </row>
    <row r="47" spans="1:5" ht="33" customHeight="1" x14ac:dyDescent="0.2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2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2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2">
      <c r="A50" s="11" t="s">
        <v>167</v>
      </c>
      <c r="B50" s="3" t="s">
        <v>168</v>
      </c>
      <c r="C50" s="12">
        <v>23116</v>
      </c>
      <c r="D50" s="12">
        <v>1290</v>
      </c>
      <c r="E50" s="13">
        <f t="shared" si="2"/>
        <v>5.5805502682124933E-2</v>
      </c>
    </row>
    <row r="51" spans="1:5" ht="33" customHeight="1" x14ac:dyDescent="0.2">
      <c r="A51" s="11" t="s">
        <v>169</v>
      </c>
      <c r="B51" s="3" t="s">
        <v>170</v>
      </c>
      <c r="C51" s="12">
        <v>276408</v>
      </c>
      <c r="D51" s="12">
        <v>3371</v>
      </c>
      <c r="E51" s="13">
        <f t="shared" si="2"/>
        <v>1.2195739631269718E-2</v>
      </c>
    </row>
    <row r="52" spans="1:5" s="10" customFormat="1" ht="33" customHeight="1" x14ac:dyDescent="0.2">
      <c r="A52" s="7" t="s">
        <v>171</v>
      </c>
      <c r="B52" s="2" t="s">
        <v>172</v>
      </c>
      <c r="C52" s="8">
        <f>SUM(C53:C54)</f>
        <v>244706</v>
      </c>
      <c r="D52" s="8">
        <f>SUM(D53:D54)</f>
        <v>20152</v>
      </c>
      <c r="E52" s="9">
        <f t="shared" si="2"/>
        <v>8.2351883484671401E-2</v>
      </c>
    </row>
    <row r="53" spans="1:5" ht="33" customHeight="1" x14ac:dyDescent="0.2">
      <c r="A53" s="11" t="s">
        <v>173</v>
      </c>
      <c r="B53" s="3" t="s">
        <v>174</v>
      </c>
      <c r="C53" s="12">
        <v>207838</v>
      </c>
      <c r="D53" s="12">
        <v>16752</v>
      </c>
      <c r="E53" s="13">
        <f t="shared" si="2"/>
        <v>8.0601237502285428E-2</v>
      </c>
    </row>
    <row r="54" spans="1:5" ht="33" customHeight="1" x14ac:dyDescent="0.2">
      <c r="A54" s="11" t="s">
        <v>175</v>
      </c>
      <c r="B54" s="3" t="s">
        <v>176</v>
      </c>
      <c r="C54" s="12">
        <v>36868</v>
      </c>
      <c r="D54" s="12">
        <v>3400</v>
      </c>
      <c r="E54" s="13">
        <f t="shared" si="2"/>
        <v>9.2220896170120428E-2</v>
      </c>
    </row>
    <row r="55" spans="1:5" s="10" customFormat="1" ht="33" customHeight="1" x14ac:dyDescent="0.2">
      <c r="A55" s="7" t="s">
        <v>177</v>
      </c>
      <c r="B55" s="2" t="s">
        <v>178</v>
      </c>
      <c r="C55" s="8">
        <f>SUM(C56:C62)</f>
        <v>46620</v>
      </c>
      <c r="D55" s="8">
        <f>SUM(D56:D62)</f>
        <v>0</v>
      </c>
      <c r="E55" s="9">
        <f t="shared" si="2"/>
        <v>0</v>
      </c>
    </row>
    <row r="56" spans="1:5" ht="33" customHeight="1" x14ac:dyDescent="0.2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2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2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2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2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2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2">
      <c r="A62" s="11" t="s">
        <v>191</v>
      </c>
      <c r="B62" s="3" t="s">
        <v>192</v>
      </c>
      <c r="C62" s="12">
        <v>46620</v>
      </c>
      <c r="D62" s="12"/>
      <c r="E62" s="13">
        <f t="shared" si="2"/>
        <v>0</v>
      </c>
    </row>
    <row r="63" spans="1:5" s="10" customFormat="1" ht="33" customHeight="1" x14ac:dyDescent="0.2">
      <c r="A63" s="7" t="s">
        <v>193</v>
      </c>
      <c r="B63" s="2" t="s">
        <v>194</v>
      </c>
      <c r="C63" s="8">
        <f>SUM(C64:C68)</f>
        <v>192325</v>
      </c>
      <c r="D63" s="8">
        <f t="shared" ref="D63" si="9">SUM(D64:D68)</f>
        <v>6770</v>
      </c>
      <c r="E63" s="9">
        <f t="shared" si="2"/>
        <v>3.5200831925126741E-2</v>
      </c>
    </row>
    <row r="64" spans="1:5" ht="33" customHeight="1" x14ac:dyDescent="0.2">
      <c r="A64" s="11" t="s">
        <v>195</v>
      </c>
      <c r="B64" s="3" t="s">
        <v>196</v>
      </c>
      <c r="C64" s="12">
        <v>14000</v>
      </c>
      <c r="D64" s="12">
        <v>1126</v>
      </c>
      <c r="E64" s="13">
        <f t="shared" si="2"/>
        <v>8.0428571428571433E-2</v>
      </c>
    </row>
    <row r="65" spans="1:5" ht="33" customHeight="1" x14ac:dyDescent="0.2">
      <c r="A65" s="11" t="s">
        <v>197</v>
      </c>
      <c r="B65" s="3" t="s">
        <v>198</v>
      </c>
      <c r="C65" s="14"/>
      <c r="E65" s="13"/>
    </row>
    <row r="66" spans="1:5" ht="33" customHeight="1" x14ac:dyDescent="0.2">
      <c r="A66" s="11" t="s">
        <v>199</v>
      </c>
      <c r="B66" s="3" t="s">
        <v>200</v>
      </c>
      <c r="C66" s="12">
        <v>60026</v>
      </c>
      <c r="D66" s="12"/>
      <c r="E66" s="13">
        <f t="shared" si="2"/>
        <v>0</v>
      </c>
    </row>
    <row r="67" spans="1:5" ht="33" customHeight="1" x14ac:dyDescent="0.2">
      <c r="A67" s="11" t="s">
        <v>201</v>
      </c>
      <c r="B67" s="3" t="s">
        <v>202</v>
      </c>
      <c r="C67" s="12">
        <v>118299</v>
      </c>
      <c r="D67" s="12">
        <v>5644</v>
      </c>
      <c r="E67" s="13">
        <f t="shared" si="2"/>
        <v>4.7709617156527107E-2</v>
      </c>
    </row>
    <row r="68" spans="1:5" ht="33" customHeight="1" x14ac:dyDescent="0.2">
      <c r="A68" s="11" t="s">
        <v>203</v>
      </c>
      <c r="B68" s="3" t="s">
        <v>204</v>
      </c>
      <c r="C68" s="12"/>
      <c r="D68" s="12"/>
      <c r="E68" s="13"/>
    </row>
    <row r="69" spans="1:5" s="10" customFormat="1" ht="33" customHeight="1" x14ac:dyDescent="0.2">
      <c r="A69" s="7" t="s">
        <v>205</v>
      </c>
      <c r="B69" s="2" t="s">
        <v>206</v>
      </c>
      <c r="C69" s="8">
        <f>SUM(C70:C73)</f>
        <v>240502</v>
      </c>
      <c r="D69" s="8">
        <f>SUM(D70:D73)</f>
        <v>21184</v>
      </c>
      <c r="E69" s="9">
        <f t="shared" ref="E69:E83" si="10">D69/C69</f>
        <v>8.8082427588959761E-2</v>
      </c>
    </row>
    <row r="70" spans="1:5" ht="33" customHeight="1" x14ac:dyDescent="0.2">
      <c r="A70" s="11" t="s">
        <v>207</v>
      </c>
      <c r="B70" s="3" t="s">
        <v>208</v>
      </c>
      <c r="C70" s="12">
        <v>203266</v>
      </c>
      <c r="D70" s="12">
        <v>17301</v>
      </c>
      <c r="E70" s="13">
        <f t="shared" si="10"/>
        <v>8.5115070892328282E-2</v>
      </c>
    </row>
    <row r="71" spans="1:5" ht="33" customHeight="1" x14ac:dyDescent="0.2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2">
      <c r="A72" s="11" t="s">
        <v>211</v>
      </c>
      <c r="B72" s="3" t="s">
        <v>212</v>
      </c>
      <c r="C72" s="12"/>
      <c r="D72" s="12"/>
      <c r="E72" s="13"/>
    </row>
    <row r="73" spans="1:5" ht="33" customHeight="1" x14ac:dyDescent="0.2">
      <c r="A73" s="11" t="s">
        <v>213</v>
      </c>
      <c r="B73" s="3" t="s">
        <v>214</v>
      </c>
      <c r="C73" s="12">
        <v>37236</v>
      </c>
      <c r="D73" s="12">
        <v>3883</v>
      </c>
      <c r="E73" s="13">
        <f t="shared" si="10"/>
        <v>0.10428080352347191</v>
      </c>
    </row>
    <row r="74" spans="1:5" s="10" customFormat="1" ht="33" customHeight="1" x14ac:dyDescent="0.2">
      <c r="A74" s="7" t="s">
        <v>215</v>
      </c>
      <c r="B74" s="2" t="s">
        <v>216</v>
      </c>
      <c r="C74" s="8">
        <f>SUM(C75:C77)</f>
        <v>21000</v>
      </c>
      <c r="D74" s="8">
        <f t="shared" ref="D74" si="11">SUM(D75:D77)</f>
        <v>321</v>
      </c>
      <c r="E74" s="9">
        <f t="shared" si="10"/>
        <v>1.5285714285714286E-2</v>
      </c>
    </row>
    <row r="75" spans="1:5" ht="33" customHeight="1" x14ac:dyDescent="0.2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2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2">
      <c r="A77" s="11" t="s">
        <v>221</v>
      </c>
      <c r="B77" s="3" t="s">
        <v>222</v>
      </c>
      <c r="C77" s="12">
        <v>21000</v>
      </c>
      <c r="D77" s="12">
        <v>321</v>
      </c>
      <c r="E77" s="13">
        <f t="shared" si="10"/>
        <v>1.5285714285714286E-2</v>
      </c>
    </row>
    <row r="78" spans="1:5" s="10" customFormat="1" ht="33" customHeight="1" x14ac:dyDescent="0.2">
      <c r="A78" s="7" t="s">
        <v>223</v>
      </c>
      <c r="B78" s="2" t="s">
        <v>224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2">
      <c r="A79" s="11" t="s">
        <v>225</v>
      </c>
      <c r="B79" s="3" t="s">
        <v>226</v>
      </c>
      <c r="C79" s="12"/>
      <c r="D79" s="12"/>
      <c r="E79" s="13"/>
    </row>
    <row r="80" spans="1:5" s="10" customFormat="1" ht="40.9" customHeight="1" x14ac:dyDescent="0.2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2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2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2018-12-11T08:50:01Z</cp:lastPrinted>
  <dcterms:created xsi:type="dcterms:W3CDTF">2017-12-11T14:03:53Z</dcterms:created>
  <dcterms:modified xsi:type="dcterms:W3CDTF">2019-03-15T08:55:47Z</dcterms:modified>
</cp:coreProperties>
</file>