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7. Оценка результатов реализаци" sheetId="1" r:id="rId1"/>
  </sheets>
  <definedNames/>
  <calcPr fullCalcOnLoad="1"/>
</workbook>
</file>

<file path=xl/sharedStrings.xml><?xml version="1.0" encoding="utf-8"?>
<sst xmlns="http://schemas.openxmlformats.org/spreadsheetml/2006/main" count="1876" uniqueCount="978">
  <si>
    <t>№ п/п</t>
  </si>
  <si>
    <t>Задачи, направленные на достижение цели</t>
  </si>
  <si>
    <t>Планируемый объем финансирования на решение данной задачи (тыс. руб.)</t>
  </si>
  <si>
    <t>Фактический объем финансирования на решение данной задачи (тыс.руб.)</t>
  </si>
  <si>
    <t>Показатели, характеризующие достижение цели</t>
  </si>
  <si>
    <t>Единица измерения</t>
  </si>
  <si>
    <t>Базовое значение показателя (на начало реализации Программы)</t>
  </si>
  <si>
    <t>Планируемое значение показателя на 2017 год</t>
  </si>
  <si>
    <t>Достигнутое значение показателя за 2017 год</t>
  </si>
  <si>
    <t>Всего</t>
  </si>
  <si>
    <t>Другие источники</t>
  </si>
  <si>
    <t xml:space="preserve">Муниципальная программа : «Развитие и функционирование дорожно-транспортного комплекса Щёлковского муниципального района» </t>
  </si>
  <si>
    <t>Подпрограмма 1. Транспортное обслуживание населения и безопасность дорожного движения</t>
  </si>
  <si>
    <t>1</t>
  </si>
  <si>
    <t>Организация транспортного обслуживания населения по маршрутам регулярных перевозок по регулируемым тарифам, на которых отдельным категориям граждан предоставляются меры социальной поддержки</t>
  </si>
  <si>
    <t>2017 Доля поездок, оплаченных с использованием единых транспортных карт, в общем количестве оплаченных пассажирами поездок на конец года</t>
  </si>
  <si>
    <t>Процент</t>
  </si>
  <si>
    <t>60</t>
  </si>
  <si>
    <t>2017 Доля муниципальных маршрутов регулярных перевозок по регулируемым тарифам в общем количестве муниципальных маршрутов регулярных перевозок городского округа (муниципального района) на конец года</t>
  </si>
  <si>
    <t>61,5</t>
  </si>
  <si>
    <t xml:space="preserve">2017 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 </t>
  </si>
  <si>
    <t>0,2</t>
  </si>
  <si>
    <t>2017 Доля перевозчиков – юридических лиц, созданных без участия средств регионального и муниципального бюджетов, со средним уровнем применения единых транспортных карт за проезд не менее 20%</t>
  </si>
  <si>
    <t>_</t>
  </si>
  <si>
    <t>2</t>
  </si>
  <si>
    <t>Обеспечение безопасности дорожного движения на дорогах Щёлковского муниципального района</t>
  </si>
  <si>
    <t>2017 Смертность от дорожно-транспортных происшествий, количество погибших на 100 тыс. населения (Социальный риск)</t>
  </si>
  <si>
    <t>единиц</t>
  </si>
  <si>
    <t>14,86</t>
  </si>
  <si>
    <t xml:space="preserve">2017 Протяженность веломаршрутов </t>
  </si>
  <si>
    <t>Километр; тысяча метров</t>
  </si>
  <si>
    <t>0,5</t>
  </si>
  <si>
    <t>3</t>
  </si>
  <si>
    <t>Увеличение количества парковочных мест</t>
  </si>
  <si>
    <t>2017 Дефицит парковочных мест на парковках общего пользования</t>
  </si>
  <si>
    <t>6</t>
  </si>
  <si>
    <t>2017 Нормативное количество машиномест на парковках общего пользования</t>
  </si>
  <si>
    <t>76785</t>
  </si>
  <si>
    <t>2017 Фактическое количество парковочных мест на парковках общего пользования</t>
  </si>
  <si>
    <t>72178</t>
  </si>
  <si>
    <t>4</t>
  </si>
  <si>
    <t>Сооружение перехватывающих парковок</t>
  </si>
  <si>
    <t>2017 Фактическое количество парковочных мест на перехватывающих парковках</t>
  </si>
  <si>
    <t>384</t>
  </si>
  <si>
    <t>Подпрограмма 2. Развитие дорожного хозяйства</t>
  </si>
  <si>
    <t>Ремонт,капитальный ремонт автомобильных дорог общего пользования</t>
  </si>
  <si>
    <t>2017 Увеличение площади поверхности автомобильных дорог и искусственных сооружений на них, приведение в нормативное состояние с использованием субсидий из Дорожного фонда Московской области и средств бюджетов муниципальных образований</t>
  </si>
  <si>
    <t>Тысяча километров</t>
  </si>
  <si>
    <t>133,521</t>
  </si>
  <si>
    <t>2017 Увеличение площади поверхности дворовых территорий многоквартирных домов, приведение в нормативное состояние с использованием субсидий из Дорожного фонда Московской области и средств бюджетов муниципальных образований</t>
  </si>
  <si>
    <t>Тысяча квадратных метров</t>
  </si>
  <si>
    <t>97,03</t>
  </si>
  <si>
    <t xml:space="preserve">Обеспечение надлежащего содержания дорожной сети </t>
  </si>
  <si>
    <t>2017 Общая протяженность автомобильных дорог общего местного значения, соответствующих нормативным требованиям к транспортно-эксплуатационным показателям на 31 декабря отчетного года,</t>
  </si>
  <si>
    <t>251км</t>
  </si>
  <si>
    <t>2017 Доля муниципальных дорог, не отвечающих нормативным требованиям в общей протяженности дорог</t>
  </si>
  <si>
    <t>57,98</t>
  </si>
  <si>
    <t>Осуществление инвентаризации и паспортизации улично-дорожной сети</t>
  </si>
  <si>
    <t>2017 Протяженность сети автомобильных дорог общего пользования местного значения на территории субъекта Российской Федерации</t>
  </si>
  <si>
    <t>585</t>
  </si>
  <si>
    <t>Проектирование,строительство и реконструкция автомобильных дорог Щёлковского муниципального района</t>
  </si>
  <si>
    <t>2017 Объемы ввода в эксплуатацию после строительства и реконструкции автомобильных дорог общего пользования местного значения</t>
  </si>
  <si>
    <t>-</t>
  </si>
  <si>
    <t>2017 Объемы ввода в эксплуатацию после строительства и реконструкции автомобильных дорог общего пользования местного значения, исходя из расчетной протяженности введенных искусственных сооружений (мостов, мостовых переходов, путепроводов, транспортных развязок)</t>
  </si>
  <si>
    <t>2017 Прирост протяженности сети автомобильных дорог местного значения на территории субъекта Российской Федерации в результате строительства новых автомобильных дорог</t>
  </si>
  <si>
    <t>2017 Прирост протяженности автомобильных дорог общего пользования местного значения на территории субъекта Российской Федерации, соответствующих нормативным требованиям к транспортно-эксплуатационным показателям, в результате реконструкции автомобильных дорог</t>
  </si>
  <si>
    <t xml:space="preserve">Муниципальная программа : "Архитектура и градостроительство Щёлковского муниципального района" </t>
  </si>
  <si>
    <t>Подпрограмма 1. Архитектура и градостроительство</t>
  </si>
  <si>
    <t>Утверждение Схемы территориального планирования Щёлковского муниципального района  Московской области.</t>
  </si>
  <si>
    <t>да</t>
  </si>
  <si>
    <t>Наличие утвержденной схемы территориального планирования Щёлковкого муниципального района</t>
  </si>
  <si>
    <t>Утверждение Генеральных планов городских и сельских поселений Щёлковского муниципального района.</t>
  </si>
  <si>
    <t>Количество утвержденных генеральных планов городских и сельских поселений Щёлковского муниципального района, в том числе:</t>
  </si>
  <si>
    <t>Штука</t>
  </si>
  <si>
    <t>Количество проведенных публичных слушаний по проектам документов территориального планирования Щёлковсковского муниципального района</t>
  </si>
  <si>
    <t>28</t>
  </si>
  <si>
    <t xml:space="preserve"> - количество утвержденных генеральных планов городских поселений</t>
  </si>
  <si>
    <t>0</t>
  </si>
  <si>
    <t xml:space="preserve"> - количество утвержденных генеральных планов сельских поселений</t>
  </si>
  <si>
    <t xml:space="preserve"> - количество проведенных публичных слушаний   в городских поселениях.</t>
  </si>
  <si>
    <t>8</t>
  </si>
  <si>
    <t xml:space="preserve"> - количество проведенных публичных слушаний   в сельских поселениях.</t>
  </si>
  <si>
    <t>20</t>
  </si>
  <si>
    <t>Утверждение Правил землепользования и застройки территорий городских и сельских поселений Щёлковского муниципального района.</t>
  </si>
  <si>
    <t>Количество утвержденных Правил землепользования и застройки городких и сельских поселений ЩМР МО в том числе:</t>
  </si>
  <si>
    <t>10</t>
  </si>
  <si>
    <t>Количество утвержденных правил землепользования и застройки городских поселений ЩМР</t>
  </si>
  <si>
    <t>5</t>
  </si>
  <si>
    <t>Количество утвержденных правил землепользования и застройки сельских поселений ЩМР</t>
  </si>
  <si>
    <t>Количество проведенных публичных слушаний по проектам документов градостроительного зонирования Щёлковского муниципального района, в том числе:</t>
  </si>
  <si>
    <t>56</t>
  </si>
  <si>
    <t>- количество проведенных публичных слушаний по проектам документов градостроительного зонирования городских поселений</t>
  </si>
  <si>
    <t>12</t>
  </si>
  <si>
    <t>- количество проведенных публичных слушаний по проектам документов градостроительного зонирования сельских поселений</t>
  </si>
  <si>
    <t>44</t>
  </si>
  <si>
    <t>Утверждение нормативов градостроительного проектирования Щёлковского муниципального района,  городского поселения Щёлково, сельских поселений Щёлковского муниципального района.</t>
  </si>
  <si>
    <t>Количество утвержденных нормативов градостроительного проектирования Щёлковского муниципального района, городского поселения Щёлково, сельских поселений ЩМР, в том числе</t>
  </si>
  <si>
    <t>Количество утвержденных нормативов градостроительного проектирвания городского поселения Щёлково</t>
  </si>
  <si>
    <t>Количество утвержденных нормативов градостроительного проектирования сельских поселений ЩМР</t>
  </si>
  <si>
    <t>Обеспечение проведения публичных слушаний по проектам планировки территории и проектам межевания территории Щёлковского муниципального района</t>
  </si>
  <si>
    <t>Количество проведенных публичных слушаний по проектам планировки территории и межевания территории ЩМР</t>
  </si>
  <si>
    <t>Утверждение градостроительных планов земельных участков при осуществлении индивидуального жилищного строительства на территории Щёлковского муниципального района</t>
  </si>
  <si>
    <t>Количество утвержденных градостроительных планов земельных участков при осуществлении индивидуального жилищного строительства на территории ЩМР</t>
  </si>
  <si>
    <t>479</t>
  </si>
  <si>
    <t>7</t>
  </si>
  <si>
    <t>Создание  архитектурно-художественного облика  городского поселения Щёлково, создание и развитие пешеходных зон и улиц</t>
  </si>
  <si>
    <t>Количество разработанных архитектурно-планировочных концепций по формированию привлекательного облика городов, созданию и развитию пешеходных зон и улиц</t>
  </si>
  <si>
    <t>Количество реализованных проектов пешеходных улиц и общественных пространств</t>
  </si>
  <si>
    <t>2017 Коэффициент благоустроенных пешеходных улиц и общественных пространств</t>
  </si>
  <si>
    <t>2,9</t>
  </si>
  <si>
    <t>2017 Коэффициент приведённых в порядок городских территорий</t>
  </si>
  <si>
    <t>6,59</t>
  </si>
  <si>
    <t>Создание концепции архитектурно-художественного освещения г.Щёлково городского поселения Щёлково Щелковского муниципального района.</t>
  </si>
  <si>
    <t>Количество разработанных концепций архитектурно-художественного освещения г.Щёлково г.п.Щёлково ЩМР</t>
  </si>
  <si>
    <t>9</t>
  </si>
  <si>
    <t xml:space="preserve">Создание концепции пешеходной навигации в г.Щёлково городского поселения Щёлково Щёлковского муниципального района.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</si>
  <si>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Количество разработанных концепции пешеходной навигации в г.Щёлково г.п.Щёлково ЩМР</t>
  </si>
  <si>
    <t>Муниципальная программа : «Образование Щёлковского муниципального района»</t>
  </si>
  <si>
    <t>Подпрограмма 1. Подпрограмма «Дошкольное образование»</t>
  </si>
  <si>
    <t xml:space="preserve">Доступность дошкольного образования для детей в возрасте от 1,5 до 7 лет
</t>
  </si>
  <si>
    <t>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         от 3 до 7 лет, находящихся в очереди на получение в текущем году дошкольного образования</t>
  </si>
  <si>
    <t>100</t>
  </si>
  <si>
    <t>Количество построенных дошкольных образовательных организаций по годам реализации программы, в том числе за счет внебюджетных источников**</t>
  </si>
  <si>
    <t>Отношение численности детей в возрасте от 1,5 до 3 лет, осваивающих образовательные программы дошкольного образования, к сумме численности детей в возрасте от 1,5 до 3 лет, осваивающих образовательные программы дошкольного образования, и численности детей в возрасте от 1,5 до 3 лет, состоящих на учёте для предоставления места в дошкольном образовательном учреждении с предпочтительной датой приема в текущем году</t>
  </si>
  <si>
    <t>Качественный показатель</t>
  </si>
  <si>
    <t>35,4</t>
  </si>
  <si>
    <t>Развитие сети   дошкольных образовательных организаций и внедрение новых финансово-экономических механизмов,  обеспечивающих равный доступ населения к услугам дошкольного образования.</t>
  </si>
  <si>
    <t>Удельный вес численности воспитанников частных дошкольных образовательных организаций в общей численности воспитанников дошкольных образовательных организаций</t>
  </si>
  <si>
    <t>1,5</t>
  </si>
  <si>
    <t>Обеспечение 100% доли воспитанников дошкольных образовательных организаций, обучающихся по программам, соответствующим требованиям федерального государственного образовательного стандарта дошкольного образования</t>
  </si>
  <si>
    <t>2017 Отношение средней заработной платы педагогических работников муниципальных дошкольных образовательных организаций к средней заработной плате в сфере общего образования в Московской области</t>
  </si>
  <si>
    <t>104,3</t>
  </si>
  <si>
    <t>Удельный вес численности воспитанников дошкольных образовательных организаций, обучающихся по программам, соответствующим требованиям федерального государственного образовательного стандарта дошкольного образования, в общей численности воспитанников дошкольных образовательных организаций</t>
  </si>
  <si>
    <t>Удельный вес численности педагогических работников ДОУ, имеющих  педагогическое образование в общей численности педагогических работников ДОУ</t>
  </si>
  <si>
    <t>Доля дошкольных образовательных учреждений, обеспечивающих выполнение муниципального задания</t>
  </si>
  <si>
    <t>2017 Повышение доли педагогических и руководящих работников государственных (муниципальных) дошкольных образовательных организаций, прошедших в течение последних 3 лет повышение квалификации или профессиональную переподготовку, в общей численности педагогических и руководящих работников дошкольных образовательных организаций до 100 процентов</t>
  </si>
  <si>
    <t>Подпрограмма 2. Подпрограмма «Общее образование»</t>
  </si>
  <si>
    <t>Увеличение доли обучающихся по федеральным государственным образовательным стандартам.</t>
  </si>
  <si>
    <t>Доля общеобразовательных организаций, работающих в условиях реализации программ региональных инновационных площадок и инновационных образовательных проектов, в общей численности общеобразовательных орагнизаций</t>
  </si>
  <si>
    <t>51,7</t>
  </si>
  <si>
    <t>2017 Отношение средней заработной платы педагогических работников муниципальных образовательных организаций общего образования к среднемесячному доходу от трудовой деятельности</t>
  </si>
  <si>
    <t>107</t>
  </si>
  <si>
    <t>Доля детей по категориям местожительства, социального и имущественного статуса, состояния здоровья, охваченных моделями и программами социализации, в общем количестве детей по указанным категориям</t>
  </si>
  <si>
    <t>78</t>
  </si>
  <si>
    <t>Доля обучающихся (физических лиц) общеобразовательных организаций, которым оказана поддержка в рамках программ поддержки одарённых детей и талантливой молодежи (на муниципальном и региональном уровне)</t>
  </si>
  <si>
    <t>0,55</t>
  </si>
  <si>
    <t>Удельный вес численности обучающихся в образовательных организациях общего образования в соответствии с федеральными государственными образовательными стандартами в общей численности обучающихся в образовательных организациях общего образования</t>
  </si>
  <si>
    <t>73,2</t>
  </si>
  <si>
    <t>2017 Доля обучающихся муниципальных общеобразовательных организаций, которым предоставлена возможность обучаться в соответствии с основными современными требованиями, в общей численности обучающихся</t>
  </si>
  <si>
    <t>84</t>
  </si>
  <si>
    <t>Снижение доли обучающихся в государственных (муниципальных) общеобразовательных организациях, занимающихся во вторую смену.</t>
  </si>
  <si>
    <t>Доля вторых рождений детей</t>
  </si>
  <si>
    <t>37,3</t>
  </si>
  <si>
    <t>Доля третьих и последующих рожденных детей</t>
  </si>
  <si>
    <t>13,9</t>
  </si>
  <si>
    <t>Количество компьютеров на 100 обучающихся в общеобразовательных организациях</t>
  </si>
  <si>
    <t>13,0</t>
  </si>
  <si>
    <t>2017 Количество построенных общеобразовательных организаций по годам реализации программы, в том числе за счет внебюджетных источников</t>
  </si>
  <si>
    <t>Удельный вес численности обучающихся, занимающихся в первую смену, в общей численности обучающихся общеобразовательных организаций</t>
  </si>
  <si>
    <t>88,6</t>
  </si>
  <si>
    <t>2017 Доля обучающихся во вторую смену</t>
  </si>
  <si>
    <t>11,4</t>
  </si>
  <si>
    <t>2017 Количество новых мест в общеобразовательных организациях субъектов Российской Федерации, из них количество созданных мест в построенном или приобретенном (выкупленном) здании общеобразовательной организации</t>
  </si>
  <si>
    <t>Подпрограмма 3. Дополнительное  образование,  воспитание детей</t>
  </si>
  <si>
    <t>Увеличение численности детей, привлекаемых к участию в творческих мероприятиях</t>
  </si>
  <si>
    <t>Доля детей в возрасте от 5 до 18 лет, обучающихся по дополнительным образовательным программам, в общей численности детей этого возраста, всего</t>
  </si>
  <si>
    <t>82,8</t>
  </si>
  <si>
    <t xml:space="preserve"> Доля обучающихся образовательных организаций, реализующих программы общего образования, охваченных программными мероприятиями воспитательной направленности (от общего числа обучающихся образовательных организаций, реализующих программы общего образования)</t>
  </si>
  <si>
    <t>71</t>
  </si>
  <si>
    <t>2017 Доля детей, привлекаемых к участию в творческих мероприятиях в сфере образования</t>
  </si>
  <si>
    <t>25,8</t>
  </si>
  <si>
    <t>Доля организаций дополнительного образования, внедривших эффективный контракт с руководителем</t>
  </si>
  <si>
    <t>Доля победителей и призёров творческих олимпиад, конкурсов и фестивалей межрегионального, федерального и международного уровня</t>
  </si>
  <si>
    <t>1,1</t>
  </si>
  <si>
    <t>Доля участников различных форм детского самоуправления</t>
  </si>
  <si>
    <t>30</t>
  </si>
  <si>
    <t>Отношение среднемесячной заработной платы педагогических работников организаций дополнительного образования детей к среднемесячной заработной плате учителей в Московской области в сфере образования*</t>
  </si>
  <si>
    <t>80</t>
  </si>
  <si>
    <t>Доля детей, получающих дополнительное образование  в двух и более учреждениях</t>
  </si>
  <si>
    <t>23,7</t>
  </si>
  <si>
    <t>2017 Доля детей в возрасте от 5 до 18 лет, обучающихся по дополнительным образовательным программам в сфере культуры и спорта</t>
  </si>
  <si>
    <t>16,9</t>
  </si>
  <si>
    <t>2017 Доля детей в возрасте от 5 до 18 лет, обучающихся по дополнительным образовательным программам в сфере образования</t>
  </si>
  <si>
    <t>65,9</t>
  </si>
  <si>
    <t>2017 Удельный вес численности детей и молодежи в возрасте от 5 до 18 лет, проживающих на территории Московской области и получающих услуги в сфере дополнительного образования в частных организациях, осуществляющих образовательную деятельность по дополнительным общеобразовательным программам</t>
  </si>
  <si>
    <t>3,7</t>
  </si>
  <si>
    <t>Доля детей (от 5 до 18 лет), охваченных дополнительным образованием технической направленности</t>
  </si>
  <si>
    <t>4,2</t>
  </si>
  <si>
    <t>2017 Отношение средней заработной платы педагогических работников организаций дополнительного образования детей в сфере физической культуры и спорта к средней заработной плате учителей в Московской области</t>
  </si>
  <si>
    <t>91,5</t>
  </si>
  <si>
    <t>Создание условий для содержательного досуга, отдыха  и оздоровления детей, развитие их физического, духовно-нравственного и культурного потенциала</t>
  </si>
  <si>
    <t>Сохранение и развитие существующей сети организации отдыха и оздоровления детей</t>
  </si>
  <si>
    <t>23</t>
  </si>
  <si>
    <t>2017 Доля детей, находящихся в трудной жизненной ситуации, охваченных отдыхом и оздоровлением, в общей численности детей в возрасте от семи до пятнадцати лет, находящихся в трудной жизненной ситуации, подлежащих оздоровлению</t>
  </si>
  <si>
    <t>55,5</t>
  </si>
  <si>
    <t>2017 Доля детей, охваченных отдыхом и оздоровлением, в общей численности детей в возрасте от семи до пятнадцати лет, подлежащих оздоровлению</t>
  </si>
  <si>
    <t>57</t>
  </si>
  <si>
    <t>Подпрограмма 4. Подпрограмма «Обеспечивающая подпрограмма»</t>
  </si>
  <si>
    <t>Организация предоставления общедоступного и бесплатного начального, основного общего, среднего (полного) общего образования по основным общеобразовательным программам, дополнительного образования и общедоступного бесплатного дошкольного образования детям.</t>
  </si>
  <si>
    <t>Обеспечение роста уровня информированности населения о реализации мероприятий по развитию сферы образования Щёлковского муниципального района, в том числе - через подготовку ежегодного публичного доклада, публикацию в средствах массовой информации аналитических материалов о ходе и результатах реализации Программы;</t>
  </si>
  <si>
    <t>Обеспечение своевременного принятия нормативных правовых актов, необходимых для реализации мероприятий Программы</t>
  </si>
  <si>
    <t>Получение доступа муниципальным образовательным учреждениям к методическим образовательным ресурсам в информационно-телекоммуникационной сети "Интернет</t>
  </si>
  <si>
    <t>Создание необходимых условий для реализации прав граждан в области образования</t>
  </si>
  <si>
    <t>процентов</t>
  </si>
  <si>
    <t>Ведение бухгалтерского учета и  иной отчетности в образовательных учреждениях Щёлковского муниципального района, статистического учета.</t>
  </si>
  <si>
    <t>Эффективное рациональное использование бюджетных и внебюджетных средств</t>
  </si>
  <si>
    <t xml:space="preserve">Организация выполнения работ необразовательного характера, необходимых для нормального функционирования муниципальной системы образования Щёлковского муниципального района
</t>
  </si>
  <si>
    <t>Обеспечение помещений услугами тепло-, электро-, водоснабжения и водоотведения.</t>
  </si>
  <si>
    <t xml:space="preserve">Обновление программного обеспечения, материально-технических ресурсов,обеспечение содержания и ремонта предоставленных зданий и сооружений в соответствии со стандартами качества;   </t>
  </si>
  <si>
    <t xml:space="preserve">Муниципальная программа : «Развитие жилищно-коммунального хозяйства Щёлковского муниципального района» </t>
  </si>
  <si>
    <t>Подпрограмма 1. "Развитие коммунальной инфраструктуры"</t>
  </si>
  <si>
    <t>Строительство, реконструкция, модернизация, капитальный ремонт объектов коммунальной инфраструктуры</t>
  </si>
  <si>
    <t>2017 Уровень готовности объектов жилищно-коммунального хозяйства муниципальных образований Московской области к осенне-зимнему периоду</t>
  </si>
  <si>
    <t xml:space="preserve">2017 Доля населения, обеспеченного доброкачественной питьевой водой </t>
  </si>
  <si>
    <t>97,3</t>
  </si>
  <si>
    <t>2017 Количество построеных и реконструируемых (модернизированных), капитально отремонтированных котельных, в том числе  переведенных на природный газ</t>
  </si>
  <si>
    <t>2017 Доля воды, поставленной от восточной системы водоснабжения в общем балансе водопотребления</t>
  </si>
  <si>
    <t>24</t>
  </si>
  <si>
    <t>2017 Задолженность за потребленные топливно-энергетические ресурсы (газ и электроинергия) на 1 тыс.населения.</t>
  </si>
  <si>
    <t>Тысяча рублей на тысячу человек</t>
  </si>
  <si>
    <t>977,2</t>
  </si>
  <si>
    <t>2017 Количество отремонтированных объектов на территории военных городков в сфере ЖКХ</t>
  </si>
  <si>
    <t>2017 Количество построенных, реконструированных (модернизированных), капитально отремонтированных ВЗУ и станций очистки питьевой воды</t>
  </si>
  <si>
    <t xml:space="preserve">2017 Количество технологических нарушений на объектах и системах ЖКХ на 1 тыс.населения </t>
  </si>
  <si>
    <t>Единиц на тысячу человек</t>
  </si>
  <si>
    <t>0,05</t>
  </si>
  <si>
    <t>2017 Количество каннализационных коллекторов, приведенных в надлежащее состояние</t>
  </si>
  <si>
    <t>2017 Количество КНС приведенных в надлежащие состояние</t>
  </si>
  <si>
    <t>2017 Количество построенных/реконструированных объектов на территории военных городков в сфере ЖКХ</t>
  </si>
  <si>
    <t>Обеспечение финансирования выполненных, но  неоплаченных в предыдущем финансовом году мероприятий</t>
  </si>
  <si>
    <t xml:space="preserve">Привлечение инвестиционных ресурсов для модернизации, реконструкции, строительства объектов коммунальной инфраструктуры </t>
  </si>
  <si>
    <t>Доля заемных средств организаций в общем объеме капитальных вложений в системы теплоснабжения, водоснабжения, водоотведения и очистки сточных вод</t>
  </si>
  <si>
    <t>32,36</t>
  </si>
  <si>
    <t xml:space="preserve">Выполнение планов реализации региональной программы капитального ремонта Московской области </t>
  </si>
  <si>
    <t>2017 Количество домов, в которых проведен капитальный ремонт в рамках программы "Проведения капитального ремонта общего имущества в многоквартирных домах, расположенных на территории Московской области на 2014-2038 годы"</t>
  </si>
  <si>
    <t>70</t>
  </si>
  <si>
    <t>2017 Уровень собираемости взносов на капитальный ремонт</t>
  </si>
  <si>
    <t>88,09</t>
  </si>
  <si>
    <t>Обеспечение единой расчетной системой за жилищно-коммунальные услуги</t>
  </si>
  <si>
    <t>2017 Доля лицевых счетов обслуживаемых единой областной расчетной системой</t>
  </si>
  <si>
    <t>100/53013</t>
  </si>
  <si>
    <t>100/82400</t>
  </si>
  <si>
    <t>Обеспечение содержания общего имущества в многоквартирных домах</t>
  </si>
  <si>
    <t>2017 Количество  подъездов многоквартирных домов приведенных в надлежащие состяние</t>
  </si>
  <si>
    <t>Обеспечение  сформирования уставного фонда МУП ЩМР "ДЕЗ ЖКУ"</t>
  </si>
  <si>
    <t>Обеспечение реализации мероприятий по развитию систем тепло-, водоснабжения и водоотведения</t>
  </si>
  <si>
    <t>2017 Доля актуализированных схем теплоснабжения, имеющих электронную модель, разработанную в соответствии с единым техническим заданием</t>
  </si>
  <si>
    <t>2017 Доля актуализированных схем водоснабжения, водоотведения, имеющих электронную модель, разработанную в соответствии с единым техническим заданием</t>
  </si>
  <si>
    <t>Коэффициент максимальной разницы тарифов на коммунальные ресурсы (услуги) на территории муниципального района</t>
  </si>
  <si>
    <t>1,31</t>
  </si>
  <si>
    <t>Подпрограмма 2. "Благоустройство и освещение"</t>
  </si>
  <si>
    <t>Уличное освещение</t>
  </si>
  <si>
    <t>Оплата за потребленную электроэнергию объектами уличного освещения - 100%</t>
  </si>
  <si>
    <t>Создание благоприятных условий для проживания и отдыха населения</t>
  </si>
  <si>
    <t>2017 Обеспеченность обустроенными дворовыми территориями</t>
  </si>
  <si>
    <t>101</t>
  </si>
  <si>
    <t>Реализация ежегодных мероприятий по комплексному благоустройству не менее 10% дворовых территорий</t>
  </si>
  <si>
    <t>26,9</t>
  </si>
  <si>
    <t>Санитарное содержание территорий</t>
  </si>
  <si>
    <t xml:space="preserve">Количество выявленных несанкционированных свалок мусора на территории муниципального образования, включая объекты дорожного хозяйства и др. </t>
  </si>
  <si>
    <t>43</t>
  </si>
  <si>
    <t>Регулирование численности безнадзорных животных</t>
  </si>
  <si>
    <t>Количество отловленных безнадзорных животных</t>
  </si>
  <si>
    <t>Подпрограмма 3. "Предоставление субсидий на оплату жилого помещения и коммунальных услуг гражданам Российской Федерации, имеющим место жительства в Щёлковском муниципальном районе".</t>
  </si>
  <si>
    <t>Обеспечение предоставления субсидий на оплату жилого помещения и коммунальных услуг гражданам Российской Федерации, имеющим место жительства в Щёлковском муниципальном районе</t>
  </si>
  <si>
    <t>Доля граждан, получивших субсидию на оплату жилого помещения и коммунальных услуг, в общем числе обратившихся граждан и имеющих право на ее получение</t>
  </si>
  <si>
    <t xml:space="preserve">Муниципальная программа :  «Спорт Щёлковского муниципального района» </t>
  </si>
  <si>
    <t>Подпрограмма 1. Развитие физической культуры и спорта</t>
  </si>
  <si>
    <t xml:space="preserve">Привлечение различных категорий населения к регулярным  занятиям  физической культурой и спортом </t>
  </si>
  <si>
    <t xml:space="preserve">2017 Доля жителей муниципального образования Московской области, систематически занимающихся физической культурой и спортом, в общей численности населения муниципального образования Московской области </t>
  </si>
  <si>
    <t>34.7</t>
  </si>
  <si>
    <t>36.5</t>
  </si>
  <si>
    <t xml:space="preserve">2017 Количество жителей муниципального образования Московской области, систематически занимающихся физической культурой и спортом </t>
  </si>
  <si>
    <t>Человек</t>
  </si>
  <si>
    <t>70.87</t>
  </si>
  <si>
    <t>74.62</t>
  </si>
  <si>
    <t>2017 Доля жителей муниципального образования Московской области, выполнивших нормативы Всероссийского физкультурно-спортивного комплекса «Готов к труду и обороне» (ГТО), в общей численности населения, принявшего участие в сдаче нормативов Всероссийского физкультурно-спортивного комплекса «Готов к труду и обороне» (ГТО)</t>
  </si>
  <si>
    <t>2017 Доля обучающихся и студентов муниципального образования Московской области , выполнивших нормативы Всероссийского физкультурно-спортивного комплекса «Готов к труду и обороне» (ГТО), в общей численности обучающихся и студентов, принявших участие в сдаче нормативов Всероссийского физкультурно-спортивного комплекса «Готов к труду и обороне» (ГТО)</t>
  </si>
  <si>
    <t xml:space="preserve">2017 Доля граждан, муниципального образования Московской области, занимающихся физической культурой и спортом по месту работы, в общей численности населения, занятого в экономики </t>
  </si>
  <si>
    <t>47,3</t>
  </si>
  <si>
    <t>18.5</t>
  </si>
  <si>
    <t>2017 Доля учащихся и студентов, систематически занимающихся физической культурой и спорта, в общей численности учащихся и студентов</t>
  </si>
  <si>
    <t>75,05</t>
  </si>
  <si>
    <t>2017 Доля граждан , занимающихся в спортивных организациях, в общей численности детей и молодежи в возрасте 6-15 лет</t>
  </si>
  <si>
    <t>60,2</t>
  </si>
  <si>
    <t>60.2</t>
  </si>
  <si>
    <t>Подготовка спортивного резерва</t>
  </si>
  <si>
    <t>2017 Доля организаций, оказывающих услуги по спортивной подготовке в соответствии с федеральными стандартами спортивной подготовки, в общем количестве организаций в сфере физической культуры и спорта муниципального образования Московской области, в том числе для лиц с ограниченными возможностями</t>
  </si>
  <si>
    <t>Привлечение к систематическим занятиям физической культурой и спортом лиц с ограниченными возможностями здоровья</t>
  </si>
  <si>
    <t>2017 Доля инвалидов и лиц с ограниченными возможностями здоровья, систематически занимающихся физической культурой и спортом, в общем числе инвалидов и лиц с ограниченными возможностями здоровья, проживающих в муниципальном образовании Московской области</t>
  </si>
  <si>
    <t>6.9</t>
  </si>
  <si>
    <t>Реализация ежегодного  календарного плана спортивно-массовых мероприятий ЩМР, МО, России Комитетом по физической культуре, спорту и работе с молодежью</t>
  </si>
  <si>
    <t>Увеличение  количества проводимых физкультурно-массовых и спортивных мероприятий</t>
  </si>
  <si>
    <t>Количество</t>
  </si>
  <si>
    <t>Увеличение доли участников официальных спортивно-массовых мероприятий в Щелковском муниципальном районе</t>
  </si>
  <si>
    <t>7.9</t>
  </si>
  <si>
    <t>Организация пропаганды физической культуры и спорта</t>
  </si>
  <si>
    <t>Количество публикаций в СМИ</t>
  </si>
  <si>
    <t>Подпрограмма 2. Развитие спортивной инфраструктуры</t>
  </si>
  <si>
    <t>Строительство спортивных объектов</t>
  </si>
  <si>
    <t>2017 Доля эффективно используемых плоскостных спортивных сооружений, соответствующих требованиям: имеющих балансодержателей, паспорт объекта, закреплён тренер</t>
  </si>
  <si>
    <t>Фактическая обеспеченность населения объектами спорта (единовременная пропускная способность объекта спорта) на 10 000 населения</t>
  </si>
  <si>
    <t>274.85</t>
  </si>
  <si>
    <t xml:space="preserve">2017 Количество введенных в эксплуатацию спортивных объектов </t>
  </si>
  <si>
    <t>13</t>
  </si>
  <si>
    <t>2017 Эффективность использования существующих объектов спорта</t>
  </si>
  <si>
    <t>2017 Количество плоскостных спортивных сооружений  в муниципальных образованиях Московской области, на которых проведен капитальный ремонт</t>
  </si>
  <si>
    <t>Подпрограмма 3. Молодое поколение</t>
  </si>
  <si>
    <t xml:space="preserve">Увеличение количества молодых граждан, принявших участие в мероприятиях, направленных на гражданско-патриотическое и духовно-нравственное воспитание молодёжи ив мероприятиях по пропаганде здорового образа жизни и профилактики экстремизма и асоциальных явлений в молодёжной среде   </t>
  </si>
  <si>
    <t>2017 Увеличение количества молодых граждан, принявших участие в мероприятиях, направленных на гражданско-патриотическое и духовно-нравственное воспитание молодежи, в том числе через формирование российской идентичности, традиционных семейных ценностей, популяризацию культуры безопасности в молодежной среде и социализацию молодежи, нуждающейся в особой заботе государства</t>
  </si>
  <si>
    <t>10.7</t>
  </si>
  <si>
    <t>12.8</t>
  </si>
  <si>
    <t>2017 Доля молодых граждан, принимающих участие в мероприятиях по гражданско-патриотическому, духовно-нравственному воспитанию, к общему числу молодых граждан</t>
  </si>
  <si>
    <t>11.9</t>
  </si>
  <si>
    <t>2017 Доля мероприятий с участием молодых граждан, оказавшихся в трудной жизненной ситуации, нуждающихся в особой заботе государства, к общему числу мероприятий</t>
  </si>
  <si>
    <t>Содействие организации временной занятости подростков, профориентации и поддержка предпринимательской инициативы молодых граждан</t>
  </si>
  <si>
    <t>Увеличение рабочих мест для молодых граждан в возрасте от 14 до 18 лет проживающих на территории Щёлковского муниципального района в возрасте от 14 до 18 лет временно трудоустроенных</t>
  </si>
  <si>
    <t>Увеличение вовлеченности молодых граждан в работу молодёжных общественных организаций и развитие волонтёрского движения</t>
  </si>
  <si>
    <t>2017 Увеличение вовлеченности молодых граждан в работу молодежных общественных организаций и добровольческую (волонтерскую) деятельность</t>
  </si>
  <si>
    <t>1.3</t>
  </si>
  <si>
    <t>2017 Доля молодых граждан, участвующих в деятельности общественных организаций и объединений, принимающих участие в добровольческой (волонтерской) деятельности, к общему числу молодых граждан</t>
  </si>
  <si>
    <t>Увеличение количества молодых граждан, принимающих участие в мероприятиях по развитию молодёжного творчества и поддержке молодёжных инициатив</t>
  </si>
  <si>
    <t>2017 Доля молодых граждан, принимающих участие в мероприятиях, направленных на поддержку талантливой молодежи, молодежных социально значимых инициатив и предпринимательства, к общему числу молодых граждан</t>
  </si>
  <si>
    <t>7.2</t>
  </si>
  <si>
    <t>2017 Увеличение количества молодых граждан, реализующих трудовой и творческий потенциал, через вовлечение молодежи в инновационную деятельность, научно-техническое творчество, поддержку молодежных социально значимых инициатив и предпринимательства</t>
  </si>
  <si>
    <t>2017 Доля молодых граждан, принявших участие в международных, межрегиональных и межмуниципальных молодежных мероприятиях, к общему числу молодых граждан</t>
  </si>
  <si>
    <t>0.9</t>
  </si>
  <si>
    <t>Финансовое обеспечение муниципального задания на оказание муниципальных услуг муниципальными бюджетными учреждениями Щёлковского муниципального района по работе с молодёжью и развитие материально-технической базы отрасли «молодёжная политика»</t>
  </si>
  <si>
    <t xml:space="preserve">Выполнение муниципального задания в полном объёме </t>
  </si>
  <si>
    <t>Уровень соответствия учреждений (организаций) по работе с молодежью муниципального образования нормативам минимального обеспечения молодежи учреждениями (организациями) по работе с молодежью по месту жительства</t>
  </si>
  <si>
    <t>105.41</t>
  </si>
  <si>
    <t>100.,7</t>
  </si>
  <si>
    <t>2017 Доля специалистов, работающих в сфере молодежной политики, принявших участие в мероприятиях по обучению, переобучению, повышению квалификации и обмену опытом, к общему числу специалистов, занятых в сфере работы с молодежью</t>
  </si>
  <si>
    <t>19.2</t>
  </si>
  <si>
    <t>2017 Увеличение процента охвата специалистов, занятых в сфере молодежной политики, обучающими мероприятиями</t>
  </si>
  <si>
    <t>40</t>
  </si>
  <si>
    <t>Подпрограмма 4. Создание условий для оказания медицинской помощи населению</t>
  </si>
  <si>
    <t>Формирование здорового образа жизни и профилактика заболеваний</t>
  </si>
  <si>
    <t>2017Доля взрослого населения муниципального образования, прошедшего диспансеризацию, от общего числа взрослого населения</t>
  </si>
  <si>
    <t>22,99</t>
  </si>
  <si>
    <t>2017 Ввод в эксплуатацию фельдшерско-акушерских пунктов</t>
  </si>
  <si>
    <t>2017 Доля населения, которым проведены профилактические осмотры на туберкулез</t>
  </si>
  <si>
    <t>67.2</t>
  </si>
  <si>
    <t>Создание условий для оказания медицинской помощи населению в пределах полномочий</t>
  </si>
  <si>
    <t>2017 Доля обучающихся в муниципальных общеобразовательных учреждениях, прошедших профилактические осмотры с целью раннего выявления лиц, допускающих немедицинское потребление наркотических средств от количества обучающихся с 13 лет в общеобразовательных организациях, подлежащих профосмотрам</t>
  </si>
  <si>
    <t>17</t>
  </si>
  <si>
    <t>2017 Смертность от дорожно-транспортных происшествий (по данным Росстата)</t>
  </si>
  <si>
    <t>На 100 тысяч населения</t>
  </si>
  <si>
    <t>5,9</t>
  </si>
  <si>
    <t>8.5</t>
  </si>
  <si>
    <t>Улучшение состояния здоровья беременных женщин, кормящих матерей и детей в возрасте до 3-х лет</t>
  </si>
  <si>
    <t>Обеспечение полноценным питанием беременных женщин, кормящих матерей и детей до 3-х лет</t>
  </si>
  <si>
    <t>Осуществление мер социальной поддержки отдельных категорий медицинских работников государственных учреждений здравоохранения Московской области, расположенных на территории Щёлковского муниципального района.</t>
  </si>
  <si>
    <t>2017 Доля медицинских работников государственных учреждений здравоохранения муниципального образования, обеспеченных жилыми помещениями</t>
  </si>
  <si>
    <t xml:space="preserve">Подпрограмма 5. Обеспечивающая подпрограмма </t>
  </si>
  <si>
    <t xml:space="preserve">Обеспечение выполнения функций Комитета по физической культуре, спорту и работе с молодёжью Администрации Щёлковского муниципального района </t>
  </si>
  <si>
    <t>Доля показателей муниципальной программы , достигнутых в результате ее реализации от запланированных</t>
  </si>
  <si>
    <t>Обеспечение выполнения функций муниципального казенного учреждения Щелковского муниципального района «Централизованная бухгалтерия по отрасли «Спорт»</t>
  </si>
  <si>
    <t>Доля показателей муниципальной программы, достигнутых в результате ее реализации, от запланированных</t>
  </si>
  <si>
    <t>Подпрограмма 6. Доступная среда</t>
  </si>
  <si>
    <t xml:space="preserve">создание безбарьерного доступа к социальнозначимым объектам;
</t>
  </si>
  <si>
    <t>Доля образовательных учреждений, учреждений культуры, физкультуры и спорта в Щёлковском муниципальном районе, имеющих систему информирования маломобильных групп населения</t>
  </si>
  <si>
    <t>50,66</t>
  </si>
  <si>
    <t>Доля общеобразовательных организаций, в которых создана универсальная безбарьерная среда для инклюзивного образования детей-инвалидов, в общем количестве общеобразовательных организаций в Московской области</t>
  </si>
  <si>
    <t>26,5</t>
  </si>
  <si>
    <t>Доля детей-инвалидов в возрасте от 1,5 до 7 лет, охваченных дошкольным образованием, в общей численности детей-инвалидов данного возраста</t>
  </si>
  <si>
    <t>50</t>
  </si>
  <si>
    <t>Доля детей-инвалидов, которым созданы условия для получения качественного начального общего, основного общего, среднего общего образования, от общей численности детей-инвалидов школьного возраста</t>
  </si>
  <si>
    <t>97</t>
  </si>
  <si>
    <t>Доля детей-инвалидов в возрасте от 5 до 18 лет, получающих дополнительное образование, от общей численности детей-инвалидов данного возраста</t>
  </si>
  <si>
    <t>Доля дошкольных образовательных организаций, в которых создана универсальная безбарьерная среда для инклюзивного образования детей-инвалидов, в общем количестве дошкольных образовательных организаций</t>
  </si>
  <si>
    <t>16</t>
  </si>
  <si>
    <t>Доля образовательных организаций, в которых созданы условия для получения детьми-инвалидами качественного образования, в общем количестве образовательных организаций в Московской области</t>
  </si>
  <si>
    <t>20,6</t>
  </si>
  <si>
    <t xml:space="preserve">2017 Доля доступных для инвалидов и других маломобильных групп населения муниципальных  приоритетных объектов социальной, транспортной, инженерной инфраструктуры в общем количестве муниципальных приоритетных объектов в муниципальном образовании </t>
  </si>
  <si>
    <t xml:space="preserve">Муниципальная программа : «Культура Щёлковского муниципального района» </t>
  </si>
  <si>
    <t>Подпрограмма 1. «Развитие библиотечного дела»</t>
  </si>
  <si>
    <t>Обеспечение выполнения функций МБУК ЩМР«МЦРБ», в том числе по оказанию муниципальных услуг в соответствии с муниципальным заданием.</t>
  </si>
  <si>
    <t>Уровень фактической обеспеченности библиотеками от нормативной потребности</t>
  </si>
  <si>
    <t>Обеспечение роста числа посетителей библиотек</t>
  </si>
  <si>
    <t>Тысяча человек</t>
  </si>
  <si>
    <t>Увеличение библиотечных проектов и программ, реализуемых библиотеками</t>
  </si>
  <si>
    <t>В процентах к базовому году</t>
  </si>
  <si>
    <t>Увеличение количества участников областных литературных конкурсов</t>
  </si>
  <si>
    <t>Создание условий доступности библиотечных услуг для населения, содействие организации сети центров доступа к правовой и социально-значимой информации.</t>
  </si>
  <si>
    <t>Ежегодное количество библиографических записей в электронном каталоге</t>
  </si>
  <si>
    <t>Увеличение количества предоставляемых муниципальными библиотеками муниципальных услуг в электронном виде</t>
  </si>
  <si>
    <t>Создание условий для сохранности библиотечных фондов и комплектования библиотек.</t>
  </si>
  <si>
    <t>Новые поступления книжного фонда в год</t>
  </si>
  <si>
    <t>Тысяча экземпляров</t>
  </si>
  <si>
    <t>Количество посещений библиотек (на одного жителя в год)</t>
  </si>
  <si>
    <t>Количество посещений</t>
  </si>
  <si>
    <t>Развитие кадрового потенциала МБУК ЩМР «МЦРБ».</t>
  </si>
  <si>
    <t>Количество специалистов, прошедших повышение квалификации</t>
  </si>
  <si>
    <t xml:space="preserve">Укрепление  материально-технической базы МБУК ЩМР "МЦРБ".   </t>
  </si>
  <si>
    <t>Оснащение библиотек мебелью, техническими средствами, программным обеспечением, проведением ремонта</t>
  </si>
  <si>
    <t>Количество муниципальных общедоступных библиотек муниципальных образований Московской области, имеющих статус центральных, подключенных к модулю учета пользователей библиотек Московской области системы ЕИСУБ</t>
  </si>
  <si>
    <t>Количество приобретаемых считывателей</t>
  </si>
  <si>
    <t>Количество RFID-карт</t>
  </si>
  <si>
    <t>Количество отделов, обслуживающих читателей и в которых отсутствует програмное обеспечение</t>
  </si>
  <si>
    <t>Повышение заработной платы работникам муниципальных учреждений Московской области в сфере культуры</t>
  </si>
  <si>
    <t>Отношение среднемесячной заработной платы работников муниципальных учреждений в сфере культуры за период с 1 сентября 2017 года по 31 декабря 2017 года к среднемесячной заработной плате указанной категории работников за 1 квартал 2017 г в соответствующем муниципальном образовании Московской области</t>
  </si>
  <si>
    <t>Подпрограмма 2. «Организация культурно-досуговой деятельности»</t>
  </si>
  <si>
    <t>Обеспечение выполнения функций культурно-досуговых учреждений, в том числе по оказанию муниципальных услуг в соответствии с муниципальным заданием.</t>
  </si>
  <si>
    <t>Уровень фактической обеспеченности клубами и учреждениями клубного типа</t>
  </si>
  <si>
    <t>Увеличение количества участников культурно-досуговых мероприятий</t>
  </si>
  <si>
    <t>Обеспечение условий для развития народной традиционной культуры и любительских коллективов художественного творчества.</t>
  </si>
  <si>
    <t>Количество  участников клубных формирований</t>
  </si>
  <si>
    <t>Количество клубных формирований, в том числе "Образцовых"</t>
  </si>
  <si>
    <t>Участие коллективов в областных, всероссийских и международных конкурсах, фестивалях</t>
  </si>
  <si>
    <t>2017 Доля населения, участвующего в коллективах народного творчества и школах искусств</t>
  </si>
  <si>
    <t>Развитие кадрового потенциала.</t>
  </si>
  <si>
    <t>Укрепление материально-технической базы культурно-досуговых учреждений.</t>
  </si>
  <si>
    <t>Доля муниципальных учреждений культуры, здания которых находится в аварийном состоянии или требует капитального ремонта,в общем количестве муниципальных учреждений культуры</t>
  </si>
  <si>
    <t>Оснащение МАУ ЩМР ЩРКК мебелью, музыкальными инструментами, оборудованием</t>
  </si>
  <si>
    <t>Проведение косметического ремонта сцены, зрительного зала, здания</t>
  </si>
  <si>
    <t>Отношение среднемесячной заработной платы работников муниципальных учреждений в сфере культуры за период с 1 сентября 2017 года по 31 декабря 2017 года к среднемесячной заработной плате указанной категории работников за 1 квартал 2017 года в соответствующем муниципальном образовании Московской области</t>
  </si>
  <si>
    <t>Подпрограмма 3. «Развитие парковых территорий, парков культуры и отдыха»</t>
  </si>
  <si>
    <t>Создание комфортных условий для отдыха населения.</t>
  </si>
  <si>
    <t>Уровень фактической обеспеченности парками культуры и отдыха от нормативной потребности</t>
  </si>
  <si>
    <t>2017 Увеличение числа посетителей парков культуры и отдыха</t>
  </si>
  <si>
    <t>2017 Количество благоустроенных парков культуры и отдыха на территории Московской области</t>
  </si>
  <si>
    <t>2017 Количество созданных парков культуры и отдыха на территории Московской области</t>
  </si>
  <si>
    <t>Количество усадеб, переданных в аренду на условиях восстановления</t>
  </si>
  <si>
    <t>Единица</t>
  </si>
  <si>
    <t>Подпрограмма 4. «Развитие туризма»</t>
  </si>
  <si>
    <t>Продвижение туристского продукта, представляемого на территории Щёлковского муниципального района.</t>
  </si>
  <si>
    <t>Организация и проведение туристских мероприятий</t>
  </si>
  <si>
    <t>Разработка и внедрение новых туристских маршрутов</t>
  </si>
  <si>
    <t>Подпрограмма 5. «Обеспечивающая подпрограмма"</t>
  </si>
  <si>
    <t>Обеспечение выполнения функций Комитета по культуре и туризму Администрации Щёлковского муниципального района.</t>
  </si>
  <si>
    <t xml:space="preserve">Доля показателей муниципальной программы, достигнутых в результате ее реализации от запланированных </t>
  </si>
  <si>
    <t>2017 Соотношение средней заработной платы работников учреждений культуры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в Московской области</t>
  </si>
  <si>
    <t>Обеспечение выполнения функций МКУ ЩМР «Централизованная бухгалтерия по бласти «Культура»</t>
  </si>
  <si>
    <t>ведение централизованного бухгалтерского, бюджетного, налогового, статистического учетов и соответствующей отчетности, выполнение функций по осуществлению ведомственного финансового контроля учреждений сферы культура Щёлковского муниципального района</t>
  </si>
  <si>
    <t xml:space="preserve">Муниципальная программа : «Экология и окружающая среда Щёлковского муниципального района» </t>
  </si>
  <si>
    <t>Подпрограмма 1. Экология и окружающая среда Щелковского муниципального района</t>
  </si>
  <si>
    <t>Организация и проведение исследований и измерений состояния окружающей среды.</t>
  </si>
  <si>
    <t>Количество исследования воды водоёмов, которые могут использоваться для купания и отдыха населения, с целью определения их качества</t>
  </si>
  <si>
    <t>20 водных  объектов</t>
  </si>
  <si>
    <t>Количество исследований количественного и качественного состава сточных вод ЩМОС и воды в реке Клязьма с целью их оценки</t>
  </si>
  <si>
    <t>5 проб  (15 сан-.хим. и 4 бак. показателя)</t>
  </si>
  <si>
    <t>Дезинсекция комаров на анофелогенных водоёмах района с целью профилактики малярии</t>
  </si>
  <si>
    <t>13 водоёмов</t>
  </si>
  <si>
    <t>Количество исследований атмосферного воздуха, необходимых для определения его состояния</t>
  </si>
  <si>
    <t>7140</t>
  </si>
  <si>
    <t>Количество исследований шумового воздействия в зоне влияния аэродрома "Чкаловский" и  от автотранспорта, необходимых для его оценки</t>
  </si>
  <si>
    <t>90 измерений</t>
  </si>
  <si>
    <t>Количество санитарно-эпидемиологических экспертиз технической документации по обеспечению радиационной безопасности объектов среды обитания, промышленной продукции, прочих объектов и продукции, которые содержат (могут содержать) радиоактивные вещества, с целью оценки состояния радиационной безопасности территории района</t>
  </si>
  <si>
    <t>Количество исследований проб воды источников децентрализованного водоснабжения</t>
  </si>
  <si>
    <t>25</t>
  </si>
  <si>
    <t>2017 Снижение сброса загрязняющих веществ в стоках и повышение качества очистки сточных вод</t>
  </si>
  <si>
    <t>Восстановление и сохранение благоприятной окружающей среды.</t>
  </si>
  <si>
    <t>Количество водоёмов, подлежащих очистке и восстановлению</t>
  </si>
  <si>
    <t>Наличие генеральных схем санитарной очистки территории муниципального образования</t>
  </si>
  <si>
    <t>2017 Соответствие фактической площади озелененных территорий минимально необходимой площади озелененных территорий согласно нормативам градостроительного проектирования</t>
  </si>
  <si>
    <t>2017 Количество  гидротехнических сооружений, занесенных в реестр объектов недвижимости в качестве бесхозяйных, к общему количеству выявленных бесхозяйных сооружений</t>
  </si>
  <si>
    <t>46</t>
  </si>
  <si>
    <t>Экологическое образование, воспитание и информирование населения.</t>
  </si>
  <si>
    <t>2017 Соответствие расходов на природоохранную деятельность, установленных муниципальной экологической программой, нормативу расходов на природоохранную деятельность, установленному Правительством Московской области (28,6 руб./чел.)</t>
  </si>
  <si>
    <t>Количество учащихся, принимающих участие в экологических мероприятиях</t>
  </si>
  <si>
    <t>400</t>
  </si>
  <si>
    <t>Количество экологических бюллетений Щёлковского муниципального района</t>
  </si>
  <si>
    <t xml:space="preserve">Муниципальная программа : «Безопасность Щёлковского муниципального района» </t>
  </si>
  <si>
    <t>Подпрограмма 1. Профилактика преступлений и иных правонарушений.</t>
  </si>
  <si>
    <t>Повышение степени защищенности социально-значимых объектов и мест с массовым пребыванием людей.</t>
  </si>
  <si>
    <t xml:space="preserve">2017 Увеличение доли социальных объектов (учреждений), оборудованных в целях антитеррористической защищенности средствами обеспечения безопасности  </t>
  </si>
  <si>
    <t>67</t>
  </si>
  <si>
    <t>Снижение общего количества преступлений, совершенных на территории Щёлковского муниципального района</t>
  </si>
  <si>
    <t>2017 Увеличение числа граждан, участвующих в деятельности общественных формирований правоохранительной направленности</t>
  </si>
  <si>
    <t>2017 Увеличение количества выявленных административных правонарушений при содействии членов народных дружин</t>
  </si>
  <si>
    <t>2017 Снижение доли несовершеннолетних в общем числе лиц, совершивших преступления</t>
  </si>
  <si>
    <t xml:space="preserve">Установка систем видеонаблюдения в местах с массовым пребыванием людей
</t>
  </si>
  <si>
    <t>2017 Увеличение доли объектов социальной сферы, мест с массовым пребыванием людей, оборудованных системами видеонаблюдения и подключенных к системе «Безопасный регион», в общем числе таковых</t>
  </si>
  <si>
    <t>96,4</t>
  </si>
  <si>
    <t xml:space="preserve">2017 Доля коммерческих объектов, оборудованных системами видеонаблюдения и подключенных к системе «Безопасный регион»  </t>
  </si>
  <si>
    <t>68,6</t>
  </si>
  <si>
    <t>Профилактика и предупреждение проявлений экстремизма.</t>
  </si>
  <si>
    <t>2017 Увеличение количества мероприятий антиэкстремистской направленности</t>
  </si>
  <si>
    <t xml:space="preserve">2017 Снижение количества преступлений экстремистского характера </t>
  </si>
  <si>
    <t>Увеличение количества лиц с диагнозом потребление наркотических средств с вредными последствиями, поставленных на диспансерный учет</t>
  </si>
  <si>
    <t>2017 Рост числа лиц, состоящих на диспансерном учете с диагнозом «Употребление наркотиков с вредными последствиями» (не менее 2% ежегодно).</t>
  </si>
  <si>
    <t>2017 Увеличение числа лиц (школьников и студентов), охваченных профилактическими медицинскими осмотрами с целью раннего выявления незаконного потребления наркотических средств и психотропных веществ (не менее 7% ежегодно).</t>
  </si>
  <si>
    <t>Подпрограмма 2. Обеспечение безопасности жизнедеятельности населения.</t>
  </si>
  <si>
    <t>Снижение рисков и смягчение последствий чрезвычайных ситуаций природного и техногенного характера.</t>
  </si>
  <si>
    <t xml:space="preserve">2017 Увеличение степени готовности сил и средств муниципального звена территориальной подсистемы Московской областной системы предупреждения и ликвидации чрезвычайных ситуаций природного и техногенного характера относительно нормативной степени готовности </t>
  </si>
  <si>
    <t>63</t>
  </si>
  <si>
    <t>2017 Количество населения, руководящего состава и специалистов муниципального звена ТП МОСЧС муниципального образования подготовленного в области защиты от чрезвычайных ситуаций и гражданской обороны</t>
  </si>
  <si>
    <t>2017 Увеличение объема финансового резервного фонда для ликвидации чрезвычайных ситуаций, в том числе последствий террористических актов, созданных организациями расположенных на территории муниципального образования Московской области</t>
  </si>
  <si>
    <t xml:space="preserve">2017 Увеличение объема финансового резервного фонда для ликвидации чрезвычайных ситуаций, в том числе последствий террористических актов, создаваемых органами местного самоуправления Московской области </t>
  </si>
  <si>
    <t>2017 Соотношение фактического и нормативного объема накопления резервного фонда финансовых, материальных ресурсов муниципального образования для ликвидации чрезвычайных ситуаций муниципального и объектового характера на территории муниципальногообразования</t>
  </si>
  <si>
    <t>2017 Соотношение фактического и нормативного объема накопления резервного фонда финансовых, материальных ресурсов для ликвидации чрезвычайных ситуаций, в том числе последствий террористических актов, созданных организациями расположенных на территории муниципального образования Московской области</t>
  </si>
  <si>
    <t xml:space="preserve">2017 Увеличение количества комфортных (безопасных) мест массового отдыха людей на водных объектах </t>
  </si>
  <si>
    <t>2017 Снижение количества погибших людей на водных объектах из числа постоянно зарегистрированных на территории муниципального образования</t>
  </si>
  <si>
    <t xml:space="preserve">2017 Снижение гибели и травматизма в местах массового отдыха людей муниципального образования на водных объектах. </t>
  </si>
  <si>
    <t>2017 Процент населения муниципального образования обученного, прежде всего детей, плаванию и приемам спасения на воде</t>
  </si>
  <si>
    <t>2017 Сокращение среднего времени совместного реагирования нескольких экстренных оперативных служб на обращения населения по единому номер\ «112» на территории муниципального образования</t>
  </si>
  <si>
    <t>2,5</t>
  </si>
  <si>
    <t>Развитие и совершенствование систем оповещения и информирования населения.</t>
  </si>
  <si>
    <t>2017 Увеличение количества населения муниципального образования Московской области, попадающего в зону действия системы централизованного оповещения и информирования при чрезвычайных ситуациях или угрозе их возникновения</t>
  </si>
  <si>
    <t xml:space="preserve">2017 Повышение процента охвата населения, проживающего в сельских населенных пунктах </t>
  </si>
  <si>
    <t xml:space="preserve">2017 Увеличение количества органов управления и дежурно-диспетчерских служб ПОО, АСС и НАСФ, оборудованных современными техническими средствами для приема сигналов оповещения и информирования </t>
  </si>
  <si>
    <t>2017 Увеличение площади территории муниципального образования Московской области покрытая комплексной системой « Безопасный город»</t>
  </si>
  <si>
    <t>Обеспечение пожарной безопасности.</t>
  </si>
  <si>
    <t xml:space="preserve">2017 Снижение процента погибших и травмированных людей на пожарах, произошедших на территории муниципального образования Московской области, по отношению к базовому показателю  </t>
  </si>
  <si>
    <t xml:space="preserve">2017 Снижение процента пожаров произошедших на территории муниципального образования Московской области, по отношению к базовому показателю </t>
  </si>
  <si>
    <t xml:space="preserve">2017 Доля добровольных пожарных зарегистрированных в едином реестре Московской области (обученных, застрахованных и задействованных по назначению ОМС) от нормативного количества для муниципального образования Московской области </t>
  </si>
  <si>
    <t>Обеспечение мероприятий гражданской обороны.</t>
  </si>
  <si>
    <t>2017 Повышение степени обеспеченности запасами материально-технических, продовольственных, медицинских и иных средств для целей гражданской обороны</t>
  </si>
  <si>
    <t>2017 Увеличение степени готовности ЗСГО по отношению к имеющемуся фонду ЗСГО</t>
  </si>
  <si>
    <t xml:space="preserve">Муниципальная программа : «Энергоэффективность и развитие энергетики на территории Щёлковского муниципального района» </t>
  </si>
  <si>
    <t>Подпрограмма 1. Энергосбережение и повышение энергетической эффективности</t>
  </si>
  <si>
    <t>Повышение энергетической эффективности в бюджетной сфере</t>
  </si>
  <si>
    <t>2017 Доля зданий, строений, сооружений муниципальной собственности, соответствующих нормальному уровню энергетической эффективности и выше (А, B, C, D)</t>
  </si>
  <si>
    <t>2017 Доля зданий, строений, сооружений органов местного самоуправления и муниципальных учреждений, оснащенных приборами учета потребляемых энергетических ресурсов</t>
  </si>
  <si>
    <t>Удельный суммарный расход энергетических ресурсов на снабжение органов местного самоуправления и муниципальных учреждений (в расчете на 1 кв. метр общей площади)</t>
  </si>
  <si>
    <t>Тысяча условных квадратных метров</t>
  </si>
  <si>
    <t>0,038</t>
  </si>
  <si>
    <t>2017 Доля муниципальных учреждений в общем количестве муниципальных учреждений, представивших информацию в информационные системы в области энергосбережения</t>
  </si>
  <si>
    <t>Доля зданий, строений, сооружений, занимаемых организациями бюджетной сферы, оборудованных автоматизированными индивидуальными тепловыми пунктами (ИТП)</t>
  </si>
  <si>
    <t>3,36</t>
  </si>
  <si>
    <t>2017 Доля приборов учета энергетических ресурсов в общем объеме приборов учета энергетических ресурсов, охваченных автоматизированными системами контроля учета энергетических ресурсов</t>
  </si>
  <si>
    <t>2017 Удельный расход электрической энергии на снабжение органов местного самоуправления и муниципальных учреждений (в расчете на 1 кв. метр общей площади)</t>
  </si>
  <si>
    <t>Киловатт-час/квадратный метр</t>
  </si>
  <si>
    <t>2017 Удельный расход тепловой энергии на снабжение органов местного самоуправления и муниципальных учреждений (в расчете на 1 кв. метр общей площади)</t>
  </si>
  <si>
    <t>0,130</t>
  </si>
  <si>
    <t>2017 Удельный расход холодной воды на снабжение органов местного самоуправления и муниципальных учреждений (в расчете на 1 человека)</t>
  </si>
  <si>
    <t>м3/чел</t>
  </si>
  <si>
    <t>2017 Удельный расход горячей воды на снабжение органов местного самоуправления и муниципальных учреждений (в расчете на 1 человека)</t>
  </si>
  <si>
    <t>2017 Удельный расход природного газа на снабжение органов местного самоуправления и муниципальных учреждений (в расчете на 1 человека)</t>
  </si>
  <si>
    <t>2017 Отношение экономии энергетических ресурсов и воды в стоимостном выражении, достижение которой планируется в результате реализации энергосервисных договоров (контрактов), заключенных органами местного самоуправления и муниципальными учреждениями, к общему объему финансирования муниципальной программы</t>
  </si>
  <si>
    <t>Повышение энергетической эффективности в жилищном фонде</t>
  </si>
  <si>
    <t>2017 Количество многоквартирных домов, соответствующих нормальному классу энергетической эффективности и выше (A, B, C, D)</t>
  </si>
  <si>
    <t>2017 Доля многоквартирных домов, оснащенных общедомовыми приборами учета потребляемых энергетических ресурсов</t>
  </si>
  <si>
    <t>32,3</t>
  </si>
  <si>
    <t>Удельный суммарный расход энергетических ресурсов в многоквартирных домах (в расчете на 1 кв. метр общей площади)</t>
  </si>
  <si>
    <t>2017 Удельный расход тепловой энергии в многоквартирных домах (в расчете на 1 кв. метр общей площади)</t>
  </si>
  <si>
    <t>2017 Удельный расход холодной воды в многоквартирных домах (в расчете на 1 жителя)</t>
  </si>
  <si>
    <t>Удельный расход горячей  воды в многоквартирных домах (в расчёте на 1 жителя), куб. м/чел.</t>
  </si>
  <si>
    <t>Удельный расход ЭЭ в многоквартирных домах  (в расчёте на 1 кв.метр общей площади), кВт·ч/кв. м</t>
  </si>
  <si>
    <t>2017 Удельный расход природного газа в многоквартирных домах с индивидуальными системами газового отопления (в расчете на 1 кв. метр общей площади);</t>
  </si>
  <si>
    <t>2017 Удельный расход природного газа в многоквартирных домах с иными системами теплоснабжения (в расчете на 1 жителя)</t>
  </si>
  <si>
    <t>Повышение энергетической эффективности в системах коммунальной инфраструктуры</t>
  </si>
  <si>
    <t>2017 Удельный расход топлива на выработку тепловой энергии на тепловых электростанциях</t>
  </si>
  <si>
    <t>2017 Удельный расход топлива на выработку тепловой энергии на котельных</t>
  </si>
  <si>
    <t>2017 Удельный расход электрической энергии, используемой при передаче тепловой энергии в системах теплоснабжения</t>
  </si>
  <si>
    <t>2017 Доля потерь тепловой энергии при ее передаче в общем объеме переданной тепловой энергии</t>
  </si>
  <si>
    <t>2017 Доля потерь воды при ее передаче в общем объеме переданной воды</t>
  </si>
  <si>
    <t>2017 Удельный расход электрической энергии, используемой для передачи (транспортировки) воды в системах водоснабжения (на 1 куб. метр)</t>
  </si>
  <si>
    <t>удельный расход электрической энергии, используемой в системах водоотведения</t>
  </si>
  <si>
    <t>Килловат в час на кубический метр</t>
  </si>
  <si>
    <t>Повышение энергетической эффективности общественного транспорта и транспортной инфраструктуры</t>
  </si>
  <si>
    <t>2017 Количество высокоэкономичных по использованию моторного топлива и электрической энергии (в том числе относящихся к объектам с высоким классом энергетической эффективности) транспортных средств, относящихся к общественному транспорту, регулирование тарифов на услуги по перевозке на котором осуществляется муниципальным образованием</t>
  </si>
  <si>
    <t>2017 Количество транспортных средств, использующих природный газ, газовые смеси, сжиженный углеводородный газ в качестве моторного топлива, регулирование тарифов на услуги по перевозке на которых осуществляется муниципальным образованием</t>
  </si>
  <si>
    <t>2017 Количество транспортных средств с автономным источником электрического питания, относящихся к общественному транспорту, регулирование тарифов на услуги по перевозке на которых осуществляется муниципальным образованием</t>
  </si>
  <si>
    <t>2017 Количество транспортных средств, используемых органами местного самоуправления, муниципальными учреждениями, муниципальными унитарными предприятиями, в отношении которых проведены мероприятия по энергосбережению и повышению энергетической эффективности, в том числе по замещению бензина и дизельного топлива, используемых транспортными средствами в качестве моторного топлива, природным газом, газовыми смесями и сжиженным углеводородным газом, используемыми в качестве моторного топлива</t>
  </si>
  <si>
    <t>2017 Количество транспортных средств с автономным источником электрического питания, используемых органами местного самоуправления, муниципальными учреждениями и муниципальными унитарными предприятиями</t>
  </si>
  <si>
    <t>Повышение энергетической эффективности систем наружного освещения</t>
  </si>
  <si>
    <t>2017 Удельный расход электрической энергии в системах уличного освещения (на 1 кв. метр освещаемой площади с уровнем освещенности, соответствующим установленным нормативам)</t>
  </si>
  <si>
    <t>5,01</t>
  </si>
  <si>
    <t>2017 Доля современных энергоэффективных светильников в общем количестве светильников наружного освещения</t>
  </si>
  <si>
    <t>85,1</t>
  </si>
  <si>
    <t>2017 Доля освещенных улиц, проездов, набережных, площадей с уровнем освещенности, соответствующим установленным нормативам в общей протяженности освещенных улиц, проездов, набережных, площадей</t>
  </si>
  <si>
    <t>75</t>
  </si>
  <si>
    <t>2017 Доля светильников в общем количестве светильников уличного освещения, управление которыми осуществляется с использованием автоматизированных систем управления уличным освещением</t>
  </si>
  <si>
    <t>2017 Доля улиц, проездов, набережных, площадей прошедших светотехническое обследование в общей протяженности освещенных улиц, проездов, набережных, площадей</t>
  </si>
  <si>
    <t>2017 Доля самонесущего изолированного провода (СИП) в общей протяженности линий уличного освещения</t>
  </si>
  <si>
    <t>2017 Доля аварийных опор и опор со сверхнормативным сроком службы в общем количестве наружного освещения</t>
  </si>
  <si>
    <t>4,87</t>
  </si>
  <si>
    <t>2017 Снижение смертности при дорожно-транспортных происшествиях на автомобильных дорогах за счет доведения уровня освещенности до нормативного</t>
  </si>
  <si>
    <t>Повышение энергетической эффективности на территории муниципального образования</t>
  </si>
  <si>
    <t>2017 Доля ответственных  за энергосбережение и повышение энергетической эффективности, прошедших обучение по образовательным программам в области энергосбережения и повышения энергетической эффективности</t>
  </si>
  <si>
    <t>2017 Количество энергосервисных договоров заключенных органами местного самоуправления и муниципальными учреждениями</t>
  </si>
  <si>
    <t>2017 Доля объема электрической энергии, расчеты за которую осуществляются с использованием приборов учета, в общем объеме электрической энергии, потребляемой (используемой) на территории муниципального образования</t>
  </si>
  <si>
    <t>2017 Доля объема тепловой энергии, расчеты за которую осуществляются с использованием приборов учета, в общем объеме тепловой энергии, потребляемой (используемой) на территории муниципального образования</t>
  </si>
  <si>
    <t>2017 Доля объема холодной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образования;</t>
  </si>
  <si>
    <t>2017 Доля объема горячей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</t>
  </si>
  <si>
    <t>2017 Доля объема природного газа, расчеты за который осуществляются с использованием приборов учета, в общем объеме природного газа, потребляемого (используемого) на территории муниципального образования</t>
  </si>
  <si>
    <t>2017 Доля объема энергетических ресурсов, производимых с использованием возобновляемых источников энергии и (или) вторичных энергетических ресурсов, в общем объеме энергетических ресурсов, производимых на территории муниципального образования</t>
  </si>
  <si>
    <t xml:space="preserve">Подпрограмма 2. Развитие газификации сельских  населенных пунктов  </t>
  </si>
  <si>
    <t>Обеспечение  сельских населенных пунктов Щёлковского муниципального района источниками газификации – газопроводами высокого и среднего  давления</t>
  </si>
  <si>
    <t>Уровень газификациинаселения (доля населения, проживающего в газифицированных населенных пунктах в общем количестве населения, проживающего в Щёлковском районе</t>
  </si>
  <si>
    <t>96,0</t>
  </si>
  <si>
    <t>Доля населения, проживающего в газифицированных сельских населенных пунктах, в общем количестве населения, проживающего в сельских населенных пунктах</t>
  </si>
  <si>
    <t>94,3</t>
  </si>
  <si>
    <t>Доля газифицированных сельских населенных пунктов в общем количестве сельских населенных пунктов Щёлковского района</t>
  </si>
  <si>
    <t>69,8</t>
  </si>
  <si>
    <t>ввод газопроводов в эксплуатацию</t>
  </si>
  <si>
    <t>Муниципальная программа : «Жилище»</t>
  </si>
  <si>
    <t>Подпрограмма 1. «Обеспечение жильём отдельных категорий граждан»</t>
  </si>
  <si>
    <t>Комплексное освоение земельных участков в целях жилищного строительства и развитие застроенных территорий.</t>
  </si>
  <si>
    <t>2017 Годовой объем ввода жилья</t>
  </si>
  <si>
    <t>165</t>
  </si>
  <si>
    <t>2017 Объем ввода жилья по стандартам эконом-класса</t>
  </si>
  <si>
    <t>2017 Доля ввода в эксплуатацию жилья по стандартам эконом-класса в общем объеме вводимого жилья</t>
  </si>
  <si>
    <t>2017 Доля ввода в эксплуатацию индивидуального жилищного строительства в общем объеме вводимого жилья</t>
  </si>
  <si>
    <t>2017 Объем ввода индивидуального жилищного строительства, построенного населением за счет собственных и (или) кредитных средств</t>
  </si>
  <si>
    <t>тыс. кв. метров</t>
  </si>
  <si>
    <t>2017 Средняя стоимость одного квадратного метра общей площади жилья, относительно уровня 2012 года</t>
  </si>
  <si>
    <t>82,4</t>
  </si>
  <si>
    <t>2017 Средняя стоимость одного квадратного метра общей площади жилья</t>
  </si>
  <si>
    <t>Рубль</t>
  </si>
  <si>
    <t>80440</t>
  </si>
  <si>
    <t>2017 Уровень обеспеченности населения жильем</t>
  </si>
  <si>
    <t>Квадратный метр</t>
  </si>
  <si>
    <t>25,03</t>
  </si>
  <si>
    <t>2017 Удельный вес введенной общей площади жилых домов по отношению к общей площади жилищного фонда</t>
  </si>
  <si>
    <t>2017 Количество лет, необходимых семье, состоящей из трех человек, для приобретения стандартной квартиры общей площадью 54 кв.м с учетом среднего годового совокупного дохода семьи</t>
  </si>
  <si>
    <t>лет</t>
  </si>
  <si>
    <t>2017 Количество объектов, находящихся на контроле Минстроя МО</t>
  </si>
  <si>
    <t>Переселение граждан из многоквартирных жилых домов, признанных аварийными в установленном законодательством  порядке за счет внебюджетных источников финансирования.</t>
  </si>
  <si>
    <t>2017 Площадь помещений аварийных домов, признанных аварийными до 01.01.2015, способ расселения которых не определен</t>
  </si>
  <si>
    <t>2017 Площадь расселенных помещений аварийных домов, в рамках реализации инвестиционных контрактов в отчетном периоде,</t>
  </si>
  <si>
    <t>2017 Площадь расселенных помещений аварийных домов, в рамках реализации договоров развития застроенных территорий в отчетном периоде</t>
  </si>
  <si>
    <t>2724,0</t>
  </si>
  <si>
    <t>2017 Количество граждан, переселенных из аварийного жилищного фонда, в рамках реализации адресной программы Московской области по переселению граждан из аварийного жилищного фонда</t>
  </si>
  <si>
    <t>2017 Площадь расселенных помещений, в рамках реализации адресной программы Московской области по переселению граждан из аварийного жилищного фонда</t>
  </si>
  <si>
    <t>2017 Количество расселенных помещений, в рамках реализации адресной программы Московской области по переселению граждан из аварийного жилищного фонда</t>
  </si>
  <si>
    <t>2017 Удельный вес расселенного аварийного жилого фонда в общем объеме аварийного фонда, включенного в программу «Переселение граждан из аварийного жилищного фонда»</t>
  </si>
  <si>
    <t>Количество граждан, переселенных из аварийного жилищного фонда **</t>
  </si>
  <si>
    <t>193</t>
  </si>
  <si>
    <t>Площадь расселенных помещений **</t>
  </si>
  <si>
    <t>Количество расселенных помещений</t>
  </si>
  <si>
    <t>79</t>
  </si>
  <si>
    <t>Удельный вес расселенного аварийного жилого фонда в общем объеме аварийного фонда</t>
  </si>
  <si>
    <t>Обеспечение жильем детей-сирот и детей, оставшихся без попечения родителей, а также лиц из их числа</t>
  </si>
  <si>
    <t>2017 Численность детей-сирот и детей, оставшихся без попечения родителей, лиц из числа детей-сирот и детей, оставшихся без попечения родителей, обеспеченных благоустроенными  жилыми помещениями специализированного жилищного фонда по договорам найма специализированных жилых помещений в отчетном финансовом году</t>
  </si>
  <si>
    <t>14</t>
  </si>
  <si>
    <t>2017 Численность детей-сирот и детей, оставшихся без попечения родителей, лиц из числа детей-сирот и детей, оставшихся без попечения родителей, у которых право на обеспечение жилыми помещениями возникло и не реализовано, по состоянию на конец соответствующего года</t>
  </si>
  <si>
    <t>2017 Доля  детей-сирот и детей, оставшихся без попечения родителей, лиц из числа детей-сирот и детей, оставшихся без попечения родителей, состоящих на учете на получение жилого помещения, включая лиц в возрасте от 23 лет и старше, обеспеченных жилыми помещениями за отчетный год, в общей численности детей-сирот и детей, оставшихся без попечения родителей, лиц из числа детей-сирот и детей, оставшихся без попечения родителей, включенных в список детей-сирот и детей, оставшихся без попечения родителей, лиц из их числа, которые подлежат обеспечению жилыми помещениями, в отчетном году, процент</t>
  </si>
  <si>
    <t>Улучшение жилищных условий граждан</t>
  </si>
  <si>
    <t>2017 Общее количество семей, состоящих на учете в качестве нуждающихся в жилых помещениях</t>
  </si>
  <si>
    <t>Семья</t>
  </si>
  <si>
    <t>1615</t>
  </si>
  <si>
    <t>2017 Количество российских семей, получивших жилые помещения и улучшивших свои жилищные условия</t>
  </si>
  <si>
    <t>2017 Удельный вес числа семей, получивших жилые помещения и улучшивших жилищные условия, в числе семей, состоящих на учете в качестве нуждающихся в жилых помещениях</t>
  </si>
  <si>
    <t>4,46</t>
  </si>
  <si>
    <t>Подпрограмма 2. «Социальная ипотека»</t>
  </si>
  <si>
    <t>Предоставление государственной поддержки в виде компенсации на погашение основного долга по ипотечному жилищному кредиту</t>
  </si>
  <si>
    <t>2017 Количество участников подпрограммы «Социальная ипотека», получивших финансовую помощь, предоставляемую для погашения основной части долга по ипотечному жилищному кредиту</t>
  </si>
  <si>
    <t>Подпрограмма 3. «Обеспечение жильем молодых семей»</t>
  </si>
  <si>
    <t xml:space="preserve">Обеспечение жильем молодых семей             </t>
  </si>
  <si>
    <t>2017 Количество молодых семей, получивших свидетельство о праве на получение социальной выплаты на приобретение (строительство) жилого помещения</t>
  </si>
  <si>
    <t>2017 Доля молодых семей, улучшивших жилищные условия</t>
  </si>
  <si>
    <t>Количество молодых семей, получивших дополнительную социальную выплату</t>
  </si>
  <si>
    <t>Предоставление дополнительной социальной выплаты в случае рождения (усыновления) ребенка</t>
  </si>
  <si>
    <t xml:space="preserve">Муниципальная программа : «Предпринимательство Щёлковского муниципального района» </t>
  </si>
  <si>
    <t>Подпрограмма 1. Подпрограмма «Развитие малого и среднего предпринимательства»</t>
  </si>
  <si>
    <t>Увеличение доли оборота малых и средних предприятий в общем обороте по полному кругу предприятий Щёлковского муниципального района</t>
  </si>
  <si>
    <t>2017 Число созданных рабочих мест субъектами малого и среднего предпринимательства, получивших государственную поддержку</t>
  </si>
  <si>
    <t>2017 Количество малых и средних предприятий на 1 тысячу жителей</t>
  </si>
  <si>
    <t>19.0</t>
  </si>
  <si>
    <t>2017 Количество вновь созданных предприятий малого и среднего бизнеса</t>
  </si>
  <si>
    <t>460</t>
  </si>
  <si>
    <t>2017 Доля среднесписочной численности работников (без внешних совместителей) субъектов малого и среднего предпринимательства в среднесписочной численности работников (без внешних совместителей) всех предприятий и организаций</t>
  </si>
  <si>
    <t>2017 Прирост количества субъектов малого и среднего предпринимательства</t>
  </si>
  <si>
    <t>18</t>
  </si>
  <si>
    <t>2017 Количество субъектов малого и среднего предпринимательства, получивших государственную поддержку</t>
  </si>
  <si>
    <t>2017 Увеличение доли оборота малых и средних предприятий в общем обороте по полному кругу предприятий</t>
  </si>
  <si>
    <t>26,3</t>
  </si>
  <si>
    <t>2017 Темп роста объема инвестиций в основной капитал малых предприятий</t>
  </si>
  <si>
    <t>2017 Среднемесячная заработная плата работников малых и средних предприятий</t>
  </si>
  <si>
    <t>27.9</t>
  </si>
  <si>
    <t>Увеличение количества субъектов малого и среднего предпринимательства,осуществляющих деятельность в сфере обрабатывающих производств и технологических инноваций в рамках обеспечения доступности производственной и высокотехнологичной инфраструктуры для субъектов малого и среднего предпринимательства.</t>
  </si>
  <si>
    <t>2017 Увеличение количества субъектов малого и среднего предпринимательства, осуществляющих деятельность в сфере обрабатывающих производств и технологических инноваций в рамках обеспечения доступности производственной и высокотехнологичной инфраструктуры для субъектов малого и среднего предпринимательства</t>
  </si>
  <si>
    <t>2017 Количество объектов инфраструктуры поддержки субъектов малого и среднего предпринимательства в области инноваций и производства</t>
  </si>
  <si>
    <t>Подпрограмма 2. Подпрограмма «Развитие потребительского рынка и услуг»</t>
  </si>
  <si>
    <t>Развитие инфраструктуры потребительского рынка и услуг;</t>
  </si>
  <si>
    <t>2017 Количество введенных объектов по продаже отечественной сельхозпродукции «Подмосковный фермер»</t>
  </si>
  <si>
    <t>2017 Обеспеченность предприятиями бытового обслуживания</t>
  </si>
  <si>
    <t>7,9</t>
  </si>
  <si>
    <t>2017 Обеспеченность населения услугами общественного питания</t>
  </si>
  <si>
    <t>32</t>
  </si>
  <si>
    <t>2017 Прирост площадей торговых объектов</t>
  </si>
  <si>
    <t>267,7</t>
  </si>
  <si>
    <t>2017 Прирост посадочных мест на объектах общественного питания</t>
  </si>
  <si>
    <t>Место</t>
  </si>
  <si>
    <t>2017 Прирост рабочих мест на объектах бытовых услуг</t>
  </si>
  <si>
    <t>Рабочее место</t>
  </si>
  <si>
    <t>2017 Количество введенных объектов общественного питания, устанавливаемых в весенне-летний период</t>
  </si>
  <si>
    <t>2017 Количество введенных объектов общественного питания  в формате нестационарного торгового объекта</t>
  </si>
  <si>
    <t>2017 Количество введенных банных объектов по программе «100 бань Подмосковья»</t>
  </si>
  <si>
    <t>2017 Объем инвестиций в основной капитал в услуги бань по программе «100 бань Подмосковья»</t>
  </si>
  <si>
    <t>Миллион рублей</t>
  </si>
  <si>
    <t>41</t>
  </si>
  <si>
    <t>2017 Обеспеченность населения площадью торговых объектов</t>
  </si>
  <si>
    <t>1489,0</t>
  </si>
  <si>
    <t>2017 Количество введённых нестационарных комплексов бытовых услуг (мультисервис)</t>
  </si>
  <si>
    <t>2017 Доля ликвидированных нестационарных объектов, несоответствующих требованиям законодательства, от общего количества выявленных несанкционированных</t>
  </si>
  <si>
    <t>2017 Доля ликвидированных розничных рынков, несоответствующих требованиям законодательства, от общего количества выявленных несанкционированных</t>
  </si>
  <si>
    <t>2017 Количество проведенных ярмарок на одно место, включенное в сводный перечень мест для проведения ярмарок</t>
  </si>
  <si>
    <t>45</t>
  </si>
  <si>
    <t>2.Развитие похоронного дела</t>
  </si>
  <si>
    <t>2017 Доля кладбищ, соответствующих требованиям Порядка деятельности общественных кладбищ и крематориев на территории муниципального образования Московской области</t>
  </si>
  <si>
    <t>88</t>
  </si>
  <si>
    <t>2017 Доля хозяйствующих субъектов негосударственных и немуниципальных форм собственности, оказывающих ритуальные слуги на территории муниципального образования Московской области</t>
  </si>
  <si>
    <t>2017 Обеспечение 100% содержания мест захоронений (кладбищ) по нормативу, установленному Законом Московской области</t>
  </si>
  <si>
    <t>Подпрограмма 3. Подпрограмма «Создание условий для устойчивого экономического развития»</t>
  </si>
  <si>
    <t>Создание благоприятного инвестиционного климата, условий для экономического развития</t>
  </si>
  <si>
    <t>2017 Объем отгруженной продукции высокотехнологичных и наукоемких видов экономической деятельности по крупным и средним организациям</t>
  </si>
  <si>
    <t>81288,3</t>
  </si>
  <si>
    <t>2017 Инвестиции в основной капитал за счет всех источников финансирования в ценах соответствующих лет, млн. рублей</t>
  </si>
  <si>
    <t>17912,9</t>
  </si>
  <si>
    <t>2017 Инвестиции в основной капитал (за исключением бюджетных средств) без инвестиций направленных на строительство жилья</t>
  </si>
  <si>
    <t>4100</t>
  </si>
  <si>
    <t>2017 Количество многопрофильных индустриальных парков, технологических парков, промышленных площадок</t>
  </si>
  <si>
    <t>2017 Количество привлеченных инвесторов на территории муниципальных образований Московской области</t>
  </si>
  <si>
    <t>2017 Внутренние затраты на исследования и разработки</t>
  </si>
  <si>
    <t>116</t>
  </si>
  <si>
    <t>2017 Количество привлеченных резидентов в индустриальные парки, технопарки и промзоны</t>
  </si>
  <si>
    <t>Проведение эффективной промышленной политики</t>
  </si>
  <si>
    <t>2017 Темп роста отгруженных товаров собственного производства, выполненных работ и услуг собственными силами по промышленным видам деятельности, в процентах к предыдущему периоду</t>
  </si>
  <si>
    <t>Создание высокоэффективных рабочих мест</t>
  </si>
  <si>
    <t>2017 Среднемесячная начисленная заработная плата работников организаций, не относящихся к субъектам малого предпринимательства, средняя численность работников которых превышает 15 человек</t>
  </si>
  <si>
    <t>43542,2</t>
  </si>
  <si>
    <t>2017 Количество созданных рабочих мест, всего</t>
  </si>
  <si>
    <t>300</t>
  </si>
  <si>
    <t>2017 Увеличение реальной заработной платы в целом по  системообразующим предприятиям</t>
  </si>
  <si>
    <t>-15,27</t>
  </si>
  <si>
    <t>2017 Увеличение доли высококвалифицированных работников системообразующих предприятий Московской области в числе квалифицированных работников системообразующих предприятий Московской области</t>
  </si>
  <si>
    <t>2017 Увеличение производительности труда в системообразующих предприятиях Московской области путем расчета прироста выработки на одного работающего</t>
  </si>
  <si>
    <t>Тысяча рублей на человека</t>
  </si>
  <si>
    <t>7740,7</t>
  </si>
  <si>
    <t>Снижение производственного травматизма</t>
  </si>
  <si>
    <t>2017 Число пострадавших в результате несчастных случаев на производстве с тяжелыми последствиями (смертельные, тяжелые, групповые) в расчете на 1000 работающих</t>
  </si>
  <si>
    <t>2017 Удельный вес рабочих мест, на которых проведена специальная оценка условий труда, в общем количестве рабочих мест (по кругу организаций муниципальной собственности)</t>
  </si>
  <si>
    <t>Предотвращение роста напряженности на рынке труда в Щёлковском муниципальном районе.</t>
  </si>
  <si>
    <t>2017 Уровень безработицы (по методологии Международной организации труда) в среднем за год</t>
  </si>
  <si>
    <t>2.6</t>
  </si>
  <si>
    <t>Подпрограмма 4. Подпрограмма «Развитие конкуренции»</t>
  </si>
  <si>
    <t>Развитие сферы муниципальных закупок</t>
  </si>
  <si>
    <t>2017 Доля общей экономии денежных средств от общей суммы объявленных торгов</t>
  </si>
  <si>
    <t>2017 Доля несостоявшихся торгов от общего количества объявленных торгов</t>
  </si>
  <si>
    <t>2017 Среднее количество участников на торгах</t>
  </si>
  <si>
    <t>4,3</t>
  </si>
  <si>
    <t>Функционирование Уполномоченного органа по определению поставщиков для заказчиков Щёлковского муниципального района</t>
  </si>
  <si>
    <t>2017 Доля обоснованных, частично обоснованных жалоб в Федеральную антимонопольную службу (от общего количества опубликованных торгов)</t>
  </si>
  <si>
    <t>1,2</t>
  </si>
  <si>
    <t>2017 Доля закупок среди субъектов малого предпринимательства, социально ориентированных некоммерческих организаций, осуществляемых в соответствии с Федеральным законом от 05.04.2013 № 44-ФЗ «О контрактной системе в сфере закупок товаров, работ, услуг для обеспечения государственных и муниципальных нужд»</t>
  </si>
  <si>
    <t>Внедрение Стандарта развития конкуренции</t>
  </si>
  <si>
    <t>2017 Количество реализованных требований Стандарта развития конкуренции в Московской области</t>
  </si>
  <si>
    <t>Муниципальная программа : "Развитие системы информирования населения о деятельности органов местного самоуправления Щёлковского муниципального района"</t>
  </si>
  <si>
    <t xml:space="preserve">Подпрограмма 1. Развитие системы информирования населения о деятельности органов местного самоуправления Щёлковского муниципального района </t>
  </si>
  <si>
    <t>Повышение уровня информированности населения Щёлковского муниципального района Московской области</t>
  </si>
  <si>
    <t>100,00</t>
  </si>
  <si>
    <t xml:space="preserve">1.1 Уровень информирования населения Щёлковского муниципального района Московской области об основных событиях социально-экономического развития, общественно-политической жизни, освещение деятельности органов местного самоуправления Щёлковского муниципального района Московской области в печатных СМИ выходящих на территории муниципального образования </t>
  </si>
  <si>
    <t xml:space="preserve">1.2 Уровень информирования жителей Щёлковского муниципального района Московской области о деятельности органов местного самоуправления путем изготовления и распространения (вещания) на территории Щёлковского муниципального района Московской области радиопрограммы </t>
  </si>
  <si>
    <t xml:space="preserve">1.3 Уровень информирования жителей  Щёлковского муниципального района Московской области о деятельности органов местного самоуправления путем изготовления и распространения (вещания) на территории Щёлковского муниципального района Московской области телепередач </t>
  </si>
  <si>
    <t xml:space="preserve">1.4 Уровень информирования населения  Щёлковского муниципального района Московской области о деятельности органов местного самоуправления Щёлковского муниципального района Московской области путем размещения материалов и в электронных  СМИ, распространяемых в сети Интернет (сетевых изданиях).  Ведение информационных ресурсов и баз данных Щёлковского муниципального района Московской области </t>
  </si>
  <si>
    <t xml:space="preserve">1.5 Уровень информирования населения путем изготовления и распространения полиграфической продукции о социально значимых вопросах в деятельности органов местного самоуправления Щёлковского муниципального районаМосковской области, формирование положительного образа Щёлковского муниципального района как социально ориентированного, комфортного для жизни и ведения предпринимательской деятельности </t>
  </si>
  <si>
    <t>Повышение уровня информированности населения Щёлковского муниципального района Московской области посредством наружной рекламы</t>
  </si>
  <si>
    <t>Количество мероприятий, к которым обеспечено праздничное, тематическое и праздничное световое оформление территории муниципального образования.</t>
  </si>
  <si>
    <t>10,00</t>
  </si>
  <si>
    <t>Количество тематических информационных кампаний, охваченных социальной рекламой на рекламных носителях наружной рекламы на территории муниципального образования  Московской области</t>
  </si>
  <si>
    <t>14,00</t>
  </si>
  <si>
    <t>Соответствие количества и фактического расположения рекламных конструкций на территории муниципального образования согласованной Правительством Московской области схеме размещения рекламных конструкций и актуальность схемы размещения рекламных конструкций</t>
  </si>
  <si>
    <t>Общее количество рекламных конструкций на территории, в том числе рекламных конструкций, предусмотренных схемой, а также количество незаконных рекламных конструкций, установленных на территории Щёлковского муниципального района</t>
  </si>
  <si>
    <t>Количество незаконных рекламных конструкций, установленных на территории Щёлковского муниципального района</t>
  </si>
  <si>
    <t>Муниципальная программа : «Эффективная власть в Щёлковском муниципальном районе»</t>
  </si>
  <si>
    <t>Подпрограмма 1. Снижение административных барьеров, повышение качества и доступности предоставления государственных и муниципальных услуг, в том числе  на базе многофункционального центра предоставления государственных и муниципальных услуг</t>
  </si>
  <si>
    <t>Увеличение доли обращений в МФЦ за получением государственных услуг исполнительных органов государственной власти и муниципальных услуг органов местного самоуправления Московской области в общем количестве обращений за получением государственных и муниципальных услуг</t>
  </si>
  <si>
    <t>65</t>
  </si>
  <si>
    <t>2017 Доля граждан, имеющих доступ к получению государственных и муниципальных услуг по принципу «одного окна» по месту пребывания, в том числе в МФЦ</t>
  </si>
  <si>
    <t>2017 Уровень удовлетворенности граждан качеством предоставления государственных и муниципальных услуг</t>
  </si>
  <si>
    <t>90</t>
  </si>
  <si>
    <t>2017 Среднее число обращений представителей бизнес - сообщества в орган государственной власти Московской области, орган местного самоуправления, МФЦ для получения одной государственной (муниципальной) услуги, связанной со сферой предпринимательской деятельности</t>
  </si>
  <si>
    <t>2017 Среднее время ожидания в очереди при обращении заявителя в орган государственной власти Московской области (ОМСУ муниципального образования Московской области) для получения государственных (муниципальных) услуг, в том числе</t>
  </si>
  <si>
    <t>Минута</t>
  </si>
  <si>
    <t>13,5</t>
  </si>
  <si>
    <t>2017 среднее время ожидания в очереди при обращении заявителя в МФЦ</t>
  </si>
  <si>
    <t>2017 Доля государственных, муниципальных и иных услуг, предоставляемых в МФЦ на территории Московской области субъектам малого и среднего предпринимательства, от общего количества государственных, муниципальных и иных услуг, включенных в перечень услуг, предоставляемых субъектам малого и среднего предпринимательства</t>
  </si>
  <si>
    <t>2017 Среднее количество обращений за получением государственных и муниципальных услуг на одно окно в МФЦ в день</t>
  </si>
  <si>
    <t>43,14</t>
  </si>
  <si>
    <t>2017 Доля случаев нарушения нормативных сроков и порядка предоставления государственных (муниципальных) услуг (функций)</t>
  </si>
  <si>
    <t>Подпрограмма 2. Развитие информационно-коммуникационных технологий для повышения эффективности процессов управления</t>
  </si>
  <si>
    <t>Обеспечение ОМСУ муниципального образования Московской области базовой информационно-технологической инфраструктурой</t>
  </si>
  <si>
    <t>2017 Обеспечение ОМСУ муниципального образования Московской области базовой информационно-технологической инфраструктурой</t>
  </si>
  <si>
    <t>96</t>
  </si>
  <si>
    <t>2017 Доля работников ОМСУ муниципального образования Московской области, обеспеченных необходимым компьютерным оборудованием с предустановленным общесистемным программным обеспечением и организационной техникой в соответствии с установленными требованиями</t>
  </si>
  <si>
    <t>Обеспечение ОМСУ муниципального образования Московской области единой информационно-технологической и телекоммуникационной инфраструктурой</t>
  </si>
  <si>
    <t>2017 Обеспечение ОМСУ муниципального образования Московской области единой информационно-технологической и телекоммуникационной инфраструктурой</t>
  </si>
  <si>
    <t>95</t>
  </si>
  <si>
    <t>2017 Доля информационных систем и ресурсов, используемых ОМСУ муниципального образования Московской области в своей деятельности, обеспеченных требуемым аппаратных обеспечением</t>
  </si>
  <si>
    <t>Увеличение доли защищенных по требованиям безопасности информации информационных систем, используемых ОМСУ муниципального образования Московской области, в соответствии с категорией обрабатываемой информации</t>
  </si>
  <si>
    <t>2017 Увеличение доли защищенных по требованиям безопасности информации информационных систем, используемых ОМСУ муниципального образования Московской области, в соответствии с категорией обрабатываемой информации</t>
  </si>
  <si>
    <t>2017 Доля персональных компьютеров, используемых на рабочих местах работников ОМСУ муниципального образования Московской области, обеспеченных антивирусным программным обеспечением с регулярным обновлением соответствующих баз</t>
  </si>
  <si>
    <t>2017 Доля работников ОМСУ муниципального образования Московской области, обеспеченных средствами электронной подписи в соответствии с установленными требованиями</t>
  </si>
  <si>
    <t>Обеспечение использования в деятельности ОМСУ муниципального образования Московской области региональных и муниципальных информационных систем</t>
  </si>
  <si>
    <t>2017 Обеспечение использования в деятельности ОМСУ муниципального образования Московской области региональных и муниципальных информационных систем</t>
  </si>
  <si>
    <t>69</t>
  </si>
  <si>
    <t>2017 Доля документов служебной переписки ОМСУ муниципального образования Московской области и их подведомственных учреждений с ЦИОГВ и ГО Московской области, подведомственными ЦИОГВ и ГО Московской области организациями и учреждениями, не содержащих персональные данные и конфиденциальные сведения и направляемых исключительно в электронном виде с использованием МСЭД и средств электронной подписи</t>
  </si>
  <si>
    <t>2017 Доля ОМСУ муниципального образования Московской области, а также находящихся в их ведении организаций и учреждений, участвующих в планировании, подготовке и проведении конкурентных процедур с использованием ЕАСУЗ</t>
  </si>
  <si>
    <t>2017 Доля ОМСУ муниципального образования Московской области, а также находящихся в их ведении организаций и учреждений, использующих ЕИСУГИ для учета и контроля эффективности использования государственного и муниципального имущества</t>
  </si>
  <si>
    <t>2017 Доля используемых в деятельности ОМСУ муниципального образования Московской области информационно-аналитических сервисов ЕИАС ЖКХ МО</t>
  </si>
  <si>
    <t>2017 Доля ОМСУ муниципального образования Московской области и их подведомственных учреждений, использующих региональные межведомственные информационные системы поддержки обеспечивающих функций и контроля результативности деятельности</t>
  </si>
  <si>
    <t>2017 Увеличение доли граждан, использующих механизм получения государственных и муниципальных услуг в электронной форме</t>
  </si>
  <si>
    <t>Повышение уровня использования информационных технологий в сфере образования Московской областии</t>
  </si>
  <si>
    <t>2017 Повышение уровня использования информационных технологий в сфере образования муниципального образования</t>
  </si>
  <si>
    <t>2017 Доля муниципальных учреждений общего образования, обеспеченных доступом в информационно-телекоммуникационную сеть Интернет на скорости: для организаций дошкольного образования – не менее 2 Мбит/с; для общеобразовательных организаций, расположенных в городских поселениях, – не менее 50 Мбит/с; для общеобразовательных организаций, расположенных в сельских поселениях, – не менее 10 Мбит/с</t>
  </si>
  <si>
    <t>2017 Количество современных компьютеров (со сроком эксплуатации не более семи лет) на 100 обучающихся в общеобразовательных организациях муниципального образования Московской области</t>
  </si>
  <si>
    <t>12.9</t>
  </si>
  <si>
    <t>Улучшение качества покрытия сетями подвижной радиотелефонной связи территории муниципального образования Московской области</t>
  </si>
  <si>
    <t>2017 Улучшение качества покрытия сетями подвижной радиотелефонной связи территории муниципального образования Московской области</t>
  </si>
  <si>
    <t>2017 Среднее количество установленных базовых станций операторов на территории муниципального образования Московской области из расчета на 1 кв. км в населенных пунктах с численностью населения более 100 тыс. чел.</t>
  </si>
  <si>
    <t>1.5</t>
  </si>
  <si>
    <t>2017 Среднее количество установленных базовых станций операторов на территории муниципального образования Московской области из расчета на 1 кв. км в населенных пунктах с численностью населения более 10 тыс. чел.</t>
  </si>
  <si>
    <t>Улучшение обеспеченности услугами связи жителей многоквартирных домов на территории муниципального образования Московской области</t>
  </si>
  <si>
    <t>2017 Улучшение обеспеченности услугами связи жителей многоквартирных домов на территории муниципального образования Московской области</t>
  </si>
  <si>
    <t>2017 Доля многоквартирных домов, имеющих возможность пользоваться услугами проводного и мобильного доступа в информационно-телекоммуникационную сеть Интернет на скорости не менее 1 Мбит/с, предоставляемыми не менее чем 2 операторами связи</t>
  </si>
  <si>
    <t xml:space="preserve">Подпрограмма 3. Совершенствование муниципальной службы  </t>
  </si>
  <si>
    <t>Развитие нормативной правовой базы Щёлковского муниципального района по вопросам муниципальной службы</t>
  </si>
  <si>
    <t>Доля муниципальных правовых актов, разработанных и приведенных в соответствие с федеральным законодательством и законодательством Московской области по вопросам муниципальной службы</t>
  </si>
  <si>
    <t>Совершенствование мер по противодействию коррупции на муниципальной службе по кадровым вопросам</t>
  </si>
  <si>
    <t xml:space="preserve">Выполнение плана мероприятий по противодействию коррупции на муниципальной службе по кадровым вопросам </t>
  </si>
  <si>
    <t>Доля нарушений, выявленных по результатам прокурорского надзора</t>
  </si>
  <si>
    <t>Совершенствование организации прохождения муниципальной службы</t>
  </si>
  <si>
    <t>Доля выполненных мероприятий от общего количества мероприятий, связанных с организацией муниципальной службы</t>
  </si>
  <si>
    <t>Расходы бюджета на содержание работников органов местного самоуправления в расчете на одного жителя муниципального образования</t>
  </si>
  <si>
    <t>1108,7</t>
  </si>
  <si>
    <t>Отклонение от установленной предельной численности депутатов, выборных должностных лиц местного самоуправления, осуществляющих свои полномочия на постоянной основе, муниципальных служащих органов местного самоуправления муниципальных образований Московской области</t>
  </si>
  <si>
    <t xml:space="preserve">Совершенствование мотивации муниципальных служащих </t>
  </si>
  <si>
    <t>Доля выполненных мероприятий по совершенствованию мотивации муниципальных служащих</t>
  </si>
  <si>
    <t xml:space="preserve">Доля муниципальных служащих, вышедших на пенсию, и получающих пенсию за выслугу лет </t>
  </si>
  <si>
    <t>Доля муниципальных служащих, прошедших ежегодную диспансеризацию от общего числа муниципальных служащих, подлежащих диспансеризации в отчетном году</t>
  </si>
  <si>
    <t>Совершенствование профессионального развития муниципальных служащих</t>
  </si>
  <si>
    <t>Доля муниципальных служащих, прошедших обучение по программам профессиональной переподготовки и повышения квалификации в соответствии с планом - заказом, от общего числа муниципальных служащих</t>
  </si>
  <si>
    <t xml:space="preserve">Подпрограмма 4. Управление муниципальными финансами </t>
  </si>
  <si>
    <t>Обеспечение сбалансированности и устойчивости бюджета Щёлковского муниципального района</t>
  </si>
  <si>
    <t>2017 Исполнение бюджета муниципального образования по налоговым и неналоговым доходам к первоначально утвержденному уровню</t>
  </si>
  <si>
    <t>Повышение эффективности бюджетных расходов бюджета Щёлковского муниципального района.</t>
  </si>
  <si>
    <t>2017 Отношение дефицита бюджета к доходам бюджета без учета безвозмездных поступлений и (или) поступлений налоговых доходов по дополнительным нормативам отчислений</t>
  </si>
  <si>
    <t>Совершенствование системы управления муниципальным долгом Щёлковского муниципального района</t>
  </si>
  <si>
    <t>2017 Отношение объема муниципального долга к годовому объему доходов бюджета без учета безвозмездных поступлений и (или) поступлений налоговых доходов по дополнительным нормативам отчислений</t>
  </si>
  <si>
    <t xml:space="preserve">Подпрограмма 5. Развитие муниципального имущественного комплекса </t>
  </si>
  <si>
    <t>Повышение доходности бюджета Щёлковского муниципального района от использования и реализации муниципального имущества и земельных участков</t>
  </si>
  <si>
    <t xml:space="preserve">2017 Сумма поступлений от арендной платы за земельные участки, включая средства от продажи права аренды и поступления от взыскания задолженности по арендной плате </t>
  </si>
  <si>
    <t>Тысяча рублей</t>
  </si>
  <si>
    <t>344834</t>
  </si>
  <si>
    <t xml:space="preserve">2017 Сумма поступлений от продажи земельных участков, государственная собственность на которые не разграничена </t>
  </si>
  <si>
    <t>72220</t>
  </si>
  <si>
    <t xml:space="preserve">2017 Сумма максимально допустимой задолженности по арендной плате, государственная собственность на которые не разграничена </t>
  </si>
  <si>
    <t>202664</t>
  </si>
  <si>
    <t xml:space="preserve">2017 Предоставление земельных участков многодетным семьям </t>
  </si>
  <si>
    <t>88,32</t>
  </si>
  <si>
    <t xml:space="preserve">2017 Проверка использования земель </t>
  </si>
  <si>
    <t xml:space="preserve">2017 Законность принимаемых решений органом местного самоуправления в области земельных отношений </t>
  </si>
  <si>
    <t xml:space="preserve">2017 Соблюдение регламентного срока оказания государственных и муниципальных услуг в области земельных отношений </t>
  </si>
  <si>
    <t xml:space="preserve">2017 Сумма поступлений от приватизации недвижимого имущества </t>
  </si>
  <si>
    <t>10796,7</t>
  </si>
  <si>
    <t xml:space="preserve">2017 Сумма поступлений от земельного налога </t>
  </si>
  <si>
    <t>855950</t>
  </si>
  <si>
    <t xml:space="preserve">2017 Сумма поступлений от сдачи в аренду имущества, находящегося в муниципальной собственности (за исключение земельных участков) </t>
  </si>
  <si>
    <t>14000</t>
  </si>
  <si>
    <t>2017 Количество земельных участков, подготовленных органом местного самоуправления для реализации на торгах</t>
  </si>
  <si>
    <t xml:space="preserve">Осуществление государственной регистрации прав собственности на объекты недвижимости </t>
  </si>
  <si>
    <t xml:space="preserve">2017 Площадь земельных участков, подлежащих оформлению в собственность муниципальных образований </t>
  </si>
  <si>
    <t>Гектар</t>
  </si>
  <si>
    <t>39,81</t>
  </si>
  <si>
    <t>2017 Количество объектов недвижимого имущества, поставленных на кадастровый учет от выявленных земельных участков с объектами без прав</t>
  </si>
  <si>
    <t>Ликвидация неэффективных муниципальных унитарных предприятий Щёлковского муниципального района</t>
  </si>
  <si>
    <t>Количество неэффективных муниципальных унитарных предприятий Щёлковского муниципального района</t>
  </si>
  <si>
    <t>Соотношение количества ликвидированных муниципальных унитарных предприятий, от общего числа муниципальных унитарных предприятий Щёлковского муниципального района</t>
  </si>
  <si>
    <t>Подпрограмма 6. Развитие архивного дела</t>
  </si>
  <si>
    <t>Хранение, комплектование, учёт и использование документов Архивного фонда Московской области, муниципальных документов и других архивных документов в МБУ ЩМР «Щёлковский районный архив»</t>
  </si>
  <si>
    <t>2017 Доля архивных документов, хранящихся в муниципальном архиве в нормативных условиях, обеспечивающих их постоянное (вечное) и долговременное хранение, в общем количестве документов в муниципальном архиве</t>
  </si>
  <si>
    <t>2017 Доля архивных фондов муниципального архива, внесенных в общеотраслевую базу данных «Архивный фонд», от общего количества архивных фондов, хранящихся в муниципальном архиве</t>
  </si>
  <si>
    <t>2017 Доля описей дел в муниципальном архиве, на которые создан фонд пользования в электронном виде, от общего количества описей дел в муниципальном архиве</t>
  </si>
  <si>
    <t>93</t>
  </si>
  <si>
    <t>2017 Доля запросов, поступивших в муниципальный архив через многофункциональные центры предоставления государственных и муниципальных услуг, от общего числа запросов, поступивших за отчетный период</t>
  </si>
  <si>
    <t>2017 Доля архивных документов, переведенных в электронно-цифровую форму, от общего количества документов, находящихся на хранении в муниципальном архиве Московской области</t>
  </si>
  <si>
    <t xml:space="preserve">Подпрограмма 7. Обеспечивающая подпрограмма </t>
  </si>
  <si>
    <t>Организация осуществления функций и полномочий Администрации Щёлковского муниципального Финансового управления Администрации Щёлковского муниципального района, Муниципального казенного учреждения «Строительство и инвестиции», Муниципального казённого учреждения «Центр бюджетного сопровождения», Муниципального казённого учреждения «Хозяйственно-транспортное управление», Муниципального казенного учреждения "Информационный центр"</t>
  </si>
  <si>
    <t>Доля показателей муниципальной программы, достигнутых Администрацией Щёлковского муниципального района, Финансовым управление Администрации Щёлковского муниципального района, Муниципальным казенным учреждением «Строительство и инвестиции», Муниципальным казённым учреждением «Центр бюджетного сопровождения», Муниципальным казенным учреждением «Хозяйственно-транспортное управление», Муниципальным казенным учреждением "Информационный центр"  в общем количестве показателей муниципальной программы, закрепленных за Администрацией Щёлковского муниципального района, Финансовым управление Администрации Щёлковского муниципального района, Муниципальным казенным учреждением «Строительство и инвестиции», Муниципальным казённым учреждением «Центр бюджетного сопровождения», Муниципальным казенным учреждением «Хозяйственно-транспортное управление»</t>
  </si>
  <si>
    <t>Обеспечение реализации иных  функций органов местного самоуправления Щёлковского муниципального района</t>
  </si>
  <si>
    <t>Доля показателей муниципальной программы, достигнутых Администрацией Щёлковского муниципального района, Финансовым управлением Администрации Щёлковского муниципального района, в общем количестве показателей муниципальной программы, закрепленных за Администрацией Щёлковского муниципального района, Финансовым управлением Администрации Щёлковского муниципального района</t>
  </si>
  <si>
    <t>Муниципальная программа : «Сельское хозяйство Щёлковского муниципального района»</t>
  </si>
  <si>
    <t xml:space="preserve">Подпрограмма 1. "Сельское  хозяйство Щёлковского  муниципального района" </t>
  </si>
  <si>
    <t>Рост уровня интенсивности использования посевных площадей в Щёлковском муниципальном районе;</t>
  </si>
  <si>
    <t>2017 Уровень интенсивности использования площадей в Московской области</t>
  </si>
  <si>
    <t>0,75</t>
  </si>
  <si>
    <t>Внесение минеральных удобрений</t>
  </si>
  <si>
    <t>Тонна 90%-го сухого вещества</t>
  </si>
  <si>
    <t>49</t>
  </si>
  <si>
    <t>2017 Вовлечение в оборот выбывших сельскохозяйственных угодий за счет проведения культуртехнических работ сельскохозяйственными товаропроизводителями</t>
  </si>
  <si>
    <t xml:space="preserve">2017 Объем произведенной сельскохозяйственной продукции на вновь введенных в оборот землях сельскохозяйственного назначения, </t>
  </si>
  <si>
    <t>2017 Доля обрабатываемой пашни в общей площади пашн</t>
  </si>
  <si>
    <t>59</t>
  </si>
  <si>
    <t>Проведение комплексной модернизации материально- технической базы;</t>
  </si>
  <si>
    <t>2017 Доля прибыльных сельскохозяйственных организаций в общем их числе</t>
  </si>
  <si>
    <t>57,1</t>
  </si>
  <si>
    <t>Количество реализуемых инвестиционных проектов в сфере АПК</t>
  </si>
  <si>
    <t>Объемы приобретения новой самоходной сельскохозяйственной техники сельскохозяйственными товаропроизводителями, всех форм собственности</t>
  </si>
  <si>
    <t>Площадь засеваемая элитными семенами</t>
  </si>
  <si>
    <t>48</t>
  </si>
  <si>
    <t>2017 Объем инвестиций, привлеченных в текущем году по реализуемым инвестиционным проектам АПК, находящимся в единой автоматизированной системе мониторинга инвестиционных проектов Министерства инвестиций и инноваций Московской области</t>
  </si>
  <si>
    <t>1353</t>
  </si>
  <si>
    <t>Увеличение индекса производства  продукции сельского хозяйства в хозяйствах всех категорий.</t>
  </si>
  <si>
    <t xml:space="preserve">Количество крестьянских (фермерских) хозяйств, осуществивших проекты создания и развития своих хозяйств с помощью грантовой поддержке (за отчётный год) </t>
  </si>
  <si>
    <t>Валовой сбор картофеля</t>
  </si>
  <si>
    <t>Тонна на га</t>
  </si>
  <si>
    <t>10600</t>
  </si>
  <si>
    <t>Валовой сбор овощей</t>
  </si>
  <si>
    <t>8460</t>
  </si>
  <si>
    <t>Индекс производства продукции животноводства в хозяйствах всех категорий ( в сопоставимых ценах к предыдущему году)</t>
  </si>
  <si>
    <t>108,7</t>
  </si>
  <si>
    <t>Производство скота и птицы на убой в хозяйствах всех категорий (в живом весе)</t>
  </si>
  <si>
    <t>Тонна; метрическая тонна (1000 кг)</t>
  </si>
  <si>
    <t>522</t>
  </si>
  <si>
    <t>2017 Производство молока хозяйства во всех категориях хозяйств</t>
  </si>
  <si>
    <t>7066</t>
  </si>
  <si>
    <t>Реализовано молока сельскохозяйственными предприятиями</t>
  </si>
  <si>
    <t>Условная тонна</t>
  </si>
  <si>
    <t>6712,7</t>
  </si>
  <si>
    <t>Выход телят от коров молочного направления</t>
  </si>
  <si>
    <t>Голов на 100 голов коров</t>
  </si>
  <si>
    <t>Производство куриных яиц куриц в хозяйствах всех категорий</t>
  </si>
  <si>
    <t>Тысяча штук</t>
  </si>
  <si>
    <t>57809</t>
  </si>
  <si>
    <t>Производство продукции товарной аквакультуры (товарного рыболовства)</t>
  </si>
  <si>
    <t>2017 Количество крестьянских (фермерских) хозяйств, начинающих фермеров, осуществивших проекты создания и развития своих хозяйств с помощью государственной поддержки (за отчетный год)</t>
  </si>
  <si>
    <t>Застрахованное поголовье сельскохозяйственных животных</t>
  </si>
  <si>
    <t>Тысяча условных голов</t>
  </si>
  <si>
    <t>Валовой  сбор зерновых и зернобобовых в хозяйствах всех категорий</t>
  </si>
  <si>
    <t>170</t>
  </si>
  <si>
    <t>2017 Индекс производства продукции сельского хозяйства</t>
  </si>
  <si>
    <t>107,5</t>
  </si>
  <si>
    <t>Индекс производства продукции растениеводства в хозяйствах всех категорий (в сопоставимых ценах к предыдущему году)</t>
  </si>
  <si>
    <t>Ввод мощностей животноводческих комплексов молочного направления</t>
  </si>
  <si>
    <t>Голов скота</t>
  </si>
  <si>
    <t>Количество семейных животноводческих ферм, осуществляющих развитие своих хозяйств за счёт грантовой  поддержки (за отчётный год)</t>
  </si>
  <si>
    <t>Средства бюджета Щёлковского муниципального района</t>
  </si>
  <si>
    <t>Оценка результатов реализации муниципальных программ Щёлковского муниципального района» 
 за IV квартал 2017 года</t>
  </si>
  <si>
    <t>Причины невыполнения / несвоевременного выполнения / текущая стадия выполнения / предложения по выполнению</t>
  </si>
  <si>
    <t>Количество утвержденных нормативов градостроительного проектирования Щёлковского муниципального района</t>
  </si>
  <si>
    <t>1. МБДОУ д/с № 43 "Аленький цветочек" на 220 мест с бассейном п. Аничково 2. МБДОУ ЦРР-дс № 1 "Теремок" на 2 корпус на 170 мест, г. Щёлково, 1-й Советсмкий переулок , д. 24 3. МБДОУ д/с № 29 "Солнечный зайчик" на 140 мест п. Новый городок</t>
  </si>
  <si>
    <t>2017 Выполнение программы удобная парковка</t>
  </si>
  <si>
    <t>Соглашение № С-9/32-02-01 с Главным управлением ветеринарии Московской области подписано 08.08.2017. Муниципальный контракт на отлов безнадзорных животных заключен 29.09.2017 на сумму 2 773 тыс. рублей. Организация не выполнила обязательства в полном объёме. После расторжения контракта в ФАС будут направлены документы о признании организации недобросовестным поставщиком.</t>
  </si>
  <si>
    <t>150 дворовых территорий составляют 52,8 % от общего количества дворовых территорий 284.</t>
  </si>
  <si>
    <t>2017 Увеличение доли обращений в МФЦ за получением государственных услуг исполнительных органов государственной власти и муниципальных услуг ОМСУ муниципальных образований Московской области в общем количестве обращений за получением государственных и муниципальных услуг</t>
  </si>
  <si>
    <t>КФХ "Тексель Фарм"</t>
  </si>
  <si>
    <t>предварительные итоги, нет данных Мосстата</t>
  </si>
  <si>
    <t>ОАО "Орловское" карантин по птичьему гриппу и невыполнение показателя по валовому производству молока</t>
  </si>
  <si>
    <t>Дефицит отсутствует,выполнение программы "Удобная парковка" составляет 120,95%</t>
  </si>
  <si>
    <t>Корректировка расчётов по нормативам,увеличение нормативно необходимого количества машиномест</t>
  </si>
  <si>
    <t>Проведение мероприятия по инвентаризации парковочных машиномест, увеличение финансирования мероприятия по устройству парковочных мест в Щёлковском муниципальном районе.</t>
  </si>
  <si>
    <t>Невыполнение показателя обусловлено тем, что в 2017 году планировалось строительство и сдача двух объектов. В Государственную программу «Образование Подмосковья» были внесены изменения, плановый показатель «Количество построенных объектов образования по годам реализации программы, в том числе за счет внебюджетных источников» с двух объектов стал ноль. Объекты сданы не были. Поэтому не удалось достигнуть планируемого значения показателя.</t>
  </si>
  <si>
    <t>Невыполнение показателя обусловлено тем, что в 2017 году планировалось строительство и сдача двух объектов. В Государственную программу «Образование Подмосковья» были внесены изменения, плановый показатель «Количество построенных объектов образования по годам реализации программы, в том числе за счет внебюджетных источников» с двух объектов стал ноль. Объекты сданы не были. Поэтому не удалось достигнуть планируемого значения показателя</t>
  </si>
  <si>
    <t>1- отсутствовали заявки на выполнение работ, 1 - перенос сроков выполнения работ на 2018 год</t>
  </si>
  <si>
    <t>1- перенос сроков выполнения работ на 2018 год</t>
  </si>
  <si>
    <t>расторжение муниципального контракта</t>
  </si>
  <si>
    <t>В соревнованиях ЩМР приняло участие 39043 человека</t>
  </si>
  <si>
    <t>Ожидается ввод в эксплуатацию ФОКа в д. Огуднево. Администрацией с.п. Огудневское направлялось гарантийное письмо о вводе в эксплуатацию до 25.12.2017</t>
  </si>
  <si>
    <t>В 2014 году в поликлинике № 1 вышел из строя и не подлежит ремонту флюрограф, во 2-ой поликлинике флюрограф постоянно выходит из строя. Новый флюрограф приобретен в 1-ую поликлинику в декабре 2017</t>
  </si>
  <si>
    <t>По данным за ноябрь 2017</t>
  </si>
  <si>
    <t>Участок выделен, процедура торгов и строительства осуществляется Минстроем Московской области</t>
  </si>
  <si>
    <t>Все дети-инвалиды, чьи родители обратились за услугами дошкольного образования обеспечены в полном объеме</t>
  </si>
  <si>
    <t>билиотечные проекты и программы увеличились на 228% по отношению к базовому году</t>
  </si>
  <si>
    <t>новые поступления книжного фонда составили 9,231 тыс.экз.</t>
  </si>
  <si>
    <t>По Отчету Щёлковского муниципального района о достижении значений показателей результативности расходования субсидий по состоянию на 11.12.2017 года: Количество отделов,регистрирующих и обслуживающих читателей и в которых отсутствует программное обеспечение-0; Количество приобретаемого оборудования - 3.</t>
  </si>
  <si>
    <t>Отношение среднемесячной заработной платы работников муниципальных учреждений в сфере культуры за период с 1 сентября 2017 года по 31 декабря 2017 года к среднемесячной заработной плате указанной категории работников за 1 квартал 2017 г в соответствующем муниципальном образовании Московской области составило 1,11 ед.</t>
  </si>
  <si>
    <t>Отношение среднемесячной заработной платы работников муниципальных учреждений в сфере культуры за период с 1 сентября 2017 года по 31 декабря 2017 года к среднемесячной заработной плате указанной категории работников за 1 квартал 2017 г в соответствующем муниципальном образовании Московской области составляет 1,27 ед.</t>
  </si>
  <si>
    <t>Соотношение средней заработной платы работников учреждений культуры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в Московской области составляет 98,24%</t>
  </si>
  <si>
    <t>На территории Щёлковского муниципального района отсутствуют организации, работающие на основе энергосервисных контрактов</t>
  </si>
  <si>
    <t>Часть работ, повышающих класс энергоэффективности МКД планируется завершить в 2018 году</t>
  </si>
  <si>
    <t>Часть составленных актов об отсутствии технической возможности для установки общедомовых приборов учета в МКД не утверждены. Утверждение планируется в 2018 году.</t>
  </si>
  <si>
    <t>Проекты энергосервисных контрактов не прошли экспертизу</t>
  </si>
  <si>
    <t>статистические данные</t>
  </si>
  <si>
    <t>Способ переселения не определен</t>
  </si>
  <si>
    <t>Щёлковский муниципальный район не является участником программы</t>
  </si>
  <si>
    <t>Отсутствие свободных жилых помещений в муниципальной собственности.</t>
  </si>
  <si>
    <t>областные средства дополнительно не выделены</t>
  </si>
  <si>
    <t>Дети не были рождены или усыновлены</t>
  </si>
  <si>
    <t>Постановление №7576 "О внесении изменений в схему размещения НТО на территории городского поселения Щёлково Щёлковского муниципального района" от 7.12.2017г.</t>
  </si>
  <si>
    <t>в связи с изменением методики расчета</t>
  </si>
  <si>
    <t>Не выполнение данного показателя обусловлено следующими факторами: - большое количество закупок, на которые подано по 1 заявке либо не подано ни одной заявки на участие в процедуре определения поставщика (подрядчика, исполнителя); низкая заинтересованность потенциальных участников торгов на участие в процедурах определения поставщика (подрядчика, исполнителя), вызванная высокими затратами на участие в процедуре (обеспечение заявки на участие, обеспечение исполнения контрактов), а также предусмотренными в контрактах условиями и сроками оплаты поставляемых товаров (выполнения работ, оказания услуг)</t>
  </si>
  <si>
    <t>низкая продуктивность коров в ОАО "Орловское</t>
  </si>
  <si>
    <t>по договору страхования от 06/05/2016 сроком на 1 год</t>
  </si>
  <si>
    <t>невыполнение плана по вводу пашни в оборот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</si>
</sst>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63"/>
      <name val="PT San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2E2E2E"/>
      <name val="PT San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NumberFormat="1" applyFont="1" applyFill="1" applyBorder="1" applyAlignment="1" applyProtection="1">
      <alignment horizontal="left" vertical="top" wrapText="1"/>
      <protection locked="0"/>
    </xf>
    <xf numFmtId="0" fontId="6" fillId="0" borderId="11" xfId="0" applyNumberFormat="1" applyFont="1" applyFill="1" applyBorder="1" applyAlignment="1" applyProtection="1">
      <alignment horizontal="right" vertical="top" wrapText="1"/>
      <protection locked="0"/>
    </xf>
    <xf numFmtId="0" fontId="6" fillId="0" borderId="12" xfId="0" applyNumberFormat="1" applyFont="1" applyFill="1" applyBorder="1" applyAlignment="1" applyProtection="1">
      <alignment horizontal="right" vertical="top" wrapText="1"/>
      <protection locked="0"/>
    </xf>
    <xf numFmtId="0" fontId="5" fillId="0" borderId="10" xfId="0" applyFont="1" applyBorder="1" applyAlignment="1">
      <alignment/>
    </xf>
    <xf numFmtId="4" fontId="6" fillId="0" borderId="11" xfId="0" applyNumberFormat="1" applyFont="1" applyFill="1" applyBorder="1" applyAlignment="1" applyProtection="1">
      <alignment horizontal="right" vertical="top" wrapText="1"/>
      <protection locked="0"/>
    </xf>
    <xf numFmtId="0" fontId="6" fillId="0" borderId="13" xfId="0" applyNumberFormat="1" applyFont="1" applyFill="1" applyBorder="1" applyAlignment="1" applyProtection="1">
      <alignment horizontal="left" vertical="top" wrapText="1"/>
      <protection locked="0"/>
    </xf>
    <xf numFmtId="4" fontId="6" fillId="0" borderId="13" xfId="0" applyNumberFormat="1" applyFont="1" applyFill="1" applyBorder="1" applyAlignment="1" applyProtection="1">
      <alignment horizontal="right" vertical="top" wrapText="1"/>
      <protection locked="0"/>
    </xf>
    <xf numFmtId="0" fontId="5" fillId="0" borderId="14" xfId="0" applyFont="1" applyBorder="1" applyAlignment="1">
      <alignment/>
    </xf>
    <xf numFmtId="0" fontId="6" fillId="0" borderId="15" xfId="0" applyNumberFormat="1" applyFont="1" applyFill="1" applyBorder="1" applyAlignment="1" applyProtection="1">
      <alignment horizontal="right" vertical="top" wrapText="1"/>
      <protection locked="0"/>
    </xf>
    <xf numFmtId="0" fontId="5" fillId="0" borderId="16" xfId="0" applyFont="1" applyBorder="1" applyAlignment="1">
      <alignment/>
    </xf>
    <xf numFmtId="0" fontId="6" fillId="0" borderId="10" xfId="0" applyNumberFormat="1" applyFont="1" applyFill="1" applyBorder="1" applyAlignment="1" applyProtection="1">
      <alignment horizontal="right" vertical="top" wrapText="1"/>
      <protection locked="0"/>
    </xf>
    <xf numFmtId="0" fontId="43" fillId="0" borderId="10" xfId="0" applyFont="1" applyBorder="1" applyAlignment="1">
      <alignment horizontal="left" vertical="top" wrapText="1"/>
    </xf>
    <xf numFmtId="0" fontId="6" fillId="0" borderId="17" xfId="0" applyNumberFormat="1" applyFont="1" applyFill="1" applyBorder="1" applyAlignment="1" applyProtection="1">
      <alignment horizontal="right" vertical="top" wrapText="1"/>
      <protection locked="0"/>
    </xf>
    <xf numFmtId="0" fontId="6" fillId="0" borderId="12" xfId="0" applyNumberFormat="1" applyFont="1" applyFill="1" applyBorder="1" applyAlignment="1" applyProtection="1">
      <alignment horizontal="left" vertical="top" wrapText="1"/>
      <protection locked="0"/>
    </xf>
    <xf numFmtId="0" fontId="6" fillId="0" borderId="13" xfId="0" applyNumberFormat="1" applyFont="1" applyFill="1" applyBorder="1" applyAlignment="1" applyProtection="1">
      <alignment horizontal="right" vertical="top" wrapText="1"/>
      <protection locked="0"/>
    </xf>
    <xf numFmtId="0" fontId="6" fillId="0" borderId="18" xfId="0" applyNumberFormat="1" applyFont="1" applyFill="1" applyBorder="1" applyAlignment="1" applyProtection="1">
      <alignment horizontal="left" vertical="top" wrapText="1"/>
      <protection locked="0"/>
    </xf>
    <xf numFmtId="4" fontId="6" fillId="0" borderId="18" xfId="0" applyNumberFormat="1" applyFont="1" applyFill="1" applyBorder="1" applyAlignment="1" applyProtection="1">
      <alignment horizontal="right" vertical="top" wrapText="1"/>
      <protection locked="0"/>
    </xf>
    <xf numFmtId="0" fontId="6" fillId="0" borderId="18" xfId="0" applyNumberFormat="1" applyFont="1" applyFill="1" applyBorder="1" applyAlignment="1" applyProtection="1">
      <alignment horizontal="right" vertical="top" wrapText="1"/>
      <protection locked="0"/>
    </xf>
    <xf numFmtId="0" fontId="6" fillId="0" borderId="10" xfId="0" applyNumberFormat="1" applyFont="1" applyFill="1" applyBorder="1" applyAlignment="1" applyProtection="1">
      <alignment horizontal="left" vertical="top" wrapText="1"/>
      <protection locked="0"/>
    </xf>
    <xf numFmtId="4" fontId="6" fillId="0" borderId="10" xfId="0" applyNumberFormat="1" applyFont="1" applyFill="1" applyBorder="1" applyAlignment="1" applyProtection="1">
      <alignment horizontal="right" vertical="top" wrapText="1"/>
      <protection locked="0"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9" xfId="0" applyNumberFormat="1" applyFont="1" applyFill="1" applyBorder="1" applyAlignment="1" applyProtection="1">
      <alignment horizontal="right" vertical="top" wrapText="1"/>
      <protection locked="0"/>
    </xf>
    <xf numFmtId="0" fontId="5" fillId="0" borderId="14" xfId="0" applyFont="1" applyBorder="1" applyAlignment="1">
      <alignment wrapText="1"/>
    </xf>
    <xf numFmtId="4" fontId="6" fillId="0" borderId="11" xfId="0" applyNumberFormat="1" applyFont="1" applyFill="1" applyBorder="1" applyAlignment="1" applyProtection="1">
      <alignment horizontal="right" vertical="top" wrapText="1"/>
      <protection locked="0"/>
    </xf>
    <xf numFmtId="0" fontId="3" fillId="0" borderId="20" xfId="0" applyNumberFormat="1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left" vertical="top" wrapText="1"/>
      <protection locked="0"/>
    </xf>
    <xf numFmtId="0" fontId="6" fillId="0" borderId="11" xfId="0" applyNumberFormat="1" applyFont="1" applyFill="1" applyBorder="1" applyAlignment="1" applyProtection="1">
      <alignment horizontal="center" vertical="top" wrapText="1"/>
      <protection locked="0"/>
    </xf>
    <xf numFmtId="0" fontId="6" fillId="0" borderId="11" xfId="0" applyNumberFormat="1" applyFont="1" applyFill="1" applyBorder="1" applyAlignment="1" applyProtection="1">
      <alignment horizontal="right" vertical="top" wrapText="1"/>
      <protection locked="0"/>
    </xf>
    <xf numFmtId="0" fontId="6" fillId="0" borderId="12" xfId="0" applyNumberFormat="1" applyFont="1" applyFill="1" applyBorder="1" applyAlignment="1" applyProtection="1">
      <alignment horizontal="right" vertical="top" wrapText="1"/>
      <protection locked="0"/>
    </xf>
    <xf numFmtId="0" fontId="7" fillId="0" borderId="11" xfId="0" applyNumberFormat="1" applyFont="1" applyFill="1" applyBorder="1" applyAlignment="1" applyProtection="1">
      <alignment horizontal="center" vertical="top" wrapText="1"/>
      <protection locked="0"/>
    </xf>
    <xf numFmtId="0" fontId="7" fillId="0" borderId="11" xfId="0" applyNumberFormat="1" applyFont="1" applyFill="1" applyBorder="1" applyAlignment="1" applyProtection="1">
      <alignment horizontal="left" vertical="top" wrapText="1"/>
      <protection locked="0"/>
    </xf>
    <xf numFmtId="0" fontId="7" fillId="0" borderId="11" xfId="0" applyNumberFormat="1" applyFont="1" applyFill="1" applyBorder="1" applyAlignment="1" applyProtection="1">
      <alignment horizontal="right" vertical="top" wrapText="1"/>
      <protection locked="0"/>
    </xf>
    <xf numFmtId="0" fontId="7" fillId="0" borderId="12" xfId="0" applyNumberFormat="1" applyFont="1" applyFill="1" applyBorder="1" applyAlignment="1" applyProtection="1">
      <alignment horizontal="right" vertical="top" wrapText="1"/>
      <protection locked="0"/>
    </xf>
    <xf numFmtId="0" fontId="3" fillId="0" borderId="11" xfId="0" applyNumberFormat="1" applyFont="1" applyFill="1" applyBorder="1" applyAlignment="1" applyProtection="1">
      <alignment horizontal="center" vertical="top" wrapText="1"/>
      <protection locked="0"/>
    </xf>
    <xf numFmtId="0" fontId="3" fillId="0" borderId="11" xfId="0" applyNumberFormat="1" applyFont="1" applyFill="1" applyBorder="1" applyAlignment="1" applyProtection="1">
      <alignment horizontal="left" vertical="top" wrapText="1"/>
      <protection locked="0"/>
    </xf>
    <xf numFmtId="0" fontId="3" fillId="0" borderId="11" xfId="0" applyNumberFormat="1" applyFont="1" applyFill="1" applyBorder="1" applyAlignment="1" applyProtection="1">
      <alignment horizontal="right" vertical="top" wrapText="1"/>
      <protection locked="0"/>
    </xf>
    <xf numFmtId="0" fontId="3" fillId="0" borderId="12" xfId="0" applyNumberFormat="1" applyFont="1" applyFill="1" applyBorder="1" applyAlignment="1" applyProtection="1">
      <alignment horizontal="right" vertical="top" wrapText="1"/>
      <protection locked="0"/>
    </xf>
    <xf numFmtId="0" fontId="6" fillId="0" borderId="18" xfId="0" applyNumberFormat="1" applyFont="1" applyFill="1" applyBorder="1" applyAlignment="1" applyProtection="1">
      <alignment horizontal="right" vertical="top" wrapText="1"/>
      <protection locked="0"/>
    </xf>
    <xf numFmtId="0" fontId="6" fillId="0" borderId="15" xfId="0" applyNumberFormat="1" applyFont="1" applyFill="1" applyBorder="1" applyAlignment="1" applyProtection="1">
      <alignment horizontal="right" vertical="top" wrapText="1"/>
      <protection locked="0"/>
    </xf>
    <xf numFmtId="4" fontId="6" fillId="0" borderId="10" xfId="0" applyNumberFormat="1" applyFont="1" applyFill="1" applyBorder="1" applyAlignment="1" applyProtection="1">
      <alignment horizontal="righ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NumberFormat="1" applyFont="1" applyFill="1" applyBorder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right" vertical="top" wrapText="1"/>
      <protection locked="0"/>
    </xf>
    <xf numFmtId="0" fontId="6" fillId="0" borderId="12" xfId="0" applyNumberFormat="1" applyFont="1" applyFill="1" applyBorder="1" applyAlignment="1" applyProtection="1">
      <alignment horizontal="left" vertical="top" wrapText="1"/>
      <protection locked="0"/>
    </xf>
    <xf numFmtId="0" fontId="6" fillId="0" borderId="17" xfId="0" applyNumberFormat="1" applyFont="1" applyFill="1" applyBorder="1" applyAlignment="1" applyProtection="1">
      <alignment horizontal="right" vertical="top" wrapText="1"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7"/>
  <sheetViews>
    <sheetView tabSelected="1" zoomScalePageLayoutView="0" workbookViewId="0" topLeftCell="A545">
      <selection activeCell="H474" sqref="H474:H476"/>
    </sheetView>
  </sheetViews>
  <sheetFormatPr defaultColWidth="10.140625" defaultRowHeight="14.25" customHeight="1"/>
  <cols>
    <col min="1" max="1" width="1.1484375" style="0" customWidth="1"/>
    <col min="2" max="2" width="5.421875" style="0" customWidth="1"/>
    <col min="3" max="3" width="36.421875" style="0" customWidth="1"/>
    <col min="4" max="4" width="14.7109375" style="0" customWidth="1"/>
    <col min="5" max="5" width="19.7109375" style="0" customWidth="1"/>
    <col min="6" max="7" width="14.7109375" style="0" customWidth="1"/>
    <col min="8" max="8" width="19.28125" style="0" customWidth="1"/>
    <col min="9" max="9" width="15.57421875" style="0" customWidth="1"/>
    <col min="10" max="10" width="37.8515625" style="0" customWidth="1"/>
    <col min="11" max="11" width="10.140625" style="0" customWidth="1"/>
    <col min="12" max="14" width="13.57421875" style="0" customWidth="1"/>
    <col min="15" max="15" width="33.140625" style="0" customWidth="1"/>
    <col min="16" max="22" width="9.140625" style="0" customWidth="1"/>
  </cols>
  <sheetData>
    <row r="1" spans="1:15" ht="47.25" customHeight="1">
      <c r="A1" s="1"/>
      <c r="B1" s="31" t="s">
        <v>931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47.25" customHeight="1">
      <c r="A2" s="1"/>
      <c r="B2" s="54" t="s">
        <v>0</v>
      </c>
      <c r="C2" s="54" t="s">
        <v>1</v>
      </c>
      <c r="D2" s="54" t="s">
        <v>2</v>
      </c>
      <c r="E2" s="54"/>
      <c r="F2" s="54"/>
      <c r="G2" s="54" t="s">
        <v>3</v>
      </c>
      <c r="H2" s="54"/>
      <c r="I2" s="54"/>
      <c r="J2" s="54" t="s">
        <v>4</v>
      </c>
      <c r="K2" s="54" t="s">
        <v>5</v>
      </c>
      <c r="L2" s="54" t="s">
        <v>6</v>
      </c>
      <c r="M2" s="54" t="s">
        <v>7</v>
      </c>
      <c r="N2" s="54" t="s">
        <v>8</v>
      </c>
      <c r="O2" s="32" t="s">
        <v>932</v>
      </c>
    </row>
    <row r="3" spans="1:15" ht="86.25" customHeight="1">
      <c r="A3" s="1"/>
      <c r="B3" s="54"/>
      <c r="C3" s="54"/>
      <c r="D3" s="3" t="s">
        <v>9</v>
      </c>
      <c r="E3" s="3" t="s">
        <v>930</v>
      </c>
      <c r="F3" s="3" t="s">
        <v>10</v>
      </c>
      <c r="G3" s="3" t="s">
        <v>9</v>
      </c>
      <c r="H3" s="3" t="s">
        <v>930</v>
      </c>
      <c r="I3" s="3" t="s">
        <v>10</v>
      </c>
      <c r="J3" s="54"/>
      <c r="K3" s="54"/>
      <c r="L3" s="54"/>
      <c r="M3" s="54"/>
      <c r="N3" s="54"/>
      <c r="O3" s="33"/>
    </row>
    <row r="4" spans="1:15" ht="18.75" customHeight="1">
      <c r="A4" s="1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4">
        <v>13</v>
      </c>
      <c r="O4" s="2">
        <v>14</v>
      </c>
    </row>
    <row r="5" spans="1:15" ht="27" customHeight="1">
      <c r="A5" s="1"/>
      <c r="B5" s="5"/>
      <c r="C5" s="38" t="s">
        <v>11</v>
      </c>
      <c r="D5" s="38">
        <v>63610.84</v>
      </c>
      <c r="E5" s="38">
        <v>14792.81</v>
      </c>
      <c r="F5" s="38">
        <v>48818.03</v>
      </c>
      <c r="G5" s="38">
        <v>30636.75</v>
      </c>
      <c r="H5" s="38">
        <v>1383.81</v>
      </c>
      <c r="I5" s="38">
        <v>29252.94</v>
      </c>
      <c r="J5" s="39"/>
      <c r="K5" s="39"/>
      <c r="L5" s="40"/>
      <c r="M5" s="40"/>
      <c r="N5" s="41"/>
      <c r="O5" s="8"/>
    </row>
    <row r="6" spans="1:15" ht="18.75" customHeight="1">
      <c r="A6" s="1"/>
      <c r="B6" s="5"/>
      <c r="C6" s="35" t="s">
        <v>12</v>
      </c>
      <c r="D6" s="35">
        <v>4699.3</v>
      </c>
      <c r="E6" s="35">
        <v>0</v>
      </c>
      <c r="F6" s="35">
        <v>4699.3</v>
      </c>
      <c r="G6" s="35">
        <v>1563.48</v>
      </c>
      <c r="H6" s="35">
        <v>0</v>
      </c>
      <c r="I6" s="35">
        <v>1563.48</v>
      </c>
      <c r="J6" s="34"/>
      <c r="K6" s="34"/>
      <c r="L6" s="36"/>
      <c r="M6" s="36"/>
      <c r="N6" s="37"/>
      <c r="O6" s="8"/>
    </row>
    <row r="7" spans="1:15" ht="89.25" customHeight="1">
      <c r="A7" s="1"/>
      <c r="B7" s="34" t="s">
        <v>13</v>
      </c>
      <c r="C7" s="34" t="s">
        <v>14</v>
      </c>
      <c r="D7" s="30">
        <f>E7+F7</f>
        <v>2982.7</v>
      </c>
      <c r="E7" s="30">
        <v>1804.7</v>
      </c>
      <c r="F7" s="30">
        <v>1178</v>
      </c>
      <c r="G7" s="30">
        <f>H7+I7</f>
        <v>2915.09</v>
      </c>
      <c r="H7" s="30">
        <v>1769.29</v>
      </c>
      <c r="I7" s="30">
        <v>1145.8</v>
      </c>
      <c r="J7" s="5" t="s">
        <v>15</v>
      </c>
      <c r="K7" s="5" t="s">
        <v>16</v>
      </c>
      <c r="L7" s="6" t="s">
        <v>17</v>
      </c>
      <c r="M7" s="6">
        <v>63</v>
      </c>
      <c r="N7" s="7">
        <v>63</v>
      </c>
      <c r="O7" s="8"/>
    </row>
    <row r="8" spans="1:15" ht="119.25" customHeight="1">
      <c r="A8" s="1"/>
      <c r="B8" s="34"/>
      <c r="C8" s="34"/>
      <c r="D8" s="30"/>
      <c r="E8" s="30"/>
      <c r="F8" s="30"/>
      <c r="G8" s="30"/>
      <c r="H8" s="30"/>
      <c r="I8" s="30"/>
      <c r="J8" s="5" t="s">
        <v>18</v>
      </c>
      <c r="K8" s="5" t="s">
        <v>16</v>
      </c>
      <c r="L8" s="6" t="s">
        <v>19</v>
      </c>
      <c r="M8" s="6">
        <v>61.5</v>
      </c>
      <c r="N8" s="7">
        <v>61.5</v>
      </c>
      <c r="O8" s="8"/>
    </row>
    <row r="9" spans="1:15" ht="157.5">
      <c r="A9" s="1"/>
      <c r="B9" s="34"/>
      <c r="C9" s="34"/>
      <c r="D9" s="30"/>
      <c r="E9" s="30"/>
      <c r="F9" s="30"/>
      <c r="G9" s="30"/>
      <c r="H9" s="30"/>
      <c r="I9" s="30"/>
      <c r="J9" s="5" t="s">
        <v>20</v>
      </c>
      <c r="K9" s="5" t="s">
        <v>16</v>
      </c>
      <c r="L9" s="6" t="s">
        <v>21</v>
      </c>
      <c r="M9" s="6">
        <v>0.2</v>
      </c>
      <c r="N9" s="7">
        <v>0.2</v>
      </c>
      <c r="O9" s="8"/>
    </row>
    <row r="10" spans="1:15" ht="110.25">
      <c r="A10" s="1"/>
      <c r="B10" s="34"/>
      <c r="C10" s="34"/>
      <c r="D10" s="30"/>
      <c r="E10" s="30"/>
      <c r="F10" s="30"/>
      <c r="G10" s="30"/>
      <c r="H10" s="30"/>
      <c r="I10" s="30"/>
      <c r="J10" s="5" t="s">
        <v>22</v>
      </c>
      <c r="K10" s="5" t="s">
        <v>16</v>
      </c>
      <c r="L10" s="6" t="s">
        <v>23</v>
      </c>
      <c r="M10" s="19">
        <v>50</v>
      </c>
      <c r="N10" s="17">
        <v>50</v>
      </c>
      <c r="O10" s="12"/>
    </row>
    <row r="11" spans="1:15" ht="63">
      <c r="A11" s="1"/>
      <c r="B11" s="34" t="s">
        <v>24</v>
      </c>
      <c r="C11" s="34" t="s">
        <v>25</v>
      </c>
      <c r="D11" s="30">
        <f>E11+F11</f>
        <v>11381.9</v>
      </c>
      <c r="E11" s="30">
        <v>1755.5</v>
      </c>
      <c r="F11" s="30">
        <v>9626.4</v>
      </c>
      <c r="G11" s="30">
        <f>H11+I11</f>
        <v>11277.3</v>
      </c>
      <c r="H11" s="30">
        <v>1753</v>
      </c>
      <c r="I11" s="30">
        <v>9524.3</v>
      </c>
      <c r="J11" s="5" t="s">
        <v>26</v>
      </c>
      <c r="K11" s="5" t="s">
        <v>27</v>
      </c>
      <c r="L11" s="7" t="s">
        <v>28</v>
      </c>
      <c r="M11" s="15">
        <v>14.75</v>
      </c>
      <c r="N11" s="15">
        <v>8.21</v>
      </c>
      <c r="O11" s="8"/>
    </row>
    <row r="12" spans="1:15" ht="47.25">
      <c r="A12" s="1"/>
      <c r="B12" s="34"/>
      <c r="C12" s="34"/>
      <c r="D12" s="30"/>
      <c r="E12" s="30"/>
      <c r="F12" s="30"/>
      <c r="G12" s="30"/>
      <c r="H12" s="30"/>
      <c r="I12" s="30"/>
      <c r="J12" s="5" t="s">
        <v>29</v>
      </c>
      <c r="K12" s="5" t="s">
        <v>30</v>
      </c>
      <c r="L12" s="7" t="s">
        <v>31</v>
      </c>
      <c r="M12" s="15">
        <v>1.7</v>
      </c>
      <c r="N12" s="15">
        <v>1.7</v>
      </c>
      <c r="O12" s="8"/>
    </row>
    <row r="13" spans="1:15" ht="36" customHeight="1">
      <c r="A13" s="1"/>
      <c r="B13" s="34" t="s">
        <v>32</v>
      </c>
      <c r="C13" s="34" t="s">
        <v>33</v>
      </c>
      <c r="D13" s="30">
        <f>E13+F13</f>
        <v>13215.869999999999</v>
      </c>
      <c r="E13" s="30">
        <v>1106.9</v>
      </c>
      <c r="F13" s="30">
        <v>12108.97</v>
      </c>
      <c r="G13" s="30">
        <f>H13+I13</f>
        <v>12898.4</v>
      </c>
      <c r="H13" s="30">
        <v>1106.9</v>
      </c>
      <c r="I13" s="30">
        <v>11791.5</v>
      </c>
      <c r="J13" s="5" t="s">
        <v>34</v>
      </c>
      <c r="K13" s="5" t="s">
        <v>27</v>
      </c>
      <c r="L13" s="7" t="s">
        <v>35</v>
      </c>
      <c r="M13" s="15">
        <v>4.33</v>
      </c>
      <c r="N13" s="15">
        <v>0</v>
      </c>
      <c r="O13" s="26" t="s">
        <v>942</v>
      </c>
    </row>
    <row r="14" spans="1:15" ht="48">
      <c r="A14" s="1"/>
      <c r="B14" s="34"/>
      <c r="C14" s="34"/>
      <c r="D14" s="30"/>
      <c r="E14" s="30"/>
      <c r="F14" s="30"/>
      <c r="G14" s="30"/>
      <c r="H14" s="30"/>
      <c r="I14" s="30"/>
      <c r="J14" s="5" t="s">
        <v>36</v>
      </c>
      <c r="K14" s="5" t="s">
        <v>27</v>
      </c>
      <c r="L14" s="7" t="s">
        <v>37</v>
      </c>
      <c r="M14" s="15">
        <v>85174</v>
      </c>
      <c r="N14" s="15">
        <v>87988</v>
      </c>
      <c r="O14" s="26" t="s">
        <v>943</v>
      </c>
    </row>
    <row r="15" spans="1:15" ht="72">
      <c r="A15" s="1"/>
      <c r="B15" s="34"/>
      <c r="C15" s="34"/>
      <c r="D15" s="30"/>
      <c r="E15" s="30"/>
      <c r="F15" s="30"/>
      <c r="G15" s="30"/>
      <c r="H15" s="30"/>
      <c r="I15" s="30"/>
      <c r="J15" s="5" t="s">
        <v>38</v>
      </c>
      <c r="K15" s="5" t="s">
        <v>27</v>
      </c>
      <c r="L15" s="7" t="s">
        <v>39</v>
      </c>
      <c r="M15" s="15">
        <v>81488</v>
      </c>
      <c r="N15" s="15">
        <v>106427</v>
      </c>
      <c r="O15" s="26" t="s">
        <v>944</v>
      </c>
    </row>
    <row r="16" spans="1:15" ht="47.25">
      <c r="A16" s="1"/>
      <c r="B16" s="5" t="s">
        <v>40</v>
      </c>
      <c r="C16" s="5" t="s">
        <v>41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5" t="s">
        <v>42</v>
      </c>
      <c r="K16" s="5" t="s">
        <v>27</v>
      </c>
      <c r="L16" s="7" t="s">
        <v>43</v>
      </c>
      <c r="M16" s="15">
        <v>450</v>
      </c>
      <c r="N16" s="15">
        <v>450</v>
      </c>
      <c r="O16" s="27"/>
    </row>
    <row r="17" spans="1:15" ht="18.75" customHeight="1">
      <c r="A17" s="1"/>
      <c r="B17" s="5"/>
      <c r="C17" s="35" t="s">
        <v>44</v>
      </c>
      <c r="D17" s="35">
        <v>58911.53999999999</v>
      </c>
      <c r="E17" s="35">
        <v>14792.81</v>
      </c>
      <c r="F17" s="35">
        <v>44118.729999999996</v>
      </c>
      <c r="G17" s="35">
        <v>29073.27</v>
      </c>
      <c r="H17" s="35">
        <v>1383.81</v>
      </c>
      <c r="I17" s="35">
        <v>27689.46</v>
      </c>
      <c r="J17" s="34"/>
      <c r="K17" s="34"/>
      <c r="L17" s="36"/>
      <c r="M17" s="46"/>
      <c r="N17" s="47"/>
      <c r="O17" s="14"/>
    </row>
    <row r="18" spans="1:15" ht="141.75">
      <c r="A18" s="1"/>
      <c r="B18" s="34" t="s">
        <v>13</v>
      </c>
      <c r="C18" s="34" t="s">
        <v>45</v>
      </c>
      <c r="D18" s="30">
        <f>E18+F18</f>
        <v>112692.6</v>
      </c>
      <c r="E18" s="30">
        <v>20193.1</v>
      </c>
      <c r="F18" s="30">
        <f>14658.8+77840.7</f>
        <v>92499.5</v>
      </c>
      <c r="G18" s="30">
        <f>H18+I18</f>
        <v>111589.1</v>
      </c>
      <c r="H18" s="30">
        <v>19363.9</v>
      </c>
      <c r="I18" s="30">
        <f>14658.7+77566.5</f>
        <v>92225.2</v>
      </c>
      <c r="J18" s="5" t="s">
        <v>46</v>
      </c>
      <c r="K18" s="5" t="s">
        <v>47</v>
      </c>
      <c r="L18" s="6" t="s">
        <v>48</v>
      </c>
      <c r="M18" s="6">
        <v>120</v>
      </c>
      <c r="N18" s="7">
        <v>125.8</v>
      </c>
      <c r="O18" s="8"/>
    </row>
    <row r="19" spans="1:15" ht="141.75">
      <c r="A19" s="1"/>
      <c r="B19" s="34"/>
      <c r="C19" s="34"/>
      <c r="D19" s="30"/>
      <c r="E19" s="30"/>
      <c r="F19" s="30"/>
      <c r="G19" s="30"/>
      <c r="H19" s="30"/>
      <c r="I19" s="30"/>
      <c r="J19" s="5" t="s">
        <v>49</v>
      </c>
      <c r="K19" s="5" t="s">
        <v>50</v>
      </c>
      <c r="L19" s="6" t="s">
        <v>51</v>
      </c>
      <c r="M19" s="6">
        <v>50</v>
      </c>
      <c r="N19" s="7">
        <v>65</v>
      </c>
      <c r="O19" s="8"/>
    </row>
    <row r="20" spans="1:15" ht="110.25">
      <c r="A20" s="1"/>
      <c r="B20" s="34" t="s">
        <v>24</v>
      </c>
      <c r="C20" s="34" t="s">
        <v>52</v>
      </c>
      <c r="D20" s="30">
        <f>E20+F20</f>
        <v>72641.2</v>
      </c>
      <c r="E20" s="30">
        <v>22880.3</v>
      </c>
      <c r="F20" s="30">
        <v>49760.9</v>
      </c>
      <c r="G20" s="30">
        <f>H20+I20</f>
        <v>71139.5</v>
      </c>
      <c r="H20" s="30">
        <v>22705</v>
      </c>
      <c r="I20" s="30">
        <v>48434.5</v>
      </c>
      <c r="J20" s="5" t="s">
        <v>53</v>
      </c>
      <c r="K20" s="5" t="s">
        <v>30</v>
      </c>
      <c r="L20" s="6" t="s">
        <v>54</v>
      </c>
      <c r="M20" s="6">
        <v>280</v>
      </c>
      <c r="N20" s="7">
        <v>336.3</v>
      </c>
      <c r="O20" s="8"/>
    </row>
    <row r="21" spans="1:15" ht="63">
      <c r="A21" s="1"/>
      <c r="B21" s="34"/>
      <c r="C21" s="34"/>
      <c r="D21" s="30"/>
      <c r="E21" s="30"/>
      <c r="F21" s="30"/>
      <c r="G21" s="30"/>
      <c r="H21" s="30"/>
      <c r="I21" s="30"/>
      <c r="J21" s="5" t="s">
        <v>55</v>
      </c>
      <c r="K21" s="5" t="s">
        <v>16</v>
      </c>
      <c r="L21" s="6" t="s">
        <v>56</v>
      </c>
      <c r="M21" s="6">
        <v>56.5</v>
      </c>
      <c r="N21" s="7">
        <v>47.58</v>
      </c>
      <c r="O21" s="8"/>
    </row>
    <row r="22" spans="1:15" ht="78.75">
      <c r="A22" s="1"/>
      <c r="B22" s="5" t="s">
        <v>32</v>
      </c>
      <c r="C22" s="5" t="s">
        <v>57</v>
      </c>
      <c r="D22" s="9">
        <f>E22+F22</f>
        <v>0</v>
      </c>
      <c r="E22" s="9">
        <v>0</v>
      </c>
      <c r="F22" s="9">
        <v>0</v>
      </c>
      <c r="G22" s="9">
        <f>H22+I22</f>
        <v>0</v>
      </c>
      <c r="H22" s="9">
        <v>0</v>
      </c>
      <c r="I22" s="9">
        <v>0</v>
      </c>
      <c r="J22" s="5" t="s">
        <v>58</v>
      </c>
      <c r="K22" s="5" t="s">
        <v>30</v>
      </c>
      <c r="L22" s="6" t="s">
        <v>59</v>
      </c>
      <c r="M22" s="6">
        <v>636</v>
      </c>
      <c r="N22" s="7">
        <v>644.91</v>
      </c>
      <c r="O22" s="8"/>
    </row>
    <row r="23" spans="1:15" ht="78.75">
      <c r="A23" s="1"/>
      <c r="B23" s="34" t="s">
        <v>40</v>
      </c>
      <c r="C23" s="34" t="s">
        <v>60</v>
      </c>
      <c r="D23" s="30">
        <f>E23+F23</f>
        <v>1433.4</v>
      </c>
      <c r="E23" s="30">
        <v>0</v>
      </c>
      <c r="F23" s="30">
        <v>1433.4</v>
      </c>
      <c r="G23" s="30">
        <f>H23+I23</f>
        <v>0</v>
      </c>
      <c r="H23" s="30">
        <v>0</v>
      </c>
      <c r="I23" s="30">
        <v>0</v>
      </c>
      <c r="J23" s="5" t="s">
        <v>61</v>
      </c>
      <c r="K23" s="5" t="s">
        <v>30</v>
      </c>
      <c r="L23" s="6" t="s">
        <v>62</v>
      </c>
      <c r="M23" s="6">
        <v>0.5</v>
      </c>
      <c r="N23" s="7">
        <v>0.5</v>
      </c>
      <c r="O23" s="8"/>
    </row>
    <row r="24" spans="1:15" ht="141.75">
      <c r="A24" s="1"/>
      <c r="B24" s="34"/>
      <c r="C24" s="34"/>
      <c r="D24" s="30"/>
      <c r="E24" s="30"/>
      <c r="F24" s="30"/>
      <c r="G24" s="30"/>
      <c r="H24" s="30"/>
      <c r="I24" s="30"/>
      <c r="J24" s="5" t="s">
        <v>63</v>
      </c>
      <c r="K24" s="5" t="s">
        <v>30</v>
      </c>
      <c r="L24" s="6" t="s">
        <v>62</v>
      </c>
      <c r="M24" s="6" t="s">
        <v>62</v>
      </c>
      <c r="N24" s="7" t="s">
        <v>62</v>
      </c>
      <c r="O24" s="8"/>
    </row>
    <row r="25" spans="1:15" ht="94.5">
      <c r="A25" s="1"/>
      <c r="B25" s="34"/>
      <c r="C25" s="34"/>
      <c r="D25" s="30"/>
      <c r="E25" s="30"/>
      <c r="F25" s="30"/>
      <c r="G25" s="30"/>
      <c r="H25" s="30"/>
      <c r="I25" s="30"/>
      <c r="J25" s="5" t="s">
        <v>64</v>
      </c>
      <c r="K25" s="5" t="s">
        <v>16</v>
      </c>
      <c r="L25" s="6" t="s">
        <v>62</v>
      </c>
      <c r="M25" s="6" t="s">
        <v>62</v>
      </c>
      <c r="N25" s="7" t="s">
        <v>62</v>
      </c>
      <c r="O25" s="8"/>
    </row>
    <row r="26" spans="1:15" ht="157.5">
      <c r="A26" s="1"/>
      <c r="B26" s="34"/>
      <c r="C26" s="34"/>
      <c r="D26" s="30"/>
      <c r="E26" s="30"/>
      <c r="F26" s="30"/>
      <c r="G26" s="30"/>
      <c r="H26" s="30"/>
      <c r="I26" s="30"/>
      <c r="J26" s="5" t="s">
        <v>65</v>
      </c>
      <c r="K26" s="5" t="s">
        <v>16</v>
      </c>
      <c r="L26" s="6" t="s">
        <v>62</v>
      </c>
      <c r="M26" s="6">
        <v>0.5</v>
      </c>
      <c r="N26" s="7">
        <v>0.5</v>
      </c>
      <c r="O26" s="8"/>
    </row>
    <row r="27" spans="1:15" ht="41.25" customHeight="1">
      <c r="A27" s="1"/>
      <c r="B27" s="5"/>
      <c r="C27" s="5"/>
      <c r="D27" s="9"/>
      <c r="E27" s="9"/>
      <c r="F27" s="9"/>
      <c r="G27" s="9"/>
      <c r="H27" s="9"/>
      <c r="I27" s="9"/>
      <c r="J27" s="5" t="s">
        <v>935</v>
      </c>
      <c r="K27" s="5" t="s">
        <v>16</v>
      </c>
      <c r="L27" s="6" t="s">
        <v>62</v>
      </c>
      <c r="M27" s="6">
        <v>120.87</v>
      </c>
      <c r="N27" s="7">
        <v>120.87</v>
      </c>
      <c r="O27" s="8"/>
    </row>
    <row r="28" spans="1:15" ht="34.5" customHeight="1">
      <c r="A28" s="1"/>
      <c r="B28" s="5"/>
      <c r="C28" s="38" t="s">
        <v>66</v>
      </c>
      <c r="D28" s="38">
        <v>3582</v>
      </c>
      <c r="E28" s="38"/>
      <c r="F28" s="38">
        <v>3582</v>
      </c>
      <c r="G28" s="38">
        <v>0</v>
      </c>
      <c r="H28" s="38"/>
      <c r="I28" s="38">
        <v>0</v>
      </c>
      <c r="J28" s="39"/>
      <c r="K28" s="39"/>
      <c r="L28" s="40"/>
      <c r="M28" s="40"/>
      <c r="N28" s="41"/>
      <c r="O28" s="8"/>
    </row>
    <row r="29" spans="1:15" ht="18.75" customHeight="1">
      <c r="A29" s="1"/>
      <c r="B29" s="5"/>
      <c r="C29" s="35" t="s">
        <v>67</v>
      </c>
      <c r="D29" s="35">
        <v>3582</v>
      </c>
      <c r="E29" s="35"/>
      <c r="F29" s="35">
        <v>3582</v>
      </c>
      <c r="G29" s="35">
        <v>0</v>
      </c>
      <c r="H29" s="35"/>
      <c r="I29" s="35">
        <v>0</v>
      </c>
      <c r="J29" s="34"/>
      <c r="K29" s="34"/>
      <c r="L29" s="36"/>
      <c r="M29" s="36"/>
      <c r="N29" s="37"/>
      <c r="O29" s="8"/>
    </row>
    <row r="30" spans="1:15" ht="72.75" customHeight="1">
      <c r="A30" s="1"/>
      <c r="B30" s="10" t="s">
        <v>13</v>
      </c>
      <c r="C30" s="10" t="s">
        <v>68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5" t="s">
        <v>70</v>
      </c>
      <c r="K30" s="5" t="s">
        <v>16</v>
      </c>
      <c r="L30" s="6" t="s">
        <v>69</v>
      </c>
      <c r="M30" s="6" t="s">
        <v>69</v>
      </c>
      <c r="N30" s="6" t="s">
        <v>69</v>
      </c>
      <c r="O30" s="8"/>
    </row>
    <row r="31" spans="1:15" ht="78.75">
      <c r="A31" s="1"/>
      <c r="B31" s="34" t="s">
        <v>24</v>
      </c>
      <c r="C31" s="34" t="s">
        <v>71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5" t="s">
        <v>74</v>
      </c>
      <c r="K31" s="5" t="s">
        <v>73</v>
      </c>
      <c r="L31" s="6" t="s">
        <v>75</v>
      </c>
      <c r="M31" s="6">
        <v>163</v>
      </c>
      <c r="N31" s="7">
        <v>163</v>
      </c>
      <c r="O31" s="8"/>
    </row>
    <row r="32" spans="1:15" ht="47.25">
      <c r="A32" s="1"/>
      <c r="B32" s="34"/>
      <c r="C32" s="34"/>
      <c r="D32" s="30"/>
      <c r="E32" s="30"/>
      <c r="F32" s="30"/>
      <c r="G32" s="30"/>
      <c r="H32" s="30"/>
      <c r="I32" s="30"/>
      <c r="J32" s="5" t="s">
        <v>79</v>
      </c>
      <c r="K32" s="5" t="s">
        <v>73</v>
      </c>
      <c r="L32" s="6" t="s">
        <v>80</v>
      </c>
      <c r="M32" s="6">
        <v>91</v>
      </c>
      <c r="N32" s="7">
        <v>91</v>
      </c>
      <c r="O32" s="8"/>
    </row>
    <row r="33" spans="1:15" ht="47.25">
      <c r="A33" s="1"/>
      <c r="B33" s="34"/>
      <c r="C33" s="34"/>
      <c r="D33" s="30"/>
      <c r="E33" s="30"/>
      <c r="F33" s="30"/>
      <c r="G33" s="30"/>
      <c r="H33" s="30"/>
      <c r="I33" s="30"/>
      <c r="J33" s="5" t="s">
        <v>81</v>
      </c>
      <c r="K33" s="5" t="s">
        <v>73</v>
      </c>
      <c r="L33" s="6" t="s">
        <v>82</v>
      </c>
      <c r="M33" s="6">
        <v>72</v>
      </c>
      <c r="N33" s="7">
        <v>72</v>
      </c>
      <c r="O33" s="8"/>
    </row>
    <row r="34" spans="1:15" ht="78.75">
      <c r="A34" s="1"/>
      <c r="B34" s="34"/>
      <c r="C34" s="34"/>
      <c r="D34" s="30"/>
      <c r="E34" s="30"/>
      <c r="F34" s="30"/>
      <c r="G34" s="30"/>
      <c r="H34" s="30"/>
      <c r="I34" s="30"/>
      <c r="J34" s="5" t="s">
        <v>72</v>
      </c>
      <c r="K34" s="5" t="s">
        <v>73</v>
      </c>
      <c r="L34" s="6" t="s">
        <v>13</v>
      </c>
      <c r="M34" s="6">
        <v>9</v>
      </c>
      <c r="N34" s="7">
        <v>10</v>
      </c>
      <c r="O34" s="8"/>
    </row>
    <row r="35" spans="1:15" ht="47.25">
      <c r="A35" s="1"/>
      <c r="B35" s="34"/>
      <c r="C35" s="34"/>
      <c r="D35" s="30"/>
      <c r="E35" s="30"/>
      <c r="F35" s="30"/>
      <c r="G35" s="30"/>
      <c r="H35" s="30"/>
      <c r="I35" s="30"/>
      <c r="J35" s="5" t="s">
        <v>76</v>
      </c>
      <c r="K35" s="5" t="s">
        <v>73</v>
      </c>
      <c r="L35" s="6" t="s">
        <v>77</v>
      </c>
      <c r="M35" s="6">
        <v>5</v>
      </c>
      <c r="N35" s="7">
        <v>5</v>
      </c>
      <c r="O35" s="8"/>
    </row>
    <row r="36" spans="1:15" ht="47.25">
      <c r="A36" s="1"/>
      <c r="B36" s="34"/>
      <c r="C36" s="34"/>
      <c r="D36" s="30"/>
      <c r="E36" s="30"/>
      <c r="F36" s="30"/>
      <c r="G36" s="30"/>
      <c r="H36" s="30"/>
      <c r="I36" s="30"/>
      <c r="J36" s="5" t="s">
        <v>78</v>
      </c>
      <c r="K36" s="5" t="s">
        <v>73</v>
      </c>
      <c r="L36" s="6" t="s">
        <v>13</v>
      </c>
      <c r="M36" s="6">
        <v>4</v>
      </c>
      <c r="N36" s="7">
        <v>5</v>
      </c>
      <c r="O36" s="8"/>
    </row>
    <row r="37" spans="1:15" ht="63">
      <c r="A37" s="1"/>
      <c r="B37" s="34" t="s">
        <v>32</v>
      </c>
      <c r="C37" s="34" t="s">
        <v>83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5" t="s">
        <v>84</v>
      </c>
      <c r="K37" s="5" t="s">
        <v>73</v>
      </c>
      <c r="L37" s="6" t="s">
        <v>85</v>
      </c>
      <c r="M37" s="6">
        <v>10</v>
      </c>
      <c r="N37" s="7">
        <v>10</v>
      </c>
      <c r="O37" s="8"/>
    </row>
    <row r="38" spans="1:15" ht="47.25">
      <c r="A38" s="1"/>
      <c r="B38" s="34"/>
      <c r="C38" s="34"/>
      <c r="D38" s="30"/>
      <c r="E38" s="30"/>
      <c r="F38" s="30"/>
      <c r="G38" s="30"/>
      <c r="H38" s="30"/>
      <c r="I38" s="30"/>
      <c r="J38" s="5" t="s">
        <v>86</v>
      </c>
      <c r="K38" s="5" t="s">
        <v>73</v>
      </c>
      <c r="L38" s="6" t="s">
        <v>87</v>
      </c>
      <c r="M38" s="6">
        <v>5</v>
      </c>
      <c r="N38" s="7">
        <v>5</v>
      </c>
      <c r="O38" s="8"/>
    </row>
    <row r="39" spans="1:15" ht="47.25">
      <c r="A39" s="1"/>
      <c r="B39" s="34"/>
      <c r="C39" s="34"/>
      <c r="D39" s="30"/>
      <c r="E39" s="30"/>
      <c r="F39" s="30"/>
      <c r="G39" s="30"/>
      <c r="H39" s="30"/>
      <c r="I39" s="30"/>
      <c r="J39" s="5" t="s">
        <v>88</v>
      </c>
      <c r="K39" s="5" t="s">
        <v>73</v>
      </c>
      <c r="L39" s="6" t="s">
        <v>87</v>
      </c>
      <c r="M39" s="6">
        <v>5</v>
      </c>
      <c r="N39" s="7">
        <v>5</v>
      </c>
      <c r="O39" s="8"/>
    </row>
    <row r="40" spans="1:15" ht="94.5">
      <c r="A40" s="1"/>
      <c r="B40" s="34"/>
      <c r="C40" s="34"/>
      <c r="D40" s="30"/>
      <c r="E40" s="30"/>
      <c r="F40" s="30"/>
      <c r="G40" s="30"/>
      <c r="H40" s="30"/>
      <c r="I40" s="30"/>
      <c r="J40" s="5" t="s">
        <v>89</v>
      </c>
      <c r="K40" s="5" t="s">
        <v>73</v>
      </c>
      <c r="L40" s="6" t="s">
        <v>90</v>
      </c>
      <c r="M40" s="6">
        <v>102</v>
      </c>
      <c r="N40" s="7">
        <v>102</v>
      </c>
      <c r="O40" s="8"/>
    </row>
    <row r="41" spans="1:15" ht="63">
      <c r="A41" s="1"/>
      <c r="B41" s="34"/>
      <c r="C41" s="34"/>
      <c r="D41" s="30"/>
      <c r="E41" s="30"/>
      <c r="F41" s="30"/>
      <c r="G41" s="30"/>
      <c r="H41" s="30"/>
      <c r="I41" s="30"/>
      <c r="J41" s="5" t="s">
        <v>91</v>
      </c>
      <c r="K41" s="5" t="s">
        <v>73</v>
      </c>
      <c r="L41" s="6" t="s">
        <v>92</v>
      </c>
      <c r="M41" s="6">
        <v>50</v>
      </c>
      <c r="N41" s="7">
        <v>50</v>
      </c>
      <c r="O41" s="8"/>
    </row>
    <row r="42" spans="1:15" ht="63">
      <c r="A42" s="1"/>
      <c r="B42" s="34"/>
      <c r="C42" s="34"/>
      <c r="D42" s="30"/>
      <c r="E42" s="30"/>
      <c r="F42" s="30"/>
      <c r="G42" s="30"/>
      <c r="H42" s="30"/>
      <c r="I42" s="30"/>
      <c r="J42" s="5" t="s">
        <v>93</v>
      </c>
      <c r="K42" s="5" t="s">
        <v>73</v>
      </c>
      <c r="L42" s="6" t="s">
        <v>94</v>
      </c>
      <c r="M42" s="6">
        <v>52</v>
      </c>
      <c r="N42" s="7">
        <v>52</v>
      </c>
      <c r="O42" s="8"/>
    </row>
    <row r="43" spans="1:15" ht="94.5">
      <c r="A43" s="1"/>
      <c r="B43" s="34" t="s">
        <v>40</v>
      </c>
      <c r="C43" s="34" t="s">
        <v>95</v>
      </c>
      <c r="D43" s="30">
        <v>960</v>
      </c>
      <c r="E43" s="30">
        <v>460</v>
      </c>
      <c r="F43" s="30">
        <v>500</v>
      </c>
      <c r="G43" s="30">
        <f>H43+I43</f>
        <v>576.5</v>
      </c>
      <c r="H43" s="30">
        <v>460</v>
      </c>
      <c r="I43" s="30">
        <v>116.5</v>
      </c>
      <c r="J43" s="5" t="s">
        <v>96</v>
      </c>
      <c r="K43" s="5" t="s">
        <v>73</v>
      </c>
      <c r="L43" s="6" t="s">
        <v>77</v>
      </c>
      <c r="M43" s="6">
        <v>7</v>
      </c>
      <c r="N43" s="7">
        <v>1</v>
      </c>
      <c r="O43" s="8"/>
    </row>
    <row r="44" spans="1:15" ht="63">
      <c r="A44" s="1"/>
      <c r="B44" s="34"/>
      <c r="C44" s="34"/>
      <c r="D44" s="30"/>
      <c r="E44" s="30"/>
      <c r="F44" s="30"/>
      <c r="G44" s="30"/>
      <c r="H44" s="30"/>
      <c r="I44" s="30"/>
      <c r="J44" s="5" t="s">
        <v>933</v>
      </c>
      <c r="K44" s="5" t="s">
        <v>73</v>
      </c>
      <c r="L44" s="6" t="s">
        <v>77</v>
      </c>
      <c r="M44" s="6">
        <v>1</v>
      </c>
      <c r="N44" s="7">
        <v>0</v>
      </c>
      <c r="O44" s="8"/>
    </row>
    <row r="45" spans="1:15" ht="63">
      <c r="A45" s="1"/>
      <c r="B45" s="34"/>
      <c r="C45" s="34"/>
      <c r="D45" s="30"/>
      <c r="E45" s="30"/>
      <c r="F45" s="30"/>
      <c r="G45" s="30"/>
      <c r="H45" s="30"/>
      <c r="I45" s="30"/>
      <c r="J45" s="5" t="s">
        <v>97</v>
      </c>
      <c r="K45" s="5" t="s">
        <v>73</v>
      </c>
      <c r="L45" s="6" t="s">
        <v>77</v>
      </c>
      <c r="M45" s="6">
        <v>1</v>
      </c>
      <c r="N45" s="7">
        <v>0</v>
      </c>
      <c r="O45" s="8"/>
    </row>
    <row r="46" spans="1:15" ht="63">
      <c r="A46" s="1"/>
      <c r="B46" s="34"/>
      <c r="C46" s="34"/>
      <c r="D46" s="30"/>
      <c r="E46" s="30"/>
      <c r="F46" s="30"/>
      <c r="G46" s="30"/>
      <c r="H46" s="30"/>
      <c r="I46" s="30"/>
      <c r="J46" s="5" t="s">
        <v>98</v>
      </c>
      <c r="K46" s="5" t="s">
        <v>73</v>
      </c>
      <c r="L46" s="6" t="s">
        <v>77</v>
      </c>
      <c r="M46" s="6">
        <v>5</v>
      </c>
      <c r="N46" s="7">
        <v>0</v>
      </c>
      <c r="O46" s="8"/>
    </row>
    <row r="47" spans="1:15" ht="94.5">
      <c r="A47" s="1"/>
      <c r="B47" s="5" t="s">
        <v>87</v>
      </c>
      <c r="C47" s="5" t="s">
        <v>99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5" t="s">
        <v>100</v>
      </c>
      <c r="K47" s="5" t="s">
        <v>73</v>
      </c>
      <c r="L47" s="6" t="s">
        <v>32</v>
      </c>
      <c r="M47" s="6">
        <v>2</v>
      </c>
      <c r="N47" s="7">
        <v>2</v>
      </c>
      <c r="O47" s="8"/>
    </row>
    <row r="48" spans="1:15" ht="94.5">
      <c r="A48" s="1"/>
      <c r="B48" s="5" t="s">
        <v>35</v>
      </c>
      <c r="C48" s="5" t="s">
        <v>101</v>
      </c>
      <c r="D48" s="9">
        <v>465</v>
      </c>
      <c r="E48" s="9">
        <v>465</v>
      </c>
      <c r="F48" s="9">
        <v>0</v>
      </c>
      <c r="G48" s="9">
        <v>0</v>
      </c>
      <c r="H48" s="9">
        <v>465</v>
      </c>
      <c r="I48" s="9">
        <v>0</v>
      </c>
      <c r="J48" s="5" t="s">
        <v>102</v>
      </c>
      <c r="K48" s="5" t="s">
        <v>73</v>
      </c>
      <c r="L48" s="6" t="s">
        <v>103</v>
      </c>
      <c r="M48" s="6">
        <v>600</v>
      </c>
      <c r="N48" s="7">
        <v>833</v>
      </c>
      <c r="O48" s="8"/>
    </row>
    <row r="49" spans="1:15" ht="112.5" customHeight="1">
      <c r="A49" s="1"/>
      <c r="B49" s="34" t="s">
        <v>104</v>
      </c>
      <c r="C49" s="34" t="s">
        <v>105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5" t="s">
        <v>106</v>
      </c>
      <c r="K49" s="5" t="s">
        <v>73</v>
      </c>
      <c r="L49" s="6" t="s">
        <v>13</v>
      </c>
      <c r="M49" s="6">
        <v>1</v>
      </c>
      <c r="N49" s="7">
        <v>6</v>
      </c>
      <c r="O49" s="8"/>
    </row>
    <row r="50" spans="1:15" ht="58.5" customHeight="1">
      <c r="A50" s="1"/>
      <c r="B50" s="34"/>
      <c r="C50" s="34"/>
      <c r="D50" s="30"/>
      <c r="E50" s="30"/>
      <c r="F50" s="30"/>
      <c r="G50" s="30"/>
      <c r="H50" s="30"/>
      <c r="I50" s="30"/>
      <c r="J50" s="5" t="s">
        <v>107</v>
      </c>
      <c r="K50" s="5" t="s">
        <v>73</v>
      </c>
      <c r="L50" s="6" t="s">
        <v>13</v>
      </c>
      <c r="M50" s="6">
        <v>3</v>
      </c>
      <c r="N50" s="7">
        <v>3</v>
      </c>
      <c r="O50" s="8"/>
    </row>
    <row r="51" spans="1:15" ht="66.75" customHeight="1">
      <c r="A51" s="1"/>
      <c r="B51" s="34"/>
      <c r="C51" s="34"/>
      <c r="D51" s="30"/>
      <c r="E51" s="30"/>
      <c r="F51" s="30"/>
      <c r="G51" s="30"/>
      <c r="H51" s="30"/>
      <c r="I51" s="30"/>
      <c r="J51" s="5" t="s">
        <v>108</v>
      </c>
      <c r="K51" s="5" t="s">
        <v>16</v>
      </c>
      <c r="L51" s="6" t="s">
        <v>109</v>
      </c>
      <c r="M51" s="6">
        <v>4.1</v>
      </c>
      <c r="N51" s="7">
        <v>4.1</v>
      </c>
      <c r="O51" s="8"/>
    </row>
    <row r="52" spans="1:15" ht="41.25" customHeight="1">
      <c r="A52" s="1"/>
      <c r="B52" s="34"/>
      <c r="C52" s="34"/>
      <c r="D52" s="30"/>
      <c r="E52" s="30"/>
      <c r="F52" s="30"/>
      <c r="G52" s="30"/>
      <c r="H52" s="30"/>
      <c r="I52" s="30"/>
      <c r="J52" s="5" t="s">
        <v>110</v>
      </c>
      <c r="K52" s="5" t="s">
        <v>16</v>
      </c>
      <c r="L52" s="6" t="s">
        <v>111</v>
      </c>
      <c r="M52" s="6">
        <v>6.2</v>
      </c>
      <c r="N52" s="7">
        <v>6.2</v>
      </c>
      <c r="O52" s="8"/>
    </row>
    <row r="53" spans="1:15" ht="78.75">
      <c r="A53" s="1"/>
      <c r="B53" s="5" t="s">
        <v>80</v>
      </c>
      <c r="C53" s="5" t="s">
        <v>112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5" t="s">
        <v>113</v>
      </c>
      <c r="K53" s="5" t="s">
        <v>73</v>
      </c>
      <c r="L53" s="6" t="s">
        <v>77</v>
      </c>
      <c r="M53" s="6">
        <v>1</v>
      </c>
      <c r="N53" s="7">
        <v>1</v>
      </c>
      <c r="O53" s="8"/>
    </row>
    <row r="54" spans="1:15" ht="63">
      <c r="A54" s="1"/>
      <c r="B54" s="5" t="s">
        <v>114</v>
      </c>
      <c r="C54" s="5" t="s">
        <v>115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5" t="s">
        <v>116</v>
      </c>
      <c r="K54" s="5" t="s">
        <v>73</v>
      </c>
      <c r="L54" s="6" t="s">
        <v>77</v>
      </c>
      <c r="M54" s="6">
        <v>1</v>
      </c>
      <c r="N54" s="7">
        <v>1</v>
      </c>
      <c r="O54" s="8"/>
    </row>
    <row r="55" spans="1:15" ht="27.75" customHeight="1">
      <c r="A55" s="1"/>
      <c r="B55" s="5"/>
      <c r="C55" s="38" t="s">
        <v>117</v>
      </c>
      <c r="D55" s="38">
        <v>5366168.6</v>
      </c>
      <c r="E55" s="38">
        <v>3025773.9</v>
      </c>
      <c r="F55" s="38">
        <v>2340394.7</v>
      </c>
      <c r="G55" s="38">
        <v>4874562</v>
      </c>
      <c r="H55" s="38">
        <v>2856525.4</v>
      </c>
      <c r="I55" s="38">
        <v>2018036.6000000003</v>
      </c>
      <c r="J55" s="39"/>
      <c r="K55" s="39"/>
      <c r="L55" s="40"/>
      <c r="M55" s="40"/>
      <c r="N55" s="41"/>
      <c r="O55" s="8"/>
    </row>
    <row r="56" spans="1:15" ht="33" customHeight="1">
      <c r="A56" s="1"/>
      <c r="B56" s="5"/>
      <c r="C56" s="35" t="s">
        <v>118</v>
      </c>
      <c r="D56" s="35">
        <v>2378462.8</v>
      </c>
      <c r="E56" s="35">
        <v>1228530.5</v>
      </c>
      <c r="F56" s="35">
        <v>1149932.3</v>
      </c>
      <c r="G56" s="35">
        <v>2046607.2</v>
      </c>
      <c r="H56" s="35">
        <v>1211075.5999999999</v>
      </c>
      <c r="I56" s="35">
        <v>835531.6000000001</v>
      </c>
      <c r="J56" s="34"/>
      <c r="K56" s="34"/>
      <c r="L56" s="36"/>
      <c r="M56" s="36"/>
      <c r="N56" s="53"/>
      <c r="O56" s="12"/>
    </row>
    <row r="57" spans="1:15" ht="173.25">
      <c r="A57" s="1"/>
      <c r="B57" s="34" t="s">
        <v>13</v>
      </c>
      <c r="C57" s="34" t="s">
        <v>119</v>
      </c>
      <c r="D57" s="30">
        <f>E57+F57</f>
        <v>417383.4</v>
      </c>
      <c r="E57" s="30">
        <v>5376.9</v>
      </c>
      <c r="F57" s="30">
        <f>17766.5+394240</f>
        <v>412006.5</v>
      </c>
      <c r="G57" s="30">
        <f>H57+I57</f>
        <v>103022.59999999999</v>
      </c>
      <c r="H57" s="30">
        <v>5376.9</v>
      </c>
      <c r="I57" s="30">
        <f>17692.7+79953</f>
        <v>97645.7</v>
      </c>
      <c r="J57" s="5" t="s">
        <v>120</v>
      </c>
      <c r="K57" s="5" t="s">
        <v>16</v>
      </c>
      <c r="L57" s="6" t="s">
        <v>121</v>
      </c>
      <c r="M57" s="7">
        <v>100</v>
      </c>
      <c r="N57" s="15">
        <v>100</v>
      </c>
      <c r="O57" s="8"/>
    </row>
    <row r="58" spans="1:15" ht="110.25" customHeight="1">
      <c r="A58" s="1"/>
      <c r="B58" s="34"/>
      <c r="C58" s="34"/>
      <c r="D58" s="30"/>
      <c r="E58" s="30"/>
      <c r="F58" s="30"/>
      <c r="G58" s="30"/>
      <c r="H58" s="30"/>
      <c r="I58" s="30"/>
      <c r="J58" s="5" t="s">
        <v>122</v>
      </c>
      <c r="K58" s="5" t="s">
        <v>27</v>
      </c>
      <c r="L58" s="6" t="s">
        <v>13</v>
      </c>
      <c r="M58" s="7">
        <v>1</v>
      </c>
      <c r="N58" s="15">
        <v>3</v>
      </c>
      <c r="O58" s="16" t="s">
        <v>934</v>
      </c>
    </row>
    <row r="59" spans="1:15" ht="220.5">
      <c r="A59" s="1"/>
      <c r="B59" s="34"/>
      <c r="C59" s="34"/>
      <c r="D59" s="30"/>
      <c r="E59" s="30"/>
      <c r="F59" s="30"/>
      <c r="G59" s="30"/>
      <c r="H59" s="30"/>
      <c r="I59" s="30"/>
      <c r="J59" s="5" t="s">
        <v>123</v>
      </c>
      <c r="K59" s="5" t="s">
        <v>124</v>
      </c>
      <c r="L59" s="6" t="s">
        <v>125</v>
      </c>
      <c r="M59" s="7">
        <v>100</v>
      </c>
      <c r="N59" s="15">
        <v>100</v>
      </c>
      <c r="O59" s="8"/>
    </row>
    <row r="60" spans="1:15" ht="113.25" customHeight="1">
      <c r="A60" s="1"/>
      <c r="B60" s="5" t="s">
        <v>24</v>
      </c>
      <c r="C60" s="5" t="s">
        <v>126</v>
      </c>
      <c r="D60" s="9">
        <f>E60+F60</f>
        <v>1486903.7</v>
      </c>
      <c r="E60" s="9">
        <v>276139.7</v>
      </c>
      <c r="F60" s="9">
        <v>1210764</v>
      </c>
      <c r="G60" s="9">
        <f>H60+I60</f>
        <v>1469522.5999999999</v>
      </c>
      <c r="H60" s="9">
        <v>276139.7</v>
      </c>
      <c r="I60" s="9">
        <v>1193382.9</v>
      </c>
      <c r="J60" s="5" t="s">
        <v>127</v>
      </c>
      <c r="K60" s="5" t="s">
        <v>16</v>
      </c>
      <c r="L60" s="6" t="s">
        <v>128</v>
      </c>
      <c r="M60" s="6">
        <v>1.3</v>
      </c>
      <c r="N60" s="13">
        <v>1.3</v>
      </c>
      <c r="O60" s="14"/>
    </row>
    <row r="61" spans="1:15" ht="110.25">
      <c r="A61" s="1"/>
      <c r="B61" s="34" t="s">
        <v>32</v>
      </c>
      <c r="C61" s="34" t="s">
        <v>129</v>
      </c>
      <c r="D61" s="30">
        <f>E61+F61</f>
        <v>474175.7</v>
      </c>
      <c r="E61" s="30">
        <v>451909.7</v>
      </c>
      <c r="F61" s="30">
        <v>22266</v>
      </c>
      <c r="G61" s="30">
        <f>H61+I61</f>
        <v>474062</v>
      </c>
      <c r="H61" s="30">
        <v>451796</v>
      </c>
      <c r="I61" s="30">
        <v>22266</v>
      </c>
      <c r="J61" s="5" t="s">
        <v>130</v>
      </c>
      <c r="K61" s="5" t="s">
        <v>16</v>
      </c>
      <c r="L61" s="6" t="s">
        <v>131</v>
      </c>
      <c r="M61" s="6">
        <v>109.5</v>
      </c>
      <c r="N61" s="7">
        <v>112.49</v>
      </c>
      <c r="O61" s="8"/>
    </row>
    <row r="62" spans="1:15" ht="173.25">
      <c r="A62" s="1"/>
      <c r="B62" s="34"/>
      <c r="C62" s="34"/>
      <c r="D62" s="30"/>
      <c r="E62" s="30"/>
      <c r="F62" s="30"/>
      <c r="G62" s="30"/>
      <c r="H62" s="30"/>
      <c r="I62" s="30"/>
      <c r="J62" s="5" t="s">
        <v>132</v>
      </c>
      <c r="K62" s="5" t="s">
        <v>16</v>
      </c>
      <c r="L62" s="6" t="s">
        <v>121</v>
      </c>
      <c r="M62" s="6">
        <v>100</v>
      </c>
      <c r="N62" s="7">
        <v>100</v>
      </c>
      <c r="O62" s="8"/>
    </row>
    <row r="63" spans="1:15" ht="78.75">
      <c r="A63" s="1"/>
      <c r="B63" s="34"/>
      <c r="C63" s="34"/>
      <c r="D63" s="30"/>
      <c r="E63" s="30"/>
      <c r="F63" s="30"/>
      <c r="G63" s="30"/>
      <c r="H63" s="30"/>
      <c r="I63" s="30"/>
      <c r="J63" s="5" t="s">
        <v>133</v>
      </c>
      <c r="K63" s="5" t="s">
        <v>16</v>
      </c>
      <c r="L63" s="6" t="s">
        <v>121</v>
      </c>
      <c r="M63" s="6">
        <v>100</v>
      </c>
      <c r="N63" s="7">
        <v>100</v>
      </c>
      <c r="O63" s="8"/>
    </row>
    <row r="64" spans="1:15" ht="63">
      <c r="A64" s="1"/>
      <c r="B64" s="34"/>
      <c r="C64" s="34"/>
      <c r="D64" s="30"/>
      <c r="E64" s="30"/>
      <c r="F64" s="30"/>
      <c r="G64" s="30"/>
      <c r="H64" s="30"/>
      <c r="I64" s="30"/>
      <c r="J64" s="5" t="s">
        <v>134</v>
      </c>
      <c r="K64" s="5" t="s">
        <v>16</v>
      </c>
      <c r="L64" s="6" t="s">
        <v>121</v>
      </c>
      <c r="M64" s="6">
        <v>100</v>
      </c>
      <c r="N64" s="7">
        <v>100</v>
      </c>
      <c r="O64" s="8"/>
    </row>
    <row r="65" spans="1:15" ht="204.75">
      <c r="A65" s="1"/>
      <c r="B65" s="34"/>
      <c r="C65" s="34"/>
      <c r="D65" s="30"/>
      <c r="E65" s="30"/>
      <c r="F65" s="30"/>
      <c r="G65" s="30"/>
      <c r="H65" s="30"/>
      <c r="I65" s="30"/>
      <c r="J65" s="5" t="s">
        <v>135</v>
      </c>
      <c r="K65" s="5" t="s">
        <v>16</v>
      </c>
      <c r="L65" s="6" t="s">
        <v>121</v>
      </c>
      <c r="M65" s="6">
        <v>30</v>
      </c>
      <c r="N65" s="7">
        <v>30</v>
      </c>
      <c r="O65" s="8"/>
    </row>
    <row r="66" spans="1:15" ht="18.75" customHeight="1">
      <c r="A66" s="1"/>
      <c r="B66" s="5"/>
      <c r="C66" s="35" t="s">
        <v>136</v>
      </c>
      <c r="D66" s="35">
        <v>2181454</v>
      </c>
      <c r="E66" s="35">
        <v>1782597.4</v>
      </c>
      <c r="F66" s="35">
        <v>398856.60000000003</v>
      </c>
      <c r="G66" s="35">
        <v>2022608.5</v>
      </c>
      <c r="H66" s="35">
        <v>1630803.8</v>
      </c>
      <c r="I66" s="35">
        <v>391804.7</v>
      </c>
      <c r="J66" s="34"/>
      <c r="K66" s="34"/>
      <c r="L66" s="36"/>
      <c r="M66" s="36"/>
      <c r="N66" s="37"/>
      <c r="O66" s="8"/>
    </row>
    <row r="67" spans="1:15" ht="126">
      <c r="A67" s="1"/>
      <c r="B67" s="34" t="s">
        <v>13</v>
      </c>
      <c r="C67" s="34" t="s">
        <v>137</v>
      </c>
      <c r="D67" s="30">
        <f>E67+F67</f>
        <v>2024935.3</v>
      </c>
      <c r="E67" s="30">
        <v>313912.3</v>
      </c>
      <c r="F67" s="30">
        <f>1634548+76475</f>
        <v>1711023</v>
      </c>
      <c r="G67" s="30">
        <f>H67+I67</f>
        <v>2020933.2000000002</v>
      </c>
      <c r="H67" s="30">
        <v>313654.4</v>
      </c>
      <c r="I67" s="30">
        <f>1630803.8+76475</f>
        <v>1707278.8</v>
      </c>
      <c r="J67" s="5" t="s">
        <v>138</v>
      </c>
      <c r="K67" s="5" t="s">
        <v>16</v>
      </c>
      <c r="L67" s="6" t="s">
        <v>139</v>
      </c>
      <c r="M67" s="6">
        <v>53.5</v>
      </c>
      <c r="N67" s="7">
        <v>79.4</v>
      </c>
      <c r="O67" s="8"/>
    </row>
    <row r="68" spans="1:15" ht="110.25">
      <c r="A68" s="1"/>
      <c r="B68" s="34"/>
      <c r="C68" s="34"/>
      <c r="D68" s="30"/>
      <c r="E68" s="30"/>
      <c r="F68" s="30"/>
      <c r="G68" s="30"/>
      <c r="H68" s="30"/>
      <c r="I68" s="30"/>
      <c r="J68" s="5" t="s">
        <v>140</v>
      </c>
      <c r="K68" s="5" t="s">
        <v>16</v>
      </c>
      <c r="L68" s="6" t="s">
        <v>141</v>
      </c>
      <c r="M68" s="6">
        <v>116.2</v>
      </c>
      <c r="N68" s="7">
        <v>121.74</v>
      </c>
      <c r="O68" s="8"/>
    </row>
    <row r="69" spans="1:15" ht="110.25">
      <c r="A69" s="1"/>
      <c r="B69" s="34"/>
      <c r="C69" s="34"/>
      <c r="D69" s="30"/>
      <c r="E69" s="30"/>
      <c r="F69" s="30"/>
      <c r="G69" s="30"/>
      <c r="H69" s="30"/>
      <c r="I69" s="30"/>
      <c r="J69" s="5" t="s">
        <v>142</v>
      </c>
      <c r="K69" s="5" t="s">
        <v>16</v>
      </c>
      <c r="L69" s="6" t="s">
        <v>143</v>
      </c>
      <c r="M69" s="6">
        <v>78</v>
      </c>
      <c r="N69" s="7">
        <v>78</v>
      </c>
      <c r="O69" s="8"/>
    </row>
    <row r="70" spans="1:15" ht="110.25">
      <c r="A70" s="1"/>
      <c r="B70" s="34"/>
      <c r="C70" s="34"/>
      <c r="D70" s="30"/>
      <c r="E70" s="30"/>
      <c r="F70" s="30"/>
      <c r="G70" s="30"/>
      <c r="H70" s="30"/>
      <c r="I70" s="30"/>
      <c r="J70" s="5" t="s">
        <v>144</v>
      </c>
      <c r="K70" s="5" t="s">
        <v>16</v>
      </c>
      <c r="L70" s="6" t="s">
        <v>145</v>
      </c>
      <c r="M70" s="6">
        <v>0.58</v>
      </c>
      <c r="N70" s="7">
        <v>0.58</v>
      </c>
      <c r="O70" s="8"/>
    </row>
    <row r="71" spans="1:15" ht="141.75">
      <c r="A71" s="1"/>
      <c r="B71" s="34"/>
      <c r="C71" s="34"/>
      <c r="D71" s="30"/>
      <c r="E71" s="30"/>
      <c r="F71" s="30"/>
      <c r="G71" s="30"/>
      <c r="H71" s="30"/>
      <c r="I71" s="30"/>
      <c r="J71" s="5" t="s">
        <v>146</v>
      </c>
      <c r="K71" s="5" t="s">
        <v>16</v>
      </c>
      <c r="L71" s="6" t="s">
        <v>147</v>
      </c>
      <c r="M71" s="6">
        <v>82</v>
      </c>
      <c r="N71" s="7">
        <v>82.44</v>
      </c>
      <c r="O71" s="8"/>
    </row>
    <row r="72" spans="1:15" ht="126">
      <c r="A72" s="1"/>
      <c r="B72" s="34"/>
      <c r="C72" s="34"/>
      <c r="D72" s="30"/>
      <c r="E72" s="30"/>
      <c r="F72" s="30"/>
      <c r="G72" s="30"/>
      <c r="H72" s="30"/>
      <c r="I72" s="30"/>
      <c r="J72" s="5" t="s">
        <v>148</v>
      </c>
      <c r="K72" s="5" t="s">
        <v>16</v>
      </c>
      <c r="L72" s="6" t="s">
        <v>149</v>
      </c>
      <c r="M72" s="6">
        <v>84.5</v>
      </c>
      <c r="N72" s="7">
        <v>84.5</v>
      </c>
      <c r="O72" s="8"/>
    </row>
    <row r="73" spans="1:15" ht="24" customHeight="1">
      <c r="A73" s="1"/>
      <c r="B73" s="34" t="s">
        <v>24</v>
      </c>
      <c r="C73" s="34" t="s">
        <v>150</v>
      </c>
      <c r="D73" s="30">
        <f>E73+F73</f>
        <v>156518.69999999998</v>
      </c>
      <c r="E73" s="30">
        <v>8469.3</v>
      </c>
      <c r="F73" s="30">
        <v>148049.4</v>
      </c>
      <c r="G73" s="30">
        <v>1675.3</v>
      </c>
      <c r="H73" s="30">
        <v>1675.3</v>
      </c>
      <c r="I73" s="30">
        <v>0</v>
      </c>
      <c r="J73" s="5" t="s">
        <v>151</v>
      </c>
      <c r="K73" s="5" t="s">
        <v>16</v>
      </c>
      <c r="L73" s="6" t="s">
        <v>152</v>
      </c>
      <c r="M73" s="6">
        <v>37.9</v>
      </c>
      <c r="N73" s="7">
        <v>43</v>
      </c>
      <c r="O73" s="8"/>
    </row>
    <row r="74" spans="1:15" ht="41.25" customHeight="1">
      <c r="A74" s="1"/>
      <c r="B74" s="34"/>
      <c r="C74" s="34"/>
      <c r="D74" s="30"/>
      <c r="E74" s="30"/>
      <c r="F74" s="30"/>
      <c r="G74" s="30"/>
      <c r="H74" s="30"/>
      <c r="I74" s="30"/>
      <c r="J74" s="5" t="s">
        <v>153</v>
      </c>
      <c r="K74" s="5" t="s">
        <v>16</v>
      </c>
      <c r="L74" s="6" t="s">
        <v>154</v>
      </c>
      <c r="M74" s="6">
        <v>15.7</v>
      </c>
      <c r="N74" s="7">
        <v>16.3</v>
      </c>
      <c r="O74" s="8"/>
    </row>
    <row r="75" spans="1:15" ht="47.25">
      <c r="A75" s="1"/>
      <c r="B75" s="34"/>
      <c r="C75" s="34"/>
      <c r="D75" s="30"/>
      <c r="E75" s="30"/>
      <c r="F75" s="30"/>
      <c r="G75" s="30"/>
      <c r="H75" s="30"/>
      <c r="I75" s="30"/>
      <c r="J75" s="5" t="s">
        <v>155</v>
      </c>
      <c r="K75" s="5" t="s">
        <v>73</v>
      </c>
      <c r="L75" s="6" t="s">
        <v>156</v>
      </c>
      <c r="M75" s="19">
        <v>13.6</v>
      </c>
      <c r="N75" s="17">
        <v>14.4</v>
      </c>
      <c r="O75" s="12"/>
    </row>
    <row r="76" spans="1:15" ht="78.75">
      <c r="A76" s="1"/>
      <c r="B76" s="34"/>
      <c r="C76" s="34"/>
      <c r="D76" s="30"/>
      <c r="E76" s="30"/>
      <c r="F76" s="30"/>
      <c r="G76" s="30"/>
      <c r="H76" s="30"/>
      <c r="I76" s="30"/>
      <c r="J76" s="5" t="s">
        <v>157</v>
      </c>
      <c r="K76" s="5" t="s">
        <v>73</v>
      </c>
      <c r="L76" s="7" t="s">
        <v>77</v>
      </c>
      <c r="M76" s="15">
        <v>0</v>
      </c>
      <c r="N76" s="15">
        <v>0</v>
      </c>
      <c r="O76" s="8"/>
    </row>
    <row r="77" spans="1:15" ht="180">
      <c r="A77" s="1"/>
      <c r="B77" s="34"/>
      <c r="C77" s="34"/>
      <c r="D77" s="30"/>
      <c r="E77" s="30"/>
      <c r="F77" s="30"/>
      <c r="G77" s="30"/>
      <c r="H77" s="30"/>
      <c r="I77" s="30"/>
      <c r="J77" s="5" t="s">
        <v>158</v>
      </c>
      <c r="K77" s="5" t="s">
        <v>16</v>
      </c>
      <c r="L77" s="7" t="s">
        <v>159</v>
      </c>
      <c r="M77" s="15">
        <v>94.8</v>
      </c>
      <c r="N77" s="15">
        <v>89.88</v>
      </c>
      <c r="O77" s="26" t="s">
        <v>945</v>
      </c>
    </row>
    <row r="78" spans="1:15" ht="180">
      <c r="A78" s="1"/>
      <c r="B78" s="34"/>
      <c r="C78" s="34"/>
      <c r="D78" s="30"/>
      <c r="E78" s="30"/>
      <c r="F78" s="30"/>
      <c r="G78" s="30"/>
      <c r="H78" s="30"/>
      <c r="I78" s="30"/>
      <c r="J78" s="5" t="s">
        <v>160</v>
      </c>
      <c r="K78" s="5" t="s">
        <v>16</v>
      </c>
      <c r="L78" s="7" t="s">
        <v>161</v>
      </c>
      <c r="M78" s="15">
        <v>5.2</v>
      </c>
      <c r="N78" s="15">
        <v>10.12</v>
      </c>
      <c r="O78" s="26" t="s">
        <v>946</v>
      </c>
    </row>
    <row r="79" spans="1:15" ht="110.25">
      <c r="A79" s="1"/>
      <c r="B79" s="34"/>
      <c r="C79" s="34"/>
      <c r="D79" s="30"/>
      <c r="E79" s="30"/>
      <c r="F79" s="30"/>
      <c r="G79" s="30"/>
      <c r="H79" s="30"/>
      <c r="I79" s="30"/>
      <c r="J79" s="5" t="s">
        <v>162</v>
      </c>
      <c r="K79" s="5" t="s">
        <v>73</v>
      </c>
      <c r="L79" s="7" t="s">
        <v>77</v>
      </c>
      <c r="M79" s="15">
        <v>0</v>
      </c>
      <c r="N79" s="15">
        <v>0</v>
      </c>
      <c r="O79" s="8"/>
    </row>
    <row r="80" spans="1:15" ht="18.75" customHeight="1">
      <c r="A80" s="1"/>
      <c r="B80" s="5"/>
      <c r="C80" s="35" t="s">
        <v>163</v>
      </c>
      <c r="D80" s="35">
        <v>636243.2</v>
      </c>
      <c r="E80" s="35">
        <v>14646</v>
      </c>
      <c r="F80" s="35">
        <v>621597.2</v>
      </c>
      <c r="G80" s="35">
        <v>636238.7000000001</v>
      </c>
      <c r="H80" s="35">
        <v>14646</v>
      </c>
      <c r="I80" s="35">
        <v>621592.7000000001</v>
      </c>
      <c r="J80" s="34"/>
      <c r="K80" s="34"/>
      <c r="L80" s="36"/>
      <c r="M80" s="46"/>
      <c r="N80" s="47"/>
      <c r="O80" s="14"/>
    </row>
    <row r="81" spans="1:15" ht="78.75">
      <c r="A81" s="1"/>
      <c r="B81" s="34" t="s">
        <v>13</v>
      </c>
      <c r="C81" s="34" t="s">
        <v>164</v>
      </c>
      <c r="D81" s="30">
        <f>E81+F81</f>
        <v>577751.2</v>
      </c>
      <c r="E81" s="30">
        <v>523760.6</v>
      </c>
      <c r="F81" s="30">
        <f>4857+49133.6</f>
        <v>53990.6</v>
      </c>
      <c r="G81" s="30">
        <f>H81+I81</f>
        <v>577746.7</v>
      </c>
      <c r="H81" s="30">
        <v>523756.1</v>
      </c>
      <c r="I81" s="30">
        <v>53990.6</v>
      </c>
      <c r="J81" s="5" t="s">
        <v>165</v>
      </c>
      <c r="K81" s="5" t="s">
        <v>16</v>
      </c>
      <c r="L81" s="6" t="s">
        <v>166</v>
      </c>
      <c r="M81" s="6">
        <v>82.9</v>
      </c>
      <c r="N81" s="7">
        <v>106.95</v>
      </c>
      <c r="O81" s="8"/>
    </row>
    <row r="82" spans="1:15" ht="157.5">
      <c r="A82" s="1"/>
      <c r="B82" s="34"/>
      <c r="C82" s="34"/>
      <c r="D82" s="30"/>
      <c r="E82" s="30"/>
      <c r="F82" s="30"/>
      <c r="G82" s="30"/>
      <c r="H82" s="30"/>
      <c r="I82" s="30"/>
      <c r="J82" s="5" t="s">
        <v>167</v>
      </c>
      <c r="K82" s="5" t="s">
        <v>16</v>
      </c>
      <c r="L82" s="6" t="s">
        <v>168</v>
      </c>
      <c r="M82" s="6">
        <v>74</v>
      </c>
      <c r="N82" s="7">
        <v>74</v>
      </c>
      <c r="O82" s="8"/>
    </row>
    <row r="83" spans="1:15" ht="47.25">
      <c r="A83" s="1"/>
      <c r="B83" s="34"/>
      <c r="C83" s="34"/>
      <c r="D83" s="30"/>
      <c r="E83" s="30"/>
      <c r="F83" s="30"/>
      <c r="G83" s="30"/>
      <c r="H83" s="30"/>
      <c r="I83" s="30"/>
      <c r="J83" s="5" t="s">
        <v>169</v>
      </c>
      <c r="K83" s="5" t="s">
        <v>16</v>
      </c>
      <c r="L83" s="6" t="s">
        <v>170</v>
      </c>
      <c r="M83" s="6">
        <v>25.9</v>
      </c>
      <c r="N83" s="7">
        <v>43.19</v>
      </c>
      <c r="O83" s="8"/>
    </row>
    <row r="84" spans="1:15" ht="63">
      <c r="A84" s="1"/>
      <c r="B84" s="34"/>
      <c r="C84" s="34"/>
      <c r="D84" s="30"/>
      <c r="E84" s="30"/>
      <c r="F84" s="30"/>
      <c r="G84" s="30"/>
      <c r="H84" s="30"/>
      <c r="I84" s="30"/>
      <c r="J84" s="5" t="s">
        <v>171</v>
      </c>
      <c r="K84" s="5" t="s">
        <v>16</v>
      </c>
      <c r="L84" s="6" t="s">
        <v>121</v>
      </c>
      <c r="M84" s="6">
        <v>100</v>
      </c>
      <c r="N84" s="7">
        <v>100</v>
      </c>
      <c r="O84" s="8"/>
    </row>
    <row r="85" spans="1:15" ht="78.75">
      <c r="A85" s="1"/>
      <c r="B85" s="34"/>
      <c r="C85" s="34"/>
      <c r="D85" s="30"/>
      <c r="E85" s="30"/>
      <c r="F85" s="30"/>
      <c r="G85" s="30"/>
      <c r="H85" s="30"/>
      <c r="I85" s="30"/>
      <c r="J85" s="5" t="s">
        <v>172</v>
      </c>
      <c r="K85" s="5" t="s">
        <v>124</v>
      </c>
      <c r="L85" s="6" t="s">
        <v>173</v>
      </c>
      <c r="M85" s="6">
        <v>1.2</v>
      </c>
      <c r="N85" s="7">
        <v>4.8</v>
      </c>
      <c r="O85" s="8"/>
    </row>
    <row r="86" spans="1:15" ht="31.5">
      <c r="A86" s="1"/>
      <c r="B86" s="34"/>
      <c r="C86" s="34"/>
      <c r="D86" s="30"/>
      <c r="E86" s="30"/>
      <c r="F86" s="30"/>
      <c r="G86" s="30"/>
      <c r="H86" s="30"/>
      <c r="I86" s="30"/>
      <c r="J86" s="5" t="s">
        <v>174</v>
      </c>
      <c r="K86" s="5" t="s">
        <v>16</v>
      </c>
      <c r="L86" s="6" t="s">
        <v>175</v>
      </c>
      <c r="M86" s="6">
        <v>31</v>
      </c>
      <c r="N86" s="7">
        <v>31.5</v>
      </c>
      <c r="O86" s="8"/>
    </row>
    <row r="87" spans="1:15" ht="110.25">
      <c r="A87" s="1"/>
      <c r="B87" s="34"/>
      <c r="C87" s="34"/>
      <c r="D87" s="30"/>
      <c r="E87" s="30"/>
      <c r="F87" s="30"/>
      <c r="G87" s="30"/>
      <c r="H87" s="30"/>
      <c r="I87" s="30"/>
      <c r="J87" s="5" t="s">
        <v>176</v>
      </c>
      <c r="K87" s="5" t="s">
        <v>16</v>
      </c>
      <c r="L87" s="6" t="s">
        <v>177</v>
      </c>
      <c r="M87" s="6">
        <v>104.6</v>
      </c>
      <c r="N87" s="7">
        <v>105.32</v>
      </c>
      <c r="O87" s="8"/>
    </row>
    <row r="88" spans="1:15" ht="47.25">
      <c r="A88" s="1"/>
      <c r="B88" s="34"/>
      <c r="C88" s="34"/>
      <c r="D88" s="30"/>
      <c r="E88" s="30"/>
      <c r="F88" s="30"/>
      <c r="G88" s="30"/>
      <c r="H88" s="30"/>
      <c r="I88" s="30"/>
      <c r="J88" s="5" t="s">
        <v>178</v>
      </c>
      <c r="K88" s="5" t="s">
        <v>16</v>
      </c>
      <c r="L88" s="6" t="s">
        <v>179</v>
      </c>
      <c r="M88" s="6">
        <v>23.7</v>
      </c>
      <c r="N88" s="7">
        <v>23.7</v>
      </c>
      <c r="O88" s="8"/>
    </row>
    <row r="89" spans="1:15" ht="78.75">
      <c r="A89" s="1"/>
      <c r="B89" s="34"/>
      <c r="C89" s="34"/>
      <c r="D89" s="30"/>
      <c r="E89" s="30"/>
      <c r="F89" s="30"/>
      <c r="G89" s="30"/>
      <c r="H89" s="30"/>
      <c r="I89" s="30"/>
      <c r="J89" s="5" t="s">
        <v>180</v>
      </c>
      <c r="K89" s="5" t="s">
        <v>16</v>
      </c>
      <c r="L89" s="6" t="s">
        <v>181</v>
      </c>
      <c r="M89" s="6">
        <v>7.76</v>
      </c>
      <c r="N89" s="7">
        <v>7.76</v>
      </c>
      <c r="O89" s="8"/>
    </row>
    <row r="90" spans="1:15" ht="81" customHeight="1">
      <c r="A90" s="1"/>
      <c r="B90" s="34"/>
      <c r="C90" s="34"/>
      <c r="D90" s="30"/>
      <c r="E90" s="30"/>
      <c r="F90" s="30"/>
      <c r="G90" s="30"/>
      <c r="H90" s="30"/>
      <c r="I90" s="30"/>
      <c r="J90" s="5" t="s">
        <v>182</v>
      </c>
      <c r="K90" s="5" t="s">
        <v>16</v>
      </c>
      <c r="L90" s="6" t="s">
        <v>183</v>
      </c>
      <c r="M90" s="6">
        <v>75.14</v>
      </c>
      <c r="N90" s="7">
        <v>106.95</v>
      </c>
      <c r="O90" s="8"/>
    </row>
    <row r="91" spans="1:15" ht="157.5">
      <c r="A91" s="1"/>
      <c r="B91" s="34"/>
      <c r="C91" s="34"/>
      <c r="D91" s="30"/>
      <c r="E91" s="30"/>
      <c r="F91" s="30"/>
      <c r="G91" s="30"/>
      <c r="H91" s="30"/>
      <c r="I91" s="30"/>
      <c r="J91" s="5" t="s">
        <v>184</v>
      </c>
      <c r="K91" s="5" t="s">
        <v>16</v>
      </c>
      <c r="L91" s="6" t="s">
        <v>185</v>
      </c>
      <c r="M91" s="6">
        <v>3.74</v>
      </c>
      <c r="N91" s="7">
        <v>3.8</v>
      </c>
      <c r="O91" s="8"/>
    </row>
    <row r="92" spans="1:15" ht="63">
      <c r="A92" s="1"/>
      <c r="B92" s="34"/>
      <c r="C92" s="34"/>
      <c r="D92" s="30"/>
      <c r="E92" s="30"/>
      <c r="F92" s="30"/>
      <c r="G92" s="30"/>
      <c r="H92" s="30"/>
      <c r="I92" s="30"/>
      <c r="J92" s="5" t="s">
        <v>186</v>
      </c>
      <c r="K92" s="5" t="s">
        <v>16</v>
      </c>
      <c r="L92" s="6" t="s">
        <v>187</v>
      </c>
      <c r="M92" s="6">
        <v>4.2</v>
      </c>
      <c r="N92" s="7">
        <v>60</v>
      </c>
      <c r="O92" s="8"/>
    </row>
    <row r="93" spans="1:15" ht="110.25">
      <c r="A93" s="1"/>
      <c r="B93" s="34"/>
      <c r="C93" s="34"/>
      <c r="D93" s="30"/>
      <c r="E93" s="30"/>
      <c r="F93" s="30"/>
      <c r="G93" s="30"/>
      <c r="H93" s="30"/>
      <c r="I93" s="30"/>
      <c r="J93" s="5" t="s">
        <v>188</v>
      </c>
      <c r="K93" s="5" t="s">
        <v>16</v>
      </c>
      <c r="L93" s="6" t="s">
        <v>189</v>
      </c>
      <c r="M93" s="6">
        <v>104.6</v>
      </c>
      <c r="N93" s="7">
        <v>109</v>
      </c>
      <c r="O93" s="8"/>
    </row>
    <row r="94" spans="1:15" ht="47.25">
      <c r="A94" s="1"/>
      <c r="B94" s="34" t="s">
        <v>24</v>
      </c>
      <c r="C94" s="34" t="s">
        <v>190</v>
      </c>
      <c r="D94" s="30">
        <f>E94+F94</f>
        <v>58492</v>
      </c>
      <c r="E94" s="30">
        <v>15000</v>
      </c>
      <c r="F94" s="30">
        <f>9789+33703</f>
        <v>43492</v>
      </c>
      <c r="G94" s="30">
        <f>H94+I94</f>
        <v>58492</v>
      </c>
      <c r="H94" s="30">
        <v>15000</v>
      </c>
      <c r="I94" s="30">
        <v>43492</v>
      </c>
      <c r="J94" s="5" t="s">
        <v>191</v>
      </c>
      <c r="K94" s="5" t="s">
        <v>16</v>
      </c>
      <c r="L94" s="6" t="s">
        <v>192</v>
      </c>
      <c r="M94" s="6">
        <v>23</v>
      </c>
      <c r="N94" s="7">
        <v>28</v>
      </c>
      <c r="O94" s="8"/>
    </row>
    <row r="95" spans="1:15" ht="141.75">
      <c r="A95" s="1"/>
      <c r="B95" s="34"/>
      <c r="C95" s="34"/>
      <c r="D95" s="30"/>
      <c r="E95" s="30"/>
      <c r="F95" s="30"/>
      <c r="G95" s="30"/>
      <c r="H95" s="30"/>
      <c r="I95" s="30"/>
      <c r="J95" s="5" t="s">
        <v>193</v>
      </c>
      <c r="K95" s="5" t="s">
        <v>16</v>
      </c>
      <c r="L95" s="6" t="s">
        <v>194</v>
      </c>
      <c r="M95" s="6">
        <v>55.6</v>
      </c>
      <c r="N95" s="7">
        <v>57.7</v>
      </c>
      <c r="O95" s="8"/>
    </row>
    <row r="96" spans="1:15" ht="78.75">
      <c r="A96" s="1"/>
      <c r="B96" s="34"/>
      <c r="C96" s="34"/>
      <c r="D96" s="30"/>
      <c r="E96" s="30"/>
      <c r="F96" s="30"/>
      <c r="G96" s="30"/>
      <c r="H96" s="30"/>
      <c r="I96" s="30"/>
      <c r="J96" s="5" t="s">
        <v>195</v>
      </c>
      <c r="K96" s="5" t="s">
        <v>16</v>
      </c>
      <c r="L96" s="6" t="s">
        <v>196</v>
      </c>
      <c r="M96" s="6">
        <v>57.5</v>
      </c>
      <c r="N96" s="7">
        <v>69.2</v>
      </c>
      <c r="O96" s="8"/>
    </row>
    <row r="97" spans="1:15" ht="18.75" customHeight="1">
      <c r="A97" s="1"/>
      <c r="B97" s="5"/>
      <c r="C97" s="35" t="s">
        <v>197</v>
      </c>
      <c r="D97" s="35">
        <v>170008.6</v>
      </c>
      <c r="E97" s="35">
        <v>0</v>
      </c>
      <c r="F97" s="35">
        <v>170008.6</v>
      </c>
      <c r="G97" s="35">
        <v>169107.6</v>
      </c>
      <c r="H97" s="35">
        <v>0</v>
      </c>
      <c r="I97" s="35">
        <v>169107.6</v>
      </c>
      <c r="J97" s="34"/>
      <c r="K97" s="34"/>
      <c r="L97" s="36"/>
      <c r="M97" s="36"/>
      <c r="N97" s="37"/>
      <c r="O97" s="8"/>
    </row>
    <row r="98" spans="1:15" ht="173.25">
      <c r="A98" s="1"/>
      <c r="B98" s="34" t="s">
        <v>13</v>
      </c>
      <c r="C98" s="34" t="s">
        <v>198</v>
      </c>
      <c r="D98" s="30">
        <f>E98</f>
        <v>31543.2</v>
      </c>
      <c r="E98" s="30">
        <v>31543.2</v>
      </c>
      <c r="F98" s="30">
        <v>0</v>
      </c>
      <c r="G98" s="30">
        <v>31505</v>
      </c>
      <c r="H98" s="30">
        <v>31505</v>
      </c>
      <c r="I98" s="30">
        <v>0</v>
      </c>
      <c r="J98" s="5" t="s">
        <v>199</v>
      </c>
      <c r="K98" s="5" t="s">
        <v>16</v>
      </c>
      <c r="L98" s="6" t="s">
        <v>121</v>
      </c>
      <c r="M98" s="6">
        <v>100</v>
      </c>
      <c r="N98" s="7">
        <v>100</v>
      </c>
      <c r="O98" s="8"/>
    </row>
    <row r="99" spans="1:15" ht="63">
      <c r="A99" s="1"/>
      <c r="B99" s="34"/>
      <c r="C99" s="34"/>
      <c r="D99" s="30"/>
      <c r="E99" s="30"/>
      <c r="F99" s="30"/>
      <c r="G99" s="30"/>
      <c r="H99" s="30"/>
      <c r="I99" s="30"/>
      <c r="J99" s="5" t="s">
        <v>200</v>
      </c>
      <c r="K99" s="5" t="s">
        <v>16</v>
      </c>
      <c r="L99" s="6" t="s">
        <v>121</v>
      </c>
      <c r="M99" s="6">
        <v>100</v>
      </c>
      <c r="N99" s="7">
        <v>100</v>
      </c>
      <c r="O99" s="8"/>
    </row>
    <row r="100" spans="1:15" ht="94.5">
      <c r="A100" s="1"/>
      <c r="B100" s="34"/>
      <c r="C100" s="34"/>
      <c r="D100" s="30"/>
      <c r="E100" s="30"/>
      <c r="F100" s="30"/>
      <c r="G100" s="30"/>
      <c r="H100" s="30"/>
      <c r="I100" s="30"/>
      <c r="J100" s="5" t="s">
        <v>201</v>
      </c>
      <c r="K100" s="5" t="s">
        <v>16</v>
      </c>
      <c r="L100" s="6" t="s">
        <v>121</v>
      </c>
      <c r="M100" s="6">
        <v>100</v>
      </c>
      <c r="N100" s="7">
        <v>100</v>
      </c>
      <c r="O100" s="8"/>
    </row>
    <row r="101" spans="1:15" ht="47.25">
      <c r="A101" s="1"/>
      <c r="B101" s="34"/>
      <c r="C101" s="34"/>
      <c r="D101" s="30"/>
      <c r="E101" s="30"/>
      <c r="F101" s="30"/>
      <c r="G101" s="30"/>
      <c r="H101" s="30"/>
      <c r="I101" s="30"/>
      <c r="J101" s="5" t="s">
        <v>202</v>
      </c>
      <c r="K101" s="5" t="s">
        <v>203</v>
      </c>
      <c r="L101" s="6" t="s">
        <v>121</v>
      </c>
      <c r="M101" s="6">
        <v>100</v>
      </c>
      <c r="N101" s="7">
        <v>100</v>
      </c>
      <c r="O101" s="8"/>
    </row>
    <row r="102" spans="1:15" ht="78.75">
      <c r="A102" s="1"/>
      <c r="B102" s="5" t="s">
        <v>24</v>
      </c>
      <c r="C102" s="5" t="s">
        <v>204</v>
      </c>
      <c r="D102" s="9">
        <v>113299.3</v>
      </c>
      <c r="E102" s="9">
        <v>113299.3</v>
      </c>
      <c r="F102" s="9">
        <v>0</v>
      </c>
      <c r="G102" s="9">
        <v>112954</v>
      </c>
      <c r="H102" s="9">
        <v>112954</v>
      </c>
      <c r="I102" s="9">
        <v>0</v>
      </c>
      <c r="J102" s="5" t="s">
        <v>205</v>
      </c>
      <c r="K102" s="5" t="s">
        <v>16</v>
      </c>
      <c r="L102" s="6" t="s">
        <v>121</v>
      </c>
      <c r="M102" s="6">
        <v>100</v>
      </c>
      <c r="N102" s="7">
        <v>100</v>
      </c>
      <c r="O102" s="8"/>
    </row>
    <row r="103" spans="1:15" ht="47.25">
      <c r="A103" s="1"/>
      <c r="B103" s="34" t="s">
        <v>32</v>
      </c>
      <c r="C103" s="34" t="s">
        <v>206</v>
      </c>
      <c r="D103" s="30">
        <f>E103</f>
        <v>25166.1</v>
      </c>
      <c r="E103" s="30">
        <v>25166.1</v>
      </c>
      <c r="F103" s="30">
        <v>0</v>
      </c>
      <c r="G103" s="30">
        <f>H103</f>
        <v>24648.6</v>
      </c>
      <c r="H103" s="30">
        <v>24648.6</v>
      </c>
      <c r="I103" s="30">
        <v>0</v>
      </c>
      <c r="J103" s="5" t="s">
        <v>207</v>
      </c>
      <c r="K103" s="5" t="s">
        <v>16</v>
      </c>
      <c r="L103" s="6" t="s">
        <v>121</v>
      </c>
      <c r="M103" s="6">
        <v>100</v>
      </c>
      <c r="N103" s="7">
        <v>100</v>
      </c>
      <c r="O103" s="8"/>
    </row>
    <row r="104" spans="1:15" ht="110.25">
      <c r="A104" s="1"/>
      <c r="B104" s="34"/>
      <c r="C104" s="34"/>
      <c r="D104" s="30"/>
      <c r="E104" s="30"/>
      <c r="F104" s="30"/>
      <c r="G104" s="30"/>
      <c r="H104" s="30"/>
      <c r="I104" s="30"/>
      <c r="J104" s="5" t="s">
        <v>208</v>
      </c>
      <c r="K104" s="5" t="s">
        <v>16</v>
      </c>
      <c r="L104" s="6" t="s">
        <v>177</v>
      </c>
      <c r="M104" s="6">
        <v>90</v>
      </c>
      <c r="N104" s="7">
        <v>90</v>
      </c>
      <c r="O104" s="8"/>
    </row>
    <row r="105" spans="1:15" ht="37.5" customHeight="1">
      <c r="A105" s="1"/>
      <c r="B105" s="5"/>
      <c r="C105" s="38" t="s">
        <v>209</v>
      </c>
      <c r="D105" s="38">
        <v>977077.3400000001</v>
      </c>
      <c r="E105" s="38">
        <v>278546.17000000004</v>
      </c>
      <c r="F105" s="38">
        <v>698531.17</v>
      </c>
      <c r="G105" s="38">
        <v>734519.3500000001</v>
      </c>
      <c r="H105" s="38">
        <v>126913.95000000001</v>
      </c>
      <c r="I105" s="38">
        <v>607605.4000000001</v>
      </c>
      <c r="J105" s="39"/>
      <c r="K105" s="39"/>
      <c r="L105" s="40"/>
      <c r="M105" s="40"/>
      <c r="N105" s="41"/>
      <c r="O105" s="8"/>
    </row>
    <row r="106" spans="1:15" ht="18.75" customHeight="1">
      <c r="A106" s="1"/>
      <c r="B106" s="5"/>
      <c r="C106" s="35" t="s">
        <v>210</v>
      </c>
      <c r="D106" s="35">
        <v>900368.0900000001</v>
      </c>
      <c r="E106" s="35">
        <v>210725.17</v>
      </c>
      <c r="F106" s="35">
        <v>689642.92</v>
      </c>
      <c r="G106" s="35">
        <v>664540.6500000001</v>
      </c>
      <c r="H106" s="35">
        <v>63607.05</v>
      </c>
      <c r="I106" s="35">
        <v>600933.6000000001</v>
      </c>
      <c r="J106" s="34"/>
      <c r="K106" s="34"/>
      <c r="L106" s="36"/>
      <c r="M106" s="36"/>
      <c r="N106" s="37"/>
      <c r="O106" s="8"/>
    </row>
    <row r="107" spans="1:15" ht="87" customHeight="1">
      <c r="A107" s="1"/>
      <c r="B107" s="34" t="s">
        <v>13</v>
      </c>
      <c r="C107" s="34" t="s">
        <v>211</v>
      </c>
      <c r="D107" s="30">
        <f>E107+F107</f>
        <v>804146.19</v>
      </c>
      <c r="E107" s="30">
        <v>92897.07</v>
      </c>
      <c r="F107" s="30">
        <f>196807.17+259411.6+235030.35+20000</f>
        <v>711249.12</v>
      </c>
      <c r="G107" s="30">
        <f>H107+I107</f>
        <v>586534.72</v>
      </c>
      <c r="H107" s="30">
        <v>85354.26</v>
      </c>
      <c r="I107" s="30">
        <f>60598.61+208871.93+231709.92</f>
        <v>501180.45999999996</v>
      </c>
      <c r="J107" s="5" t="s">
        <v>212</v>
      </c>
      <c r="K107" s="5" t="s">
        <v>16</v>
      </c>
      <c r="L107" s="6" t="s">
        <v>121</v>
      </c>
      <c r="M107" s="6">
        <v>100</v>
      </c>
      <c r="N107" s="7">
        <v>100</v>
      </c>
      <c r="O107" s="8"/>
    </row>
    <row r="108" spans="1:15" ht="47.25">
      <c r="A108" s="1"/>
      <c r="B108" s="34"/>
      <c r="C108" s="34"/>
      <c r="D108" s="30"/>
      <c r="E108" s="30"/>
      <c r="F108" s="30"/>
      <c r="G108" s="30"/>
      <c r="H108" s="30"/>
      <c r="I108" s="30"/>
      <c r="J108" s="5" t="s">
        <v>213</v>
      </c>
      <c r="K108" s="5" t="s">
        <v>16</v>
      </c>
      <c r="L108" s="6" t="s">
        <v>214</v>
      </c>
      <c r="M108" s="6">
        <v>97.3</v>
      </c>
      <c r="N108" s="7">
        <v>97.3</v>
      </c>
      <c r="O108" s="8"/>
    </row>
    <row r="109" spans="1:15" ht="94.5">
      <c r="A109" s="1"/>
      <c r="B109" s="34"/>
      <c r="C109" s="34"/>
      <c r="D109" s="30"/>
      <c r="E109" s="30"/>
      <c r="F109" s="30"/>
      <c r="G109" s="30"/>
      <c r="H109" s="30"/>
      <c r="I109" s="30"/>
      <c r="J109" s="5" t="s">
        <v>215</v>
      </c>
      <c r="K109" s="5" t="s">
        <v>27</v>
      </c>
      <c r="L109" s="19" t="s">
        <v>24</v>
      </c>
      <c r="M109" s="19">
        <v>1</v>
      </c>
      <c r="N109" s="17">
        <v>0</v>
      </c>
      <c r="O109" s="12"/>
    </row>
    <row r="110" spans="1:15" ht="57.75" customHeight="1">
      <c r="A110" s="1"/>
      <c r="B110" s="34"/>
      <c r="C110" s="34"/>
      <c r="D110" s="30"/>
      <c r="E110" s="30"/>
      <c r="F110" s="30"/>
      <c r="G110" s="30"/>
      <c r="H110" s="30"/>
      <c r="I110" s="30"/>
      <c r="J110" s="5" t="s">
        <v>216</v>
      </c>
      <c r="K110" s="18" t="s">
        <v>16</v>
      </c>
      <c r="L110" s="15" t="s">
        <v>217</v>
      </c>
      <c r="M110" s="15">
        <v>24</v>
      </c>
      <c r="N110" s="15">
        <v>24</v>
      </c>
      <c r="O110" s="8"/>
    </row>
    <row r="111" spans="1:15" ht="78.75">
      <c r="A111" s="1"/>
      <c r="B111" s="34"/>
      <c r="C111" s="34"/>
      <c r="D111" s="30"/>
      <c r="E111" s="30"/>
      <c r="F111" s="30"/>
      <c r="G111" s="30"/>
      <c r="H111" s="30"/>
      <c r="I111" s="30"/>
      <c r="J111" s="5" t="s">
        <v>218</v>
      </c>
      <c r="K111" s="18" t="s">
        <v>219</v>
      </c>
      <c r="L111" s="15" t="s">
        <v>220</v>
      </c>
      <c r="M111" s="15">
        <v>0</v>
      </c>
      <c r="N111" s="15">
        <v>319.8</v>
      </c>
      <c r="O111" s="8"/>
    </row>
    <row r="112" spans="1:15" ht="69.75" customHeight="1">
      <c r="A112" s="1"/>
      <c r="B112" s="34"/>
      <c r="C112" s="34"/>
      <c r="D112" s="30"/>
      <c r="E112" s="30"/>
      <c r="F112" s="30"/>
      <c r="G112" s="30"/>
      <c r="H112" s="30"/>
      <c r="I112" s="30"/>
      <c r="J112" s="5" t="s">
        <v>221</v>
      </c>
      <c r="K112" s="18" t="s">
        <v>27</v>
      </c>
      <c r="L112" s="15" t="s">
        <v>32</v>
      </c>
      <c r="M112" s="15">
        <v>8</v>
      </c>
      <c r="N112" s="15">
        <v>6</v>
      </c>
      <c r="O112" s="26" t="s">
        <v>947</v>
      </c>
    </row>
    <row r="113" spans="1:15" ht="78.75">
      <c r="A113" s="1"/>
      <c r="B113" s="34"/>
      <c r="C113" s="34"/>
      <c r="D113" s="30"/>
      <c r="E113" s="30"/>
      <c r="F113" s="30"/>
      <c r="G113" s="30"/>
      <c r="H113" s="30"/>
      <c r="I113" s="30"/>
      <c r="J113" s="5" t="s">
        <v>222</v>
      </c>
      <c r="K113" s="18" t="s">
        <v>27</v>
      </c>
      <c r="L113" s="15" t="s">
        <v>62</v>
      </c>
      <c r="M113" s="15">
        <v>5</v>
      </c>
      <c r="N113" s="15">
        <v>5</v>
      </c>
      <c r="O113" s="27"/>
    </row>
    <row r="114" spans="1:15" ht="63">
      <c r="A114" s="1"/>
      <c r="B114" s="34"/>
      <c r="C114" s="34"/>
      <c r="D114" s="30"/>
      <c r="E114" s="30"/>
      <c r="F114" s="30"/>
      <c r="G114" s="30"/>
      <c r="H114" s="30"/>
      <c r="I114" s="30"/>
      <c r="J114" s="5" t="s">
        <v>223</v>
      </c>
      <c r="K114" s="18" t="s">
        <v>224</v>
      </c>
      <c r="L114" s="15" t="s">
        <v>225</v>
      </c>
      <c r="M114" s="15">
        <v>0.04</v>
      </c>
      <c r="N114" s="15">
        <v>0.04</v>
      </c>
      <c r="O114" s="27"/>
    </row>
    <row r="115" spans="1:15" ht="59.25" customHeight="1">
      <c r="A115" s="1"/>
      <c r="B115" s="34"/>
      <c r="C115" s="34"/>
      <c r="D115" s="30"/>
      <c r="E115" s="30"/>
      <c r="F115" s="30"/>
      <c r="G115" s="30"/>
      <c r="H115" s="30"/>
      <c r="I115" s="30"/>
      <c r="J115" s="5" t="s">
        <v>226</v>
      </c>
      <c r="K115" s="18" t="s">
        <v>27</v>
      </c>
      <c r="L115" s="15" t="s">
        <v>13</v>
      </c>
      <c r="M115" s="15">
        <v>3</v>
      </c>
      <c r="N115" s="15">
        <v>2</v>
      </c>
      <c r="O115" s="26" t="s">
        <v>948</v>
      </c>
    </row>
    <row r="116" spans="1:15" ht="42.75" customHeight="1">
      <c r="A116" s="1"/>
      <c r="B116" s="34"/>
      <c r="C116" s="34"/>
      <c r="D116" s="30"/>
      <c r="E116" s="30"/>
      <c r="F116" s="30"/>
      <c r="G116" s="30"/>
      <c r="H116" s="30"/>
      <c r="I116" s="30"/>
      <c r="J116" s="5" t="s">
        <v>227</v>
      </c>
      <c r="K116" s="18" t="s">
        <v>27</v>
      </c>
      <c r="L116" s="28" t="s">
        <v>62</v>
      </c>
      <c r="M116" s="15">
        <v>1</v>
      </c>
      <c r="N116" s="15">
        <v>1</v>
      </c>
      <c r="O116" s="8"/>
    </row>
    <row r="117" spans="1:15" ht="63">
      <c r="A117" s="1"/>
      <c r="B117" s="34"/>
      <c r="C117" s="34"/>
      <c r="D117" s="30"/>
      <c r="E117" s="30"/>
      <c r="F117" s="30"/>
      <c r="G117" s="30"/>
      <c r="H117" s="30"/>
      <c r="I117" s="30"/>
      <c r="J117" s="5" t="s">
        <v>228</v>
      </c>
      <c r="K117" s="5" t="s">
        <v>27</v>
      </c>
      <c r="L117" s="13" t="s">
        <v>62</v>
      </c>
      <c r="M117" s="15">
        <v>1</v>
      </c>
      <c r="N117" s="15">
        <v>0</v>
      </c>
      <c r="O117" s="26" t="s">
        <v>949</v>
      </c>
    </row>
    <row r="118" spans="1:15" ht="78" customHeight="1">
      <c r="A118" s="1"/>
      <c r="B118" s="34"/>
      <c r="C118" s="34"/>
      <c r="D118" s="30"/>
      <c r="E118" s="30"/>
      <c r="F118" s="30"/>
      <c r="G118" s="30"/>
      <c r="H118" s="30"/>
      <c r="I118" s="30"/>
      <c r="J118" s="5" t="s">
        <v>229</v>
      </c>
      <c r="K118" s="5" t="s">
        <v>16</v>
      </c>
      <c r="L118" s="7" t="s">
        <v>62</v>
      </c>
      <c r="M118" s="15">
        <v>100</v>
      </c>
      <c r="N118" s="15">
        <v>100</v>
      </c>
      <c r="O118" s="8"/>
    </row>
    <row r="119" spans="1:15" ht="104.25" customHeight="1">
      <c r="A119" s="1"/>
      <c r="B119" s="5" t="s">
        <v>24</v>
      </c>
      <c r="C119" s="5" t="s">
        <v>230</v>
      </c>
      <c r="D119" s="9">
        <f>E119+F119</f>
        <v>0</v>
      </c>
      <c r="E119" s="9">
        <v>0</v>
      </c>
      <c r="F119" s="9">
        <v>0</v>
      </c>
      <c r="G119" s="9">
        <f>H119+I119</f>
        <v>0</v>
      </c>
      <c r="H119" s="9">
        <v>0</v>
      </c>
      <c r="I119" s="9">
        <v>0</v>
      </c>
      <c r="J119" s="5" t="s">
        <v>231</v>
      </c>
      <c r="K119" s="5" t="s">
        <v>16</v>
      </c>
      <c r="L119" s="6" t="s">
        <v>232</v>
      </c>
      <c r="M119" s="22">
        <v>30</v>
      </c>
      <c r="N119" s="13">
        <v>28.866</v>
      </c>
      <c r="O119" s="14"/>
    </row>
    <row r="120" spans="1:15" ht="136.5" customHeight="1">
      <c r="A120" s="1"/>
      <c r="B120" s="34" t="s">
        <v>32</v>
      </c>
      <c r="C120" s="34" t="s">
        <v>233</v>
      </c>
      <c r="D120" s="30">
        <f>E120+F120</f>
        <v>20802.3</v>
      </c>
      <c r="E120" s="30">
        <v>20802.3</v>
      </c>
      <c r="F120" s="30">
        <v>0</v>
      </c>
      <c r="G120" s="30">
        <f>H120+I120</f>
        <v>20801.93</v>
      </c>
      <c r="H120" s="30">
        <v>20801.93</v>
      </c>
      <c r="I120" s="30">
        <v>0</v>
      </c>
      <c r="J120" s="5" t="s">
        <v>234</v>
      </c>
      <c r="K120" s="5" t="s">
        <v>73</v>
      </c>
      <c r="L120" s="6" t="s">
        <v>235</v>
      </c>
      <c r="M120" s="6">
        <v>62</v>
      </c>
      <c r="N120" s="7">
        <v>6</v>
      </c>
      <c r="O120" s="8"/>
    </row>
    <row r="121" spans="1:15" ht="45.75" customHeight="1">
      <c r="A121" s="1"/>
      <c r="B121" s="34"/>
      <c r="C121" s="34"/>
      <c r="D121" s="30"/>
      <c r="E121" s="30"/>
      <c r="F121" s="30"/>
      <c r="G121" s="30"/>
      <c r="H121" s="30"/>
      <c r="I121" s="30"/>
      <c r="J121" s="5" t="s">
        <v>236</v>
      </c>
      <c r="K121" s="5" t="s">
        <v>16</v>
      </c>
      <c r="L121" s="6" t="s">
        <v>237</v>
      </c>
      <c r="M121" s="6">
        <v>100</v>
      </c>
      <c r="N121" s="7">
        <v>90</v>
      </c>
      <c r="O121" s="8"/>
    </row>
    <row r="122" spans="1:15" ht="60" customHeight="1">
      <c r="A122" s="1"/>
      <c r="B122" s="5" t="s">
        <v>40</v>
      </c>
      <c r="C122" s="5" t="s">
        <v>238</v>
      </c>
      <c r="D122" s="9">
        <f>E122+F122</f>
        <v>0</v>
      </c>
      <c r="E122" s="9">
        <v>0</v>
      </c>
      <c r="F122" s="9">
        <v>0</v>
      </c>
      <c r="G122" s="9">
        <f>H122+I122</f>
        <v>0</v>
      </c>
      <c r="H122" s="9">
        <v>0</v>
      </c>
      <c r="I122" s="9">
        <v>0</v>
      </c>
      <c r="J122" s="5" t="s">
        <v>239</v>
      </c>
      <c r="K122" s="5" t="s">
        <v>27</v>
      </c>
      <c r="L122" s="6" t="s">
        <v>240</v>
      </c>
      <c r="M122" s="6" t="s">
        <v>241</v>
      </c>
      <c r="N122" s="7">
        <v>67878</v>
      </c>
      <c r="O122" s="8"/>
    </row>
    <row r="123" spans="1:15" ht="63">
      <c r="A123" s="1"/>
      <c r="B123" s="34" t="s">
        <v>87</v>
      </c>
      <c r="C123" s="34" t="s">
        <v>242</v>
      </c>
      <c r="D123" s="30">
        <f>E123+F123</f>
        <v>152455.6</v>
      </c>
      <c r="E123" s="30">
        <v>7620.6</v>
      </c>
      <c r="F123" s="30">
        <f>13918+72551+58366</f>
        <v>144835</v>
      </c>
      <c r="G123" s="30">
        <f>H123+I123</f>
        <v>56554</v>
      </c>
      <c r="H123" s="30">
        <v>7620.56</v>
      </c>
      <c r="I123" s="30">
        <f>3008.44+45245+680</f>
        <v>48933.44</v>
      </c>
      <c r="J123" s="5" t="s">
        <v>243</v>
      </c>
      <c r="K123" s="5" t="s">
        <v>73</v>
      </c>
      <c r="L123" s="6" t="s">
        <v>62</v>
      </c>
      <c r="M123" s="6">
        <v>1008</v>
      </c>
      <c r="N123" s="7">
        <v>1008</v>
      </c>
      <c r="O123" s="8"/>
    </row>
    <row r="124" spans="1:15" ht="65.25" customHeight="1">
      <c r="A124" s="1"/>
      <c r="B124" s="34"/>
      <c r="C124" s="34"/>
      <c r="D124" s="30"/>
      <c r="E124" s="30"/>
      <c r="F124" s="30"/>
      <c r="G124" s="30"/>
      <c r="H124" s="30"/>
      <c r="I124" s="30"/>
      <c r="J124" s="5" t="s">
        <v>244</v>
      </c>
      <c r="K124" s="5" t="s">
        <v>16</v>
      </c>
      <c r="L124" s="6" t="s">
        <v>62</v>
      </c>
      <c r="M124" s="6">
        <v>100</v>
      </c>
      <c r="N124" s="7">
        <v>100</v>
      </c>
      <c r="O124" s="8"/>
    </row>
    <row r="125" spans="1:15" ht="90" customHeight="1">
      <c r="A125" s="1"/>
      <c r="B125" s="34" t="s">
        <v>35</v>
      </c>
      <c r="C125" s="34" t="s">
        <v>245</v>
      </c>
      <c r="D125" s="30">
        <f>E125+F125</f>
        <v>1330</v>
      </c>
      <c r="E125" s="30">
        <v>1330</v>
      </c>
      <c r="F125" s="30">
        <v>0</v>
      </c>
      <c r="G125" s="30">
        <f>H125+I125</f>
        <v>1330</v>
      </c>
      <c r="H125" s="30">
        <v>1330</v>
      </c>
      <c r="I125" s="30">
        <v>0</v>
      </c>
      <c r="J125" s="5" t="s">
        <v>246</v>
      </c>
      <c r="K125" s="5" t="s">
        <v>16</v>
      </c>
      <c r="L125" s="6" t="s">
        <v>62</v>
      </c>
      <c r="M125" s="6">
        <v>100</v>
      </c>
      <c r="N125" s="7">
        <v>100</v>
      </c>
      <c r="O125" s="8"/>
    </row>
    <row r="126" spans="1:15" ht="90" customHeight="1">
      <c r="A126" s="1"/>
      <c r="B126" s="34"/>
      <c r="C126" s="34"/>
      <c r="D126" s="30"/>
      <c r="E126" s="30"/>
      <c r="F126" s="30"/>
      <c r="G126" s="30"/>
      <c r="H126" s="30"/>
      <c r="I126" s="30"/>
      <c r="J126" s="5" t="s">
        <v>247</v>
      </c>
      <c r="K126" s="5" t="s">
        <v>16</v>
      </c>
      <c r="L126" s="6" t="s">
        <v>62</v>
      </c>
      <c r="M126" s="6">
        <v>100</v>
      </c>
      <c r="N126" s="7">
        <v>0</v>
      </c>
      <c r="O126" s="8"/>
    </row>
    <row r="127" spans="1:15" ht="80.25" customHeight="1">
      <c r="A127" s="1"/>
      <c r="B127" s="34"/>
      <c r="C127" s="34"/>
      <c r="D127" s="30"/>
      <c r="E127" s="30"/>
      <c r="F127" s="30"/>
      <c r="G127" s="30"/>
      <c r="H127" s="30"/>
      <c r="I127" s="30"/>
      <c r="J127" s="5" t="s">
        <v>248</v>
      </c>
      <c r="K127" s="5" t="s">
        <v>16</v>
      </c>
      <c r="L127" s="6" t="s">
        <v>249</v>
      </c>
      <c r="M127" s="6">
        <v>1.31</v>
      </c>
      <c r="N127" s="7">
        <v>1.31</v>
      </c>
      <c r="O127" s="8"/>
    </row>
    <row r="128" spans="1:15" ht="29.25" customHeight="1">
      <c r="A128" s="1"/>
      <c r="B128" s="5"/>
      <c r="C128" s="35" t="s">
        <v>250</v>
      </c>
      <c r="D128" s="35">
        <v>12370.25</v>
      </c>
      <c r="E128" s="35">
        <v>3482</v>
      </c>
      <c r="F128" s="35">
        <v>8888.25</v>
      </c>
      <c r="G128" s="35">
        <v>7305.1</v>
      </c>
      <c r="H128" s="35">
        <v>633.3</v>
      </c>
      <c r="I128" s="35">
        <v>6671.8</v>
      </c>
      <c r="J128" s="34"/>
      <c r="K128" s="34"/>
      <c r="L128" s="36"/>
      <c r="M128" s="36"/>
      <c r="N128" s="37"/>
      <c r="O128" s="8"/>
    </row>
    <row r="129" spans="1:15" ht="47.25">
      <c r="A129" s="1"/>
      <c r="B129" s="5" t="s">
        <v>13</v>
      </c>
      <c r="C129" s="10" t="s">
        <v>251</v>
      </c>
      <c r="D129" s="11">
        <f>E129+F129</f>
        <v>52000</v>
      </c>
      <c r="E129" s="11">
        <v>0</v>
      </c>
      <c r="F129" s="11">
        <v>52000</v>
      </c>
      <c r="G129" s="11">
        <f>H129+I129</f>
        <v>52000</v>
      </c>
      <c r="H129" s="11">
        <v>0</v>
      </c>
      <c r="I129" s="11">
        <v>52000</v>
      </c>
      <c r="J129" s="10" t="s">
        <v>252</v>
      </c>
      <c r="K129" s="10" t="s">
        <v>16</v>
      </c>
      <c r="L129" s="19" t="s">
        <v>121</v>
      </c>
      <c r="M129" s="19">
        <v>100</v>
      </c>
      <c r="N129" s="17">
        <v>100</v>
      </c>
      <c r="O129" s="12"/>
    </row>
    <row r="130" spans="1:15" ht="47.25">
      <c r="A130" s="1"/>
      <c r="B130" s="52" t="s">
        <v>24</v>
      </c>
      <c r="C130" s="50" t="s">
        <v>253</v>
      </c>
      <c r="D130" s="48">
        <f>E130+F130</f>
        <v>92000</v>
      </c>
      <c r="E130" s="48">
        <v>0</v>
      </c>
      <c r="F130" s="48">
        <v>92000</v>
      </c>
      <c r="G130" s="48">
        <f>H130+I130</f>
        <v>92000</v>
      </c>
      <c r="H130" s="48">
        <v>0</v>
      </c>
      <c r="I130" s="48">
        <v>92000</v>
      </c>
      <c r="J130" s="23" t="s">
        <v>254</v>
      </c>
      <c r="K130" s="23" t="s">
        <v>27</v>
      </c>
      <c r="L130" s="15" t="s">
        <v>255</v>
      </c>
      <c r="M130" s="15">
        <v>140</v>
      </c>
      <c r="N130" s="15">
        <v>154</v>
      </c>
      <c r="O130" s="8"/>
    </row>
    <row r="131" spans="1:15" ht="59.25" customHeight="1">
      <c r="A131" s="1"/>
      <c r="B131" s="52"/>
      <c r="C131" s="50"/>
      <c r="D131" s="48"/>
      <c r="E131" s="48"/>
      <c r="F131" s="48"/>
      <c r="G131" s="48"/>
      <c r="H131" s="48"/>
      <c r="I131" s="48"/>
      <c r="J131" s="23" t="s">
        <v>256</v>
      </c>
      <c r="K131" s="23" t="s">
        <v>16</v>
      </c>
      <c r="L131" s="15" t="s">
        <v>257</v>
      </c>
      <c r="M131" s="15">
        <v>30</v>
      </c>
      <c r="N131" s="15">
        <v>54.2</v>
      </c>
      <c r="O131" s="25" t="s">
        <v>937</v>
      </c>
    </row>
    <row r="132" spans="1:15" ht="94.5">
      <c r="A132" s="1"/>
      <c r="B132" s="18" t="s">
        <v>32</v>
      </c>
      <c r="C132" s="23" t="s">
        <v>258</v>
      </c>
      <c r="D132" s="24">
        <f>E132+F132</f>
        <v>8888.25</v>
      </c>
      <c r="E132" s="24">
        <v>8888.25</v>
      </c>
      <c r="F132" s="24">
        <v>0</v>
      </c>
      <c r="G132" s="24">
        <f>H132+I132</f>
        <v>6671.8</v>
      </c>
      <c r="H132" s="24">
        <v>6671.8</v>
      </c>
      <c r="I132" s="24">
        <v>0</v>
      </c>
      <c r="J132" s="23" t="s">
        <v>259</v>
      </c>
      <c r="K132" s="23" t="s">
        <v>27</v>
      </c>
      <c r="L132" s="15" t="s">
        <v>260</v>
      </c>
      <c r="M132" s="15">
        <v>36</v>
      </c>
      <c r="N132" s="15">
        <v>36</v>
      </c>
      <c r="O132" s="8"/>
    </row>
    <row r="133" spans="1:15" ht="144">
      <c r="A133" s="1"/>
      <c r="B133" s="18" t="s">
        <v>40</v>
      </c>
      <c r="C133" s="23" t="s">
        <v>261</v>
      </c>
      <c r="D133" s="24">
        <f>E133+F133</f>
        <v>3482</v>
      </c>
      <c r="E133" s="24">
        <v>0</v>
      </c>
      <c r="F133" s="24">
        <v>3482</v>
      </c>
      <c r="G133" s="24">
        <f>H133+I133</f>
        <v>633.3</v>
      </c>
      <c r="H133" s="24">
        <v>0</v>
      </c>
      <c r="I133" s="24">
        <v>633.3</v>
      </c>
      <c r="J133" s="23" t="s">
        <v>262</v>
      </c>
      <c r="K133" s="23" t="s">
        <v>27</v>
      </c>
      <c r="L133" s="15" t="s">
        <v>62</v>
      </c>
      <c r="M133" s="15">
        <v>250</v>
      </c>
      <c r="N133" s="15">
        <v>0</v>
      </c>
      <c r="O133" s="26" t="s">
        <v>936</v>
      </c>
    </row>
    <row r="134" spans="1:15" ht="39" customHeight="1">
      <c r="A134" s="1"/>
      <c r="B134" s="18"/>
      <c r="C134" s="49" t="s">
        <v>263</v>
      </c>
      <c r="D134" s="49">
        <v>64339</v>
      </c>
      <c r="E134" s="49">
        <v>64339</v>
      </c>
      <c r="F134" s="49"/>
      <c r="G134" s="49">
        <v>62673.6</v>
      </c>
      <c r="H134" s="49">
        <v>62673.6</v>
      </c>
      <c r="I134" s="49"/>
      <c r="J134" s="50"/>
      <c r="K134" s="50"/>
      <c r="L134" s="51"/>
      <c r="M134" s="51"/>
      <c r="N134" s="51"/>
      <c r="O134" s="8"/>
    </row>
    <row r="135" spans="1:15" ht="110.25">
      <c r="A135" s="1"/>
      <c r="B135" s="5" t="s">
        <v>13</v>
      </c>
      <c r="C135" s="20" t="s">
        <v>264</v>
      </c>
      <c r="D135" s="21">
        <f>E135+F135</f>
        <v>64339</v>
      </c>
      <c r="E135" s="21">
        <v>64339</v>
      </c>
      <c r="F135" s="21">
        <v>0</v>
      </c>
      <c r="G135" s="21">
        <f>H135+I135</f>
        <v>62673.6</v>
      </c>
      <c r="H135" s="21">
        <v>62673.6</v>
      </c>
      <c r="I135" s="21">
        <v>0</v>
      </c>
      <c r="J135" s="20" t="s">
        <v>265</v>
      </c>
      <c r="K135" s="20" t="s">
        <v>16</v>
      </c>
      <c r="L135" s="22" t="s">
        <v>62</v>
      </c>
      <c r="M135" s="22">
        <v>100</v>
      </c>
      <c r="N135" s="13">
        <v>100</v>
      </c>
      <c r="O135" s="14"/>
    </row>
    <row r="136" spans="1:15" ht="30" customHeight="1">
      <c r="A136" s="1"/>
      <c r="B136" s="5"/>
      <c r="C136" s="38" t="s">
        <v>266</v>
      </c>
      <c r="D136" s="38">
        <v>260510.1</v>
      </c>
      <c r="E136" s="38">
        <v>40534.93</v>
      </c>
      <c r="F136" s="38">
        <v>219975.17</v>
      </c>
      <c r="G136" s="38">
        <v>184568.8</v>
      </c>
      <c r="H136" s="38">
        <v>26800.7</v>
      </c>
      <c r="I136" s="38">
        <v>157768.09999999998</v>
      </c>
      <c r="J136" s="39"/>
      <c r="K136" s="39"/>
      <c r="L136" s="40"/>
      <c r="M136" s="40"/>
      <c r="N136" s="41"/>
      <c r="O136" s="8"/>
    </row>
    <row r="137" spans="1:15" ht="32.25" customHeight="1">
      <c r="A137" s="1"/>
      <c r="B137" s="5"/>
      <c r="C137" s="35" t="s">
        <v>267</v>
      </c>
      <c r="D137" s="35">
        <v>150034.6</v>
      </c>
      <c r="E137" s="35"/>
      <c r="F137" s="35">
        <v>150034.6</v>
      </c>
      <c r="G137" s="35">
        <v>107205</v>
      </c>
      <c r="H137" s="35">
        <v>0</v>
      </c>
      <c r="I137" s="35">
        <v>107205</v>
      </c>
      <c r="J137" s="34"/>
      <c r="K137" s="34"/>
      <c r="L137" s="36"/>
      <c r="M137" s="36"/>
      <c r="N137" s="37"/>
      <c r="O137" s="8"/>
    </row>
    <row r="138" spans="1:15" ht="110.25">
      <c r="A138" s="1"/>
      <c r="B138" s="34" t="s">
        <v>13</v>
      </c>
      <c r="C138" s="34" t="s">
        <v>268</v>
      </c>
      <c r="D138" s="30">
        <v>51834.6</v>
      </c>
      <c r="E138" s="30">
        <v>33294.6</v>
      </c>
      <c r="F138" s="30">
        <v>18540</v>
      </c>
      <c r="G138" s="30">
        <v>51831.3</v>
      </c>
      <c r="H138" s="30">
        <v>33294.6</v>
      </c>
      <c r="I138" s="30">
        <v>18536.7</v>
      </c>
      <c r="J138" s="5" t="s">
        <v>269</v>
      </c>
      <c r="K138" s="5" t="s">
        <v>16</v>
      </c>
      <c r="L138" s="6" t="s">
        <v>270</v>
      </c>
      <c r="M138" s="6" t="s">
        <v>271</v>
      </c>
      <c r="N138" s="7">
        <v>37</v>
      </c>
      <c r="O138" s="8"/>
    </row>
    <row r="139" spans="1:15" ht="78.75">
      <c r="A139" s="1"/>
      <c r="B139" s="34"/>
      <c r="C139" s="34"/>
      <c r="D139" s="30"/>
      <c r="E139" s="30"/>
      <c r="F139" s="30"/>
      <c r="G139" s="30"/>
      <c r="H139" s="30"/>
      <c r="I139" s="30"/>
      <c r="J139" s="5" t="s">
        <v>272</v>
      </c>
      <c r="K139" s="5" t="s">
        <v>273</v>
      </c>
      <c r="L139" s="6" t="s">
        <v>274</v>
      </c>
      <c r="M139" s="6" t="s">
        <v>275</v>
      </c>
      <c r="N139" s="7">
        <v>77.56</v>
      </c>
      <c r="O139" s="8"/>
    </row>
    <row r="140" spans="1:15" ht="173.25">
      <c r="A140" s="1"/>
      <c r="B140" s="34"/>
      <c r="C140" s="34"/>
      <c r="D140" s="30"/>
      <c r="E140" s="30"/>
      <c r="F140" s="30"/>
      <c r="G140" s="30"/>
      <c r="H140" s="30"/>
      <c r="I140" s="30"/>
      <c r="J140" s="5" t="s">
        <v>276</v>
      </c>
      <c r="K140" s="5" t="s">
        <v>16</v>
      </c>
      <c r="L140" s="6" t="s">
        <v>62</v>
      </c>
      <c r="M140" s="6">
        <v>25</v>
      </c>
      <c r="N140" s="7">
        <v>27.7</v>
      </c>
      <c r="O140" s="8"/>
    </row>
    <row r="141" spans="1:15" ht="204.75">
      <c r="A141" s="1"/>
      <c r="B141" s="34"/>
      <c r="C141" s="34"/>
      <c r="D141" s="30"/>
      <c r="E141" s="30"/>
      <c r="F141" s="30"/>
      <c r="G141" s="30"/>
      <c r="H141" s="30"/>
      <c r="I141" s="30"/>
      <c r="J141" s="5" t="s">
        <v>277</v>
      </c>
      <c r="K141" s="5" t="s">
        <v>16</v>
      </c>
      <c r="L141" s="6" t="s">
        <v>175</v>
      </c>
      <c r="M141" s="6">
        <v>40</v>
      </c>
      <c r="N141" s="7">
        <v>40.3</v>
      </c>
      <c r="O141" s="8"/>
    </row>
    <row r="142" spans="1:15" ht="94.5">
      <c r="A142" s="1"/>
      <c r="B142" s="34"/>
      <c r="C142" s="34"/>
      <c r="D142" s="30"/>
      <c r="E142" s="30"/>
      <c r="F142" s="30"/>
      <c r="G142" s="30"/>
      <c r="H142" s="30"/>
      <c r="I142" s="30"/>
      <c r="J142" s="5" t="s">
        <v>278</v>
      </c>
      <c r="K142" s="5" t="s">
        <v>16</v>
      </c>
      <c r="L142" s="6" t="s">
        <v>279</v>
      </c>
      <c r="M142" s="6" t="s">
        <v>280</v>
      </c>
      <c r="N142" s="7">
        <v>30</v>
      </c>
      <c r="O142" s="8"/>
    </row>
    <row r="143" spans="1:15" ht="78.75">
      <c r="A143" s="1"/>
      <c r="B143" s="34"/>
      <c r="C143" s="34"/>
      <c r="D143" s="30"/>
      <c r="E143" s="30"/>
      <c r="F143" s="30"/>
      <c r="G143" s="30"/>
      <c r="H143" s="30"/>
      <c r="I143" s="30"/>
      <c r="J143" s="5" t="s">
        <v>281</v>
      </c>
      <c r="K143" s="5" t="s">
        <v>16</v>
      </c>
      <c r="L143" s="6" t="s">
        <v>282</v>
      </c>
      <c r="M143" s="6">
        <v>73</v>
      </c>
      <c r="N143" s="7">
        <v>99.3</v>
      </c>
      <c r="O143" s="8"/>
    </row>
    <row r="144" spans="1:15" ht="63">
      <c r="A144" s="1"/>
      <c r="B144" s="34"/>
      <c r="C144" s="34"/>
      <c r="D144" s="30"/>
      <c r="E144" s="30"/>
      <c r="F144" s="30"/>
      <c r="G144" s="30"/>
      <c r="H144" s="30"/>
      <c r="I144" s="30"/>
      <c r="J144" s="5" t="s">
        <v>283</v>
      </c>
      <c r="K144" s="5" t="s">
        <v>16</v>
      </c>
      <c r="L144" s="6" t="s">
        <v>284</v>
      </c>
      <c r="M144" s="6" t="s">
        <v>285</v>
      </c>
      <c r="N144" s="7">
        <v>61.2</v>
      </c>
      <c r="O144" s="8"/>
    </row>
    <row r="145" spans="1:15" ht="173.25">
      <c r="A145" s="1"/>
      <c r="B145" s="5" t="s">
        <v>24</v>
      </c>
      <c r="C145" s="5" t="s">
        <v>286</v>
      </c>
      <c r="D145" s="9">
        <v>85500</v>
      </c>
      <c r="E145" s="9">
        <v>85500</v>
      </c>
      <c r="F145" s="9">
        <v>0</v>
      </c>
      <c r="G145" s="9">
        <v>85500</v>
      </c>
      <c r="H145" s="9">
        <v>85500</v>
      </c>
      <c r="I145" s="9">
        <v>0</v>
      </c>
      <c r="J145" s="5" t="s">
        <v>287</v>
      </c>
      <c r="K145" s="5" t="s">
        <v>16</v>
      </c>
      <c r="L145" s="6" t="s">
        <v>62</v>
      </c>
      <c r="M145" s="6">
        <v>50</v>
      </c>
      <c r="N145" s="7">
        <v>50</v>
      </c>
      <c r="O145" s="8"/>
    </row>
    <row r="146" spans="1:15" ht="141.75">
      <c r="A146" s="1"/>
      <c r="B146" s="5" t="s">
        <v>32</v>
      </c>
      <c r="C146" s="5" t="s">
        <v>288</v>
      </c>
      <c r="D146" s="9">
        <v>8450</v>
      </c>
      <c r="E146" s="9">
        <v>8450</v>
      </c>
      <c r="F146" s="9">
        <v>0</v>
      </c>
      <c r="G146" s="9">
        <v>8450</v>
      </c>
      <c r="H146" s="9">
        <v>8450</v>
      </c>
      <c r="I146" s="9">
        <v>0</v>
      </c>
      <c r="J146" s="5" t="s">
        <v>289</v>
      </c>
      <c r="K146" s="5" t="s">
        <v>16</v>
      </c>
      <c r="L146" s="6" t="s">
        <v>290</v>
      </c>
      <c r="M146" s="19">
        <v>8</v>
      </c>
      <c r="N146" s="17">
        <v>9</v>
      </c>
      <c r="O146" s="12"/>
    </row>
    <row r="147" spans="1:15" ht="63">
      <c r="A147" s="1"/>
      <c r="B147" s="34" t="s">
        <v>40</v>
      </c>
      <c r="C147" s="34" t="s">
        <v>291</v>
      </c>
      <c r="D147" s="30">
        <v>5571</v>
      </c>
      <c r="E147" s="30">
        <v>5571</v>
      </c>
      <c r="F147" s="30">
        <v>0</v>
      </c>
      <c r="G147" s="30">
        <v>5571</v>
      </c>
      <c r="H147" s="30">
        <v>5571</v>
      </c>
      <c r="I147" s="30">
        <v>0</v>
      </c>
      <c r="J147" s="5" t="s">
        <v>292</v>
      </c>
      <c r="K147" s="5" t="s">
        <v>293</v>
      </c>
      <c r="L147" s="7" t="s">
        <v>149</v>
      </c>
      <c r="M147" s="15">
        <v>84</v>
      </c>
      <c r="N147" s="15">
        <v>94</v>
      </c>
      <c r="O147" s="8"/>
    </row>
    <row r="148" spans="1:15" ht="63">
      <c r="A148" s="1"/>
      <c r="B148" s="34"/>
      <c r="C148" s="34"/>
      <c r="D148" s="30"/>
      <c r="E148" s="30"/>
      <c r="F148" s="30"/>
      <c r="G148" s="30"/>
      <c r="H148" s="30"/>
      <c r="I148" s="30"/>
      <c r="J148" s="5" t="s">
        <v>294</v>
      </c>
      <c r="K148" s="5" t="s">
        <v>16</v>
      </c>
      <c r="L148" s="7" t="s">
        <v>295</v>
      </c>
      <c r="M148" s="15">
        <v>8.2</v>
      </c>
      <c r="N148" s="15">
        <v>18.6</v>
      </c>
      <c r="O148" s="27" t="s">
        <v>950</v>
      </c>
    </row>
    <row r="149" spans="1:15" ht="31.5">
      <c r="A149" s="1"/>
      <c r="B149" s="5" t="s">
        <v>87</v>
      </c>
      <c r="C149" s="5" t="s">
        <v>296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5" t="s">
        <v>297</v>
      </c>
      <c r="K149" s="5" t="s">
        <v>27</v>
      </c>
      <c r="L149" s="7" t="s">
        <v>40</v>
      </c>
      <c r="M149" s="15">
        <v>4</v>
      </c>
      <c r="N149" s="15">
        <v>3</v>
      </c>
      <c r="O149" s="8"/>
    </row>
    <row r="150" spans="1:15" ht="18.75" customHeight="1">
      <c r="A150" s="1"/>
      <c r="B150" s="5"/>
      <c r="C150" s="35" t="s">
        <v>298</v>
      </c>
      <c r="D150" s="35"/>
      <c r="E150" s="35"/>
      <c r="F150" s="35"/>
      <c r="G150" s="35">
        <v>0</v>
      </c>
      <c r="H150" s="35">
        <v>0</v>
      </c>
      <c r="I150" s="35">
        <v>0</v>
      </c>
      <c r="J150" s="34"/>
      <c r="K150" s="34"/>
      <c r="L150" s="36"/>
      <c r="M150" s="46"/>
      <c r="N150" s="47"/>
      <c r="O150" s="14"/>
    </row>
    <row r="151" spans="1:15" ht="94.5">
      <c r="A151" s="1"/>
      <c r="B151" s="34" t="s">
        <v>13</v>
      </c>
      <c r="C151" s="34" t="s">
        <v>299</v>
      </c>
      <c r="D151" s="30">
        <v>106201.5</v>
      </c>
      <c r="E151" s="30">
        <v>0</v>
      </c>
      <c r="F151" s="30">
        <v>106201.5</v>
      </c>
      <c r="G151" s="30">
        <v>106201.5</v>
      </c>
      <c r="H151" s="30">
        <v>0</v>
      </c>
      <c r="I151" s="30">
        <v>106201.5</v>
      </c>
      <c r="J151" s="5" t="s">
        <v>300</v>
      </c>
      <c r="K151" s="5" t="s">
        <v>16</v>
      </c>
      <c r="L151" s="6" t="s">
        <v>121</v>
      </c>
      <c r="M151" s="19">
        <v>100</v>
      </c>
      <c r="N151" s="17">
        <v>100</v>
      </c>
      <c r="O151" s="12"/>
    </row>
    <row r="152" spans="1:15" ht="84.75" customHeight="1">
      <c r="A152" s="1"/>
      <c r="B152" s="34"/>
      <c r="C152" s="34"/>
      <c r="D152" s="30"/>
      <c r="E152" s="30"/>
      <c r="F152" s="30"/>
      <c r="G152" s="30"/>
      <c r="H152" s="30"/>
      <c r="I152" s="30"/>
      <c r="J152" s="5" t="s">
        <v>301</v>
      </c>
      <c r="K152" s="5" t="s">
        <v>16</v>
      </c>
      <c r="L152" s="7" t="s">
        <v>302</v>
      </c>
      <c r="M152" s="15">
        <v>268.88</v>
      </c>
      <c r="N152" s="15">
        <v>268.88</v>
      </c>
      <c r="O152" s="8"/>
    </row>
    <row r="153" spans="1:15" ht="60">
      <c r="A153" s="1"/>
      <c r="B153" s="34"/>
      <c r="C153" s="34"/>
      <c r="D153" s="30"/>
      <c r="E153" s="30"/>
      <c r="F153" s="30"/>
      <c r="G153" s="30"/>
      <c r="H153" s="30"/>
      <c r="I153" s="30"/>
      <c r="J153" s="5" t="s">
        <v>303</v>
      </c>
      <c r="K153" s="5" t="s">
        <v>27</v>
      </c>
      <c r="L153" s="7" t="s">
        <v>304</v>
      </c>
      <c r="M153" s="15">
        <v>4</v>
      </c>
      <c r="N153" s="15">
        <v>3</v>
      </c>
      <c r="O153" s="26" t="s">
        <v>951</v>
      </c>
    </row>
    <row r="154" spans="1:15" ht="31.5">
      <c r="A154" s="1"/>
      <c r="B154" s="34"/>
      <c r="C154" s="34"/>
      <c r="D154" s="30"/>
      <c r="E154" s="30"/>
      <c r="F154" s="30"/>
      <c r="G154" s="30"/>
      <c r="H154" s="30"/>
      <c r="I154" s="30"/>
      <c r="J154" s="5" t="s">
        <v>305</v>
      </c>
      <c r="K154" s="5" t="s">
        <v>16</v>
      </c>
      <c r="L154" s="7" t="s">
        <v>168</v>
      </c>
      <c r="M154" s="15">
        <v>100</v>
      </c>
      <c r="N154" s="15">
        <v>105.5</v>
      </c>
      <c r="O154" s="8"/>
    </row>
    <row r="155" spans="1:15" ht="78.75">
      <c r="A155" s="1"/>
      <c r="B155" s="34"/>
      <c r="C155" s="34"/>
      <c r="D155" s="30"/>
      <c r="E155" s="30"/>
      <c r="F155" s="30"/>
      <c r="G155" s="30"/>
      <c r="H155" s="30"/>
      <c r="I155" s="30"/>
      <c r="J155" s="5" t="s">
        <v>306</v>
      </c>
      <c r="K155" s="5" t="s">
        <v>27</v>
      </c>
      <c r="L155" s="7" t="s">
        <v>32</v>
      </c>
      <c r="M155" s="15">
        <v>1</v>
      </c>
      <c r="N155" s="15">
        <v>1</v>
      </c>
      <c r="O155" s="8"/>
    </row>
    <row r="156" spans="1:15" ht="18.75" customHeight="1">
      <c r="A156" s="1"/>
      <c r="B156" s="5"/>
      <c r="C156" s="35" t="s">
        <v>307</v>
      </c>
      <c r="D156" s="35">
        <v>24597.899999999998</v>
      </c>
      <c r="E156" s="35">
        <v>200</v>
      </c>
      <c r="F156" s="35">
        <v>24397.899999999998</v>
      </c>
      <c r="G156" s="35">
        <v>17586.7</v>
      </c>
      <c r="H156" s="35">
        <v>0</v>
      </c>
      <c r="I156" s="35">
        <v>17586.7</v>
      </c>
      <c r="J156" s="34"/>
      <c r="K156" s="34"/>
      <c r="L156" s="36"/>
      <c r="M156" s="46"/>
      <c r="N156" s="47"/>
      <c r="O156" s="14"/>
    </row>
    <row r="157" spans="1:15" ht="102" customHeight="1">
      <c r="A157" s="1"/>
      <c r="B157" s="34" t="s">
        <v>13</v>
      </c>
      <c r="C157" s="34" t="s">
        <v>308</v>
      </c>
      <c r="D157" s="30">
        <v>999</v>
      </c>
      <c r="E157" s="30">
        <v>999</v>
      </c>
      <c r="F157" s="30">
        <v>0</v>
      </c>
      <c r="G157" s="30">
        <v>995</v>
      </c>
      <c r="H157" s="30">
        <v>955</v>
      </c>
      <c r="I157" s="30">
        <v>0</v>
      </c>
      <c r="J157" s="5" t="s">
        <v>309</v>
      </c>
      <c r="K157" s="5" t="s">
        <v>16</v>
      </c>
      <c r="L157" s="6" t="s">
        <v>310</v>
      </c>
      <c r="M157" s="6" t="s">
        <v>311</v>
      </c>
      <c r="N157" s="7">
        <v>12.8</v>
      </c>
      <c r="O157" s="8"/>
    </row>
    <row r="158" spans="1:15" ht="94.5">
      <c r="A158" s="1"/>
      <c r="B158" s="34"/>
      <c r="C158" s="34"/>
      <c r="D158" s="30"/>
      <c r="E158" s="30"/>
      <c r="F158" s="30"/>
      <c r="G158" s="30"/>
      <c r="H158" s="30"/>
      <c r="I158" s="30"/>
      <c r="J158" s="5" t="s">
        <v>312</v>
      </c>
      <c r="K158" s="5" t="s">
        <v>16</v>
      </c>
      <c r="L158" s="6" t="s">
        <v>310</v>
      </c>
      <c r="M158" s="6" t="s">
        <v>313</v>
      </c>
      <c r="N158" s="7">
        <v>11.9</v>
      </c>
      <c r="O158" s="8"/>
    </row>
    <row r="159" spans="1:15" ht="94.5">
      <c r="A159" s="1"/>
      <c r="B159" s="34"/>
      <c r="C159" s="34"/>
      <c r="D159" s="30"/>
      <c r="E159" s="30"/>
      <c r="F159" s="30"/>
      <c r="G159" s="30"/>
      <c r="H159" s="30"/>
      <c r="I159" s="30"/>
      <c r="J159" s="5" t="s">
        <v>314</v>
      </c>
      <c r="K159" s="5" t="s">
        <v>16</v>
      </c>
      <c r="L159" s="6" t="s">
        <v>35</v>
      </c>
      <c r="M159" s="6">
        <v>9</v>
      </c>
      <c r="N159" s="7">
        <v>9</v>
      </c>
      <c r="O159" s="8"/>
    </row>
    <row r="160" spans="1:15" ht="110.25">
      <c r="A160" s="1"/>
      <c r="B160" s="5" t="s">
        <v>24</v>
      </c>
      <c r="C160" s="5" t="s">
        <v>315</v>
      </c>
      <c r="D160" s="9">
        <v>5443.8</v>
      </c>
      <c r="E160" s="9">
        <v>1790</v>
      </c>
      <c r="F160" s="9">
        <v>3653.8</v>
      </c>
      <c r="G160" s="9">
        <v>5443.1</v>
      </c>
      <c r="H160" s="9">
        <v>1790</v>
      </c>
      <c r="I160" s="9">
        <v>3653.1</v>
      </c>
      <c r="J160" s="5" t="s">
        <v>316</v>
      </c>
      <c r="K160" s="5" t="s">
        <v>273</v>
      </c>
      <c r="L160" s="6" t="s">
        <v>62</v>
      </c>
      <c r="M160" s="6">
        <v>598</v>
      </c>
      <c r="N160" s="7">
        <v>598</v>
      </c>
      <c r="O160" s="8"/>
    </row>
    <row r="161" spans="1:15" ht="78.75">
      <c r="A161" s="1"/>
      <c r="B161" s="34" t="s">
        <v>32</v>
      </c>
      <c r="C161" s="34" t="s">
        <v>317</v>
      </c>
      <c r="D161" s="30">
        <v>542</v>
      </c>
      <c r="E161" s="30">
        <v>542</v>
      </c>
      <c r="F161" s="30">
        <v>0</v>
      </c>
      <c r="G161" s="30">
        <v>537.5</v>
      </c>
      <c r="H161" s="30">
        <v>537.5</v>
      </c>
      <c r="I161" s="30">
        <v>0</v>
      </c>
      <c r="J161" s="5" t="s">
        <v>318</v>
      </c>
      <c r="K161" s="5" t="s">
        <v>16</v>
      </c>
      <c r="L161" s="6" t="s">
        <v>319</v>
      </c>
      <c r="M161" s="6">
        <v>1.4</v>
      </c>
      <c r="N161" s="6">
        <v>1.4</v>
      </c>
      <c r="O161" s="8"/>
    </row>
    <row r="162" spans="1:15" ht="110.25">
      <c r="A162" s="1"/>
      <c r="B162" s="34"/>
      <c r="C162" s="34"/>
      <c r="D162" s="30"/>
      <c r="E162" s="30"/>
      <c r="F162" s="30"/>
      <c r="G162" s="30"/>
      <c r="H162" s="30"/>
      <c r="I162" s="30"/>
      <c r="J162" s="5" t="s">
        <v>320</v>
      </c>
      <c r="K162" s="5" t="s">
        <v>16</v>
      </c>
      <c r="L162" s="6" t="s">
        <v>319</v>
      </c>
      <c r="M162" s="6">
        <v>1.4</v>
      </c>
      <c r="N162" s="6">
        <v>1.4</v>
      </c>
      <c r="O162" s="8"/>
    </row>
    <row r="163" spans="1:15" ht="110.25">
      <c r="A163" s="1"/>
      <c r="B163" s="34" t="s">
        <v>40</v>
      </c>
      <c r="C163" s="34" t="s">
        <v>321</v>
      </c>
      <c r="D163" s="30">
        <v>584</v>
      </c>
      <c r="E163" s="30">
        <v>584</v>
      </c>
      <c r="F163" s="30">
        <v>0</v>
      </c>
      <c r="G163" s="30">
        <v>581</v>
      </c>
      <c r="H163" s="30">
        <v>581</v>
      </c>
      <c r="I163" s="30">
        <v>0</v>
      </c>
      <c r="J163" s="5" t="s">
        <v>322</v>
      </c>
      <c r="K163" s="5" t="s">
        <v>16</v>
      </c>
      <c r="L163" s="6" t="s">
        <v>323</v>
      </c>
      <c r="M163" s="6">
        <v>8.6</v>
      </c>
      <c r="N163" s="6">
        <v>8.6</v>
      </c>
      <c r="O163" s="8"/>
    </row>
    <row r="164" spans="1:15" ht="141.75">
      <c r="A164" s="1"/>
      <c r="B164" s="34"/>
      <c r="C164" s="34"/>
      <c r="D164" s="30"/>
      <c r="E164" s="30"/>
      <c r="F164" s="30"/>
      <c r="G164" s="30"/>
      <c r="H164" s="30"/>
      <c r="I164" s="30"/>
      <c r="J164" s="5" t="s">
        <v>324</v>
      </c>
      <c r="K164" s="5" t="s">
        <v>16</v>
      </c>
      <c r="L164" s="6" t="s">
        <v>323</v>
      </c>
      <c r="M164" s="6">
        <v>8.6</v>
      </c>
      <c r="N164" s="6">
        <v>8.6</v>
      </c>
      <c r="O164" s="8"/>
    </row>
    <row r="165" spans="1:15" ht="94.5">
      <c r="A165" s="1"/>
      <c r="B165" s="34"/>
      <c r="C165" s="34"/>
      <c r="D165" s="30"/>
      <c r="E165" s="30"/>
      <c r="F165" s="30"/>
      <c r="G165" s="30"/>
      <c r="H165" s="30"/>
      <c r="I165" s="30"/>
      <c r="J165" s="5" t="s">
        <v>325</v>
      </c>
      <c r="K165" s="5" t="s">
        <v>16</v>
      </c>
      <c r="L165" s="6" t="s">
        <v>326</v>
      </c>
      <c r="M165" s="6">
        <v>2</v>
      </c>
      <c r="N165" s="7">
        <v>2</v>
      </c>
      <c r="O165" s="8"/>
    </row>
    <row r="166" spans="1:15" ht="31.5">
      <c r="A166" s="1"/>
      <c r="B166" s="34" t="s">
        <v>87</v>
      </c>
      <c r="C166" s="34" t="s">
        <v>327</v>
      </c>
      <c r="D166" s="30">
        <v>15919.1</v>
      </c>
      <c r="E166" s="30">
        <v>15719.1</v>
      </c>
      <c r="F166" s="30">
        <v>200</v>
      </c>
      <c r="G166" s="30">
        <v>11475</v>
      </c>
      <c r="H166" s="30">
        <v>15719.1</v>
      </c>
      <c r="I166" s="30">
        <v>200</v>
      </c>
      <c r="J166" s="5" t="s">
        <v>328</v>
      </c>
      <c r="K166" s="5" t="s">
        <v>16</v>
      </c>
      <c r="L166" s="6" t="s">
        <v>121</v>
      </c>
      <c r="M166" s="6">
        <v>100</v>
      </c>
      <c r="N166" s="7">
        <v>100</v>
      </c>
      <c r="O166" s="8"/>
    </row>
    <row r="167" spans="1:15" ht="126">
      <c r="A167" s="1"/>
      <c r="B167" s="34"/>
      <c r="C167" s="34"/>
      <c r="D167" s="30"/>
      <c r="E167" s="30"/>
      <c r="F167" s="30"/>
      <c r="G167" s="30"/>
      <c r="H167" s="30"/>
      <c r="I167" s="30"/>
      <c r="J167" s="5" t="s">
        <v>329</v>
      </c>
      <c r="K167" s="5" t="s">
        <v>16</v>
      </c>
      <c r="L167" s="6" t="s">
        <v>330</v>
      </c>
      <c r="M167" s="6" t="s">
        <v>331</v>
      </c>
      <c r="N167" s="7">
        <v>100.7</v>
      </c>
      <c r="O167" s="8"/>
    </row>
    <row r="168" spans="1:15" ht="141.75">
      <c r="A168" s="1"/>
      <c r="B168" s="34"/>
      <c r="C168" s="34"/>
      <c r="D168" s="30"/>
      <c r="E168" s="30"/>
      <c r="F168" s="30"/>
      <c r="G168" s="30"/>
      <c r="H168" s="30"/>
      <c r="I168" s="30"/>
      <c r="J168" s="5" t="s">
        <v>332</v>
      </c>
      <c r="K168" s="5" t="s">
        <v>16</v>
      </c>
      <c r="L168" s="6" t="s">
        <v>333</v>
      </c>
      <c r="M168" s="6">
        <v>40.5</v>
      </c>
      <c r="N168" s="7">
        <v>40.5</v>
      </c>
      <c r="O168" s="8"/>
    </row>
    <row r="169" spans="1:15" ht="63">
      <c r="A169" s="1"/>
      <c r="B169" s="34"/>
      <c r="C169" s="34"/>
      <c r="D169" s="30"/>
      <c r="E169" s="30"/>
      <c r="F169" s="30"/>
      <c r="G169" s="30"/>
      <c r="H169" s="30"/>
      <c r="I169" s="30"/>
      <c r="J169" s="5" t="s">
        <v>334</v>
      </c>
      <c r="K169" s="5" t="s">
        <v>16</v>
      </c>
      <c r="L169" s="6" t="s">
        <v>335</v>
      </c>
      <c r="M169" s="6">
        <v>50</v>
      </c>
      <c r="N169" s="7">
        <v>50</v>
      </c>
      <c r="O169" s="8"/>
    </row>
    <row r="170" spans="1:15" ht="33" customHeight="1">
      <c r="A170" s="1"/>
      <c r="B170" s="5"/>
      <c r="C170" s="35" t="s">
        <v>336</v>
      </c>
      <c r="D170" s="35">
        <v>42120</v>
      </c>
      <c r="E170" s="35">
        <v>39780</v>
      </c>
      <c r="F170" s="35">
        <v>2340</v>
      </c>
      <c r="G170" s="35">
        <v>29130.7</v>
      </c>
      <c r="H170" s="35">
        <v>26800.7</v>
      </c>
      <c r="I170" s="35">
        <v>2330</v>
      </c>
      <c r="J170" s="34"/>
      <c r="K170" s="34"/>
      <c r="L170" s="36"/>
      <c r="M170" s="36"/>
      <c r="N170" s="37"/>
      <c r="O170" s="8"/>
    </row>
    <row r="171" spans="1:15" ht="63">
      <c r="A171" s="1"/>
      <c r="B171" s="34" t="s">
        <v>13</v>
      </c>
      <c r="C171" s="34" t="s">
        <v>337</v>
      </c>
      <c r="D171" s="30">
        <v>0</v>
      </c>
      <c r="E171" s="30">
        <v>0</v>
      </c>
      <c r="F171" s="30">
        <v>0</v>
      </c>
      <c r="G171" s="30">
        <v>0</v>
      </c>
      <c r="H171" s="30">
        <v>0</v>
      </c>
      <c r="I171" s="30">
        <v>0</v>
      </c>
      <c r="J171" s="5" t="s">
        <v>338</v>
      </c>
      <c r="K171" s="5" t="s">
        <v>16</v>
      </c>
      <c r="L171" s="6" t="s">
        <v>339</v>
      </c>
      <c r="M171" s="6">
        <v>23</v>
      </c>
      <c r="N171" s="17">
        <v>23.27</v>
      </c>
      <c r="O171" s="29"/>
    </row>
    <row r="172" spans="1:15" ht="36">
      <c r="A172" s="1"/>
      <c r="B172" s="34"/>
      <c r="C172" s="34"/>
      <c r="D172" s="30"/>
      <c r="E172" s="30"/>
      <c r="F172" s="30"/>
      <c r="G172" s="30"/>
      <c r="H172" s="30"/>
      <c r="I172" s="30"/>
      <c r="J172" s="5" t="s">
        <v>340</v>
      </c>
      <c r="K172" s="5" t="s">
        <v>27</v>
      </c>
      <c r="L172" s="6" t="s">
        <v>77</v>
      </c>
      <c r="M172" s="7">
        <v>1</v>
      </c>
      <c r="N172" s="15">
        <v>1</v>
      </c>
      <c r="O172" s="26" t="s">
        <v>954</v>
      </c>
    </row>
    <row r="173" spans="1:15" ht="72">
      <c r="A173" s="1"/>
      <c r="B173" s="34"/>
      <c r="C173" s="34"/>
      <c r="D173" s="30"/>
      <c r="E173" s="30"/>
      <c r="F173" s="30"/>
      <c r="G173" s="30"/>
      <c r="H173" s="30"/>
      <c r="I173" s="30"/>
      <c r="J173" s="5" t="s">
        <v>341</v>
      </c>
      <c r="K173" s="5" t="s">
        <v>16</v>
      </c>
      <c r="L173" s="6" t="s">
        <v>62</v>
      </c>
      <c r="M173" s="7" t="s">
        <v>342</v>
      </c>
      <c r="N173" s="15">
        <v>64.6</v>
      </c>
      <c r="O173" s="26" t="s">
        <v>952</v>
      </c>
    </row>
    <row r="174" spans="1:15" ht="173.25">
      <c r="A174" s="1"/>
      <c r="B174" s="34" t="s">
        <v>24</v>
      </c>
      <c r="C174" s="34" t="s">
        <v>343</v>
      </c>
      <c r="D174" s="30">
        <v>0</v>
      </c>
      <c r="E174" s="30">
        <v>0</v>
      </c>
      <c r="F174" s="30">
        <v>0</v>
      </c>
      <c r="G174" s="30">
        <v>0</v>
      </c>
      <c r="H174" s="30">
        <v>0</v>
      </c>
      <c r="I174" s="30">
        <v>0</v>
      </c>
      <c r="J174" s="5" t="s">
        <v>344</v>
      </c>
      <c r="K174" s="5" t="s">
        <v>16</v>
      </c>
      <c r="L174" s="6" t="s">
        <v>345</v>
      </c>
      <c r="M174" s="7">
        <v>100</v>
      </c>
      <c r="N174" s="15">
        <v>106</v>
      </c>
      <c r="O174" s="27"/>
    </row>
    <row r="175" spans="1:15" ht="63">
      <c r="A175" s="1"/>
      <c r="B175" s="34"/>
      <c r="C175" s="34"/>
      <c r="D175" s="30"/>
      <c r="E175" s="30"/>
      <c r="F175" s="30"/>
      <c r="G175" s="30"/>
      <c r="H175" s="30"/>
      <c r="I175" s="30"/>
      <c r="J175" s="5" t="s">
        <v>346</v>
      </c>
      <c r="K175" s="5" t="s">
        <v>347</v>
      </c>
      <c r="L175" s="6" t="s">
        <v>348</v>
      </c>
      <c r="M175" s="7" t="s">
        <v>349</v>
      </c>
      <c r="N175" s="15">
        <v>5.2</v>
      </c>
      <c r="O175" s="26" t="s">
        <v>953</v>
      </c>
    </row>
    <row r="176" spans="1:15" ht="63">
      <c r="A176" s="1"/>
      <c r="B176" s="5" t="s">
        <v>32</v>
      </c>
      <c r="C176" s="5" t="s">
        <v>350</v>
      </c>
      <c r="D176" s="9">
        <v>39785</v>
      </c>
      <c r="E176" s="9">
        <v>0</v>
      </c>
      <c r="F176" s="9">
        <v>39785</v>
      </c>
      <c r="G176" s="9">
        <v>36508.8</v>
      </c>
      <c r="H176" s="9">
        <v>0</v>
      </c>
      <c r="I176" s="9">
        <v>36508.8</v>
      </c>
      <c r="J176" s="5" t="s">
        <v>351</v>
      </c>
      <c r="K176" s="5" t="s">
        <v>16</v>
      </c>
      <c r="L176" s="6" t="s">
        <v>121</v>
      </c>
      <c r="M176" s="7">
        <v>100</v>
      </c>
      <c r="N176" s="15">
        <v>100</v>
      </c>
      <c r="O176" s="8"/>
    </row>
    <row r="177" spans="1:15" ht="126">
      <c r="A177" s="1"/>
      <c r="B177" s="5" t="s">
        <v>40</v>
      </c>
      <c r="C177" s="5" t="s">
        <v>352</v>
      </c>
      <c r="D177" s="9">
        <v>4195</v>
      </c>
      <c r="E177" s="9">
        <v>1855</v>
      </c>
      <c r="F177" s="9">
        <v>2340</v>
      </c>
      <c r="G177" s="9">
        <v>4195</v>
      </c>
      <c r="H177" s="9">
        <v>1855</v>
      </c>
      <c r="I177" s="9">
        <v>2340</v>
      </c>
      <c r="J177" s="5" t="s">
        <v>353</v>
      </c>
      <c r="K177" s="5" t="s">
        <v>16</v>
      </c>
      <c r="L177" s="6" t="s">
        <v>121</v>
      </c>
      <c r="M177" s="6">
        <v>20</v>
      </c>
      <c r="N177" s="13">
        <v>100</v>
      </c>
      <c r="O177" s="14"/>
    </row>
    <row r="178" spans="1:15" ht="18.75" customHeight="1">
      <c r="A178" s="1"/>
      <c r="B178" s="5"/>
      <c r="C178" s="35" t="s">
        <v>354</v>
      </c>
      <c r="D178" s="35">
        <v>38766.6</v>
      </c>
      <c r="E178" s="35"/>
      <c r="F178" s="35">
        <v>38766.6</v>
      </c>
      <c r="G178" s="35">
        <v>29492.9</v>
      </c>
      <c r="H178" s="35">
        <v>0</v>
      </c>
      <c r="I178" s="35">
        <v>29492.9</v>
      </c>
      <c r="J178" s="34"/>
      <c r="K178" s="34"/>
      <c r="L178" s="36"/>
      <c r="M178" s="36"/>
      <c r="N178" s="37"/>
      <c r="O178" s="8"/>
    </row>
    <row r="179" spans="1:15" ht="78.75">
      <c r="A179" s="1"/>
      <c r="B179" s="5" t="s">
        <v>13</v>
      </c>
      <c r="C179" s="5" t="s">
        <v>355</v>
      </c>
      <c r="D179" s="9">
        <v>18865.1</v>
      </c>
      <c r="E179" s="9">
        <v>18865.1</v>
      </c>
      <c r="F179" s="9">
        <v>0</v>
      </c>
      <c r="G179" s="9">
        <v>18864.5</v>
      </c>
      <c r="H179" s="9">
        <v>18864.5</v>
      </c>
      <c r="I179" s="9">
        <v>0</v>
      </c>
      <c r="J179" s="5" t="s">
        <v>356</v>
      </c>
      <c r="K179" s="5" t="s">
        <v>16</v>
      </c>
      <c r="L179" s="6" t="s">
        <v>121</v>
      </c>
      <c r="M179" s="6">
        <v>100</v>
      </c>
      <c r="N179" s="6">
        <v>100</v>
      </c>
      <c r="O179" s="8"/>
    </row>
    <row r="180" spans="1:15" ht="94.5">
      <c r="A180" s="1"/>
      <c r="B180" s="5" t="s">
        <v>24</v>
      </c>
      <c r="C180" s="5" t="s">
        <v>357</v>
      </c>
      <c r="D180" s="9">
        <v>20865.4</v>
      </c>
      <c r="E180" s="9">
        <v>20865.4</v>
      </c>
      <c r="F180" s="9">
        <v>0</v>
      </c>
      <c r="G180" s="9">
        <v>20448.2</v>
      </c>
      <c r="H180" s="9">
        <v>20448.2</v>
      </c>
      <c r="I180" s="9">
        <v>0</v>
      </c>
      <c r="J180" s="5" t="s">
        <v>358</v>
      </c>
      <c r="K180" s="5" t="s">
        <v>203</v>
      </c>
      <c r="L180" s="6" t="s">
        <v>121</v>
      </c>
      <c r="M180" s="6">
        <v>100</v>
      </c>
      <c r="N180" s="6">
        <v>100</v>
      </c>
      <c r="O180" s="8"/>
    </row>
    <row r="181" spans="1:15" ht="18.75" customHeight="1">
      <c r="A181" s="1"/>
      <c r="B181" s="5"/>
      <c r="C181" s="35" t="s">
        <v>359</v>
      </c>
      <c r="D181" s="35">
        <v>4991</v>
      </c>
      <c r="E181" s="35">
        <v>554.9300000000001</v>
      </c>
      <c r="F181" s="35">
        <v>4436.07</v>
      </c>
      <c r="G181" s="35">
        <v>1153.5</v>
      </c>
      <c r="H181" s="35">
        <v>0</v>
      </c>
      <c r="I181" s="35">
        <v>1153.5</v>
      </c>
      <c r="J181" s="34"/>
      <c r="K181" s="34"/>
      <c r="L181" s="36"/>
      <c r="M181" s="36"/>
      <c r="N181" s="37"/>
      <c r="O181" s="8"/>
    </row>
    <row r="182" spans="1:15" ht="94.5">
      <c r="A182" s="1"/>
      <c r="B182" s="34" t="s">
        <v>13</v>
      </c>
      <c r="C182" s="34" t="s">
        <v>360</v>
      </c>
      <c r="D182" s="30">
        <v>4876.94</v>
      </c>
      <c r="E182" s="30">
        <v>3856.94</v>
      </c>
      <c r="F182" s="30">
        <v>1020</v>
      </c>
      <c r="G182" s="30">
        <v>4876.94</v>
      </c>
      <c r="H182" s="30">
        <v>3856.94</v>
      </c>
      <c r="I182" s="30">
        <v>1020</v>
      </c>
      <c r="J182" s="5" t="s">
        <v>361</v>
      </c>
      <c r="K182" s="5" t="s">
        <v>16</v>
      </c>
      <c r="L182" s="6" t="s">
        <v>362</v>
      </c>
      <c r="M182" s="6">
        <v>55</v>
      </c>
      <c r="N182" s="7">
        <v>56.58</v>
      </c>
      <c r="O182" s="8"/>
    </row>
    <row r="183" spans="1:15" ht="110.25">
      <c r="A183" s="1"/>
      <c r="B183" s="34"/>
      <c r="C183" s="34"/>
      <c r="D183" s="30"/>
      <c r="E183" s="30"/>
      <c r="F183" s="30"/>
      <c r="G183" s="30"/>
      <c r="H183" s="30"/>
      <c r="I183" s="30"/>
      <c r="J183" s="5" t="s">
        <v>363</v>
      </c>
      <c r="K183" s="5" t="s">
        <v>16</v>
      </c>
      <c r="L183" s="6" t="s">
        <v>364</v>
      </c>
      <c r="M183" s="6">
        <v>22.3</v>
      </c>
      <c r="N183" s="7">
        <v>74.2</v>
      </c>
      <c r="O183" s="8"/>
    </row>
    <row r="184" spans="1:15" ht="78.75">
      <c r="A184" s="1"/>
      <c r="B184" s="34"/>
      <c r="C184" s="34"/>
      <c r="D184" s="30"/>
      <c r="E184" s="30"/>
      <c r="F184" s="30"/>
      <c r="G184" s="30"/>
      <c r="H184" s="30"/>
      <c r="I184" s="30"/>
      <c r="J184" s="5" t="s">
        <v>365</v>
      </c>
      <c r="K184" s="5" t="s">
        <v>16</v>
      </c>
      <c r="L184" s="6" t="s">
        <v>366</v>
      </c>
      <c r="M184" s="6">
        <v>85</v>
      </c>
      <c r="N184" s="7">
        <v>60</v>
      </c>
      <c r="O184" s="27" t="s">
        <v>955</v>
      </c>
    </row>
    <row r="185" spans="1:15" ht="110.25">
      <c r="A185" s="1"/>
      <c r="B185" s="34"/>
      <c r="C185" s="34"/>
      <c r="D185" s="30"/>
      <c r="E185" s="30"/>
      <c r="F185" s="30"/>
      <c r="G185" s="30"/>
      <c r="H185" s="30"/>
      <c r="I185" s="30"/>
      <c r="J185" s="5" t="s">
        <v>367</v>
      </c>
      <c r="K185" s="5" t="s">
        <v>16</v>
      </c>
      <c r="L185" s="6" t="s">
        <v>368</v>
      </c>
      <c r="M185" s="6">
        <v>97</v>
      </c>
      <c r="N185" s="7">
        <v>97</v>
      </c>
      <c r="O185" s="8"/>
    </row>
    <row r="186" spans="1:15" ht="78.75">
      <c r="A186" s="1"/>
      <c r="B186" s="34"/>
      <c r="C186" s="34"/>
      <c r="D186" s="30"/>
      <c r="E186" s="30"/>
      <c r="F186" s="30"/>
      <c r="G186" s="30"/>
      <c r="H186" s="30"/>
      <c r="I186" s="30"/>
      <c r="J186" s="5" t="s">
        <v>369</v>
      </c>
      <c r="K186" s="5" t="s">
        <v>16</v>
      </c>
      <c r="L186" s="6" t="s">
        <v>335</v>
      </c>
      <c r="M186" s="6">
        <v>35</v>
      </c>
      <c r="N186" s="7">
        <v>35.1</v>
      </c>
      <c r="O186" s="8"/>
    </row>
    <row r="187" spans="1:15" ht="110.25">
      <c r="A187" s="1"/>
      <c r="B187" s="34"/>
      <c r="C187" s="34"/>
      <c r="D187" s="30"/>
      <c r="E187" s="30"/>
      <c r="F187" s="30"/>
      <c r="G187" s="30"/>
      <c r="H187" s="30"/>
      <c r="I187" s="30"/>
      <c r="J187" s="5" t="s">
        <v>370</v>
      </c>
      <c r="K187" s="5" t="s">
        <v>16</v>
      </c>
      <c r="L187" s="6" t="s">
        <v>371</v>
      </c>
      <c r="M187" s="6">
        <v>17</v>
      </c>
      <c r="N187" s="7">
        <v>31</v>
      </c>
      <c r="O187" s="8"/>
    </row>
    <row r="188" spans="1:15" ht="94.5">
      <c r="A188" s="1"/>
      <c r="B188" s="34"/>
      <c r="C188" s="34"/>
      <c r="D188" s="30"/>
      <c r="E188" s="30"/>
      <c r="F188" s="30"/>
      <c r="G188" s="30"/>
      <c r="H188" s="30"/>
      <c r="I188" s="30"/>
      <c r="J188" s="5" t="s">
        <v>372</v>
      </c>
      <c r="K188" s="5" t="s">
        <v>16</v>
      </c>
      <c r="L188" s="6" t="s">
        <v>373</v>
      </c>
      <c r="M188" s="6">
        <v>19</v>
      </c>
      <c r="N188" s="7">
        <v>44</v>
      </c>
      <c r="O188" s="8"/>
    </row>
    <row r="189" spans="1:15" ht="141.75">
      <c r="A189" s="1"/>
      <c r="B189" s="34"/>
      <c r="C189" s="34"/>
      <c r="D189" s="30"/>
      <c r="E189" s="30"/>
      <c r="F189" s="30"/>
      <c r="G189" s="30"/>
      <c r="H189" s="30"/>
      <c r="I189" s="30"/>
      <c r="J189" s="5" t="s">
        <v>374</v>
      </c>
      <c r="K189" s="5" t="s">
        <v>16</v>
      </c>
      <c r="L189" s="6" t="s">
        <v>362</v>
      </c>
      <c r="M189" s="6">
        <v>55</v>
      </c>
      <c r="N189" s="7">
        <v>56.58</v>
      </c>
      <c r="O189" s="8"/>
    </row>
    <row r="190" spans="1:15" ht="33.75" customHeight="1">
      <c r="A190" s="1"/>
      <c r="B190" s="5"/>
      <c r="C190" s="38" t="s">
        <v>375</v>
      </c>
      <c r="D190" s="38">
        <v>144728.64</v>
      </c>
      <c r="E190" s="38">
        <v>1846.06</v>
      </c>
      <c r="F190" s="38">
        <v>142882.58000000002</v>
      </c>
      <c r="G190" s="38">
        <v>144456.03</v>
      </c>
      <c r="H190" s="38">
        <v>1622.8</v>
      </c>
      <c r="I190" s="38">
        <v>142833.23</v>
      </c>
      <c r="J190" s="39"/>
      <c r="K190" s="39"/>
      <c r="L190" s="40"/>
      <c r="M190" s="40"/>
      <c r="N190" s="41"/>
      <c r="O190" s="8"/>
    </row>
    <row r="191" spans="1:15" ht="35.25" customHeight="1">
      <c r="A191" s="1"/>
      <c r="B191" s="5"/>
      <c r="C191" s="35" t="s">
        <v>376</v>
      </c>
      <c r="D191" s="35">
        <v>45643.759999999995</v>
      </c>
      <c r="E191" s="35">
        <v>1449.56</v>
      </c>
      <c r="F191" s="35">
        <v>44194.2</v>
      </c>
      <c r="G191" s="35">
        <v>45420.5</v>
      </c>
      <c r="H191" s="35">
        <v>1226.3</v>
      </c>
      <c r="I191" s="35">
        <v>44194.2</v>
      </c>
      <c r="J191" s="34"/>
      <c r="K191" s="34"/>
      <c r="L191" s="36"/>
      <c r="M191" s="36"/>
      <c r="N191" s="37"/>
      <c r="O191" s="8"/>
    </row>
    <row r="192" spans="1:15" ht="57.75" customHeight="1">
      <c r="A192" s="1"/>
      <c r="B192" s="34" t="s">
        <v>13</v>
      </c>
      <c r="C192" s="34" t="s">
        <v>377</v>
      </c>
      <c r="D192" s="30">
        <v>42034.1</v>
      </c>
      <c r="E192" s="30">
        <v>41729.7</v>
      </c>
      <c r="F192" s="30">
        <f>42034.1-E192</f>
        <v>304.40000000000146</v>
      </c>
      <c r="G192" s="30">
        <v>42034.1</v>
      </c>
      <c r="H192" s="30">
        <v>41729.7</v>
      </c>
      <c r="I192" s="30">
        <v>304.4</v>
      </c>
      <c r="J192" s="5" t="s">
        <v>378</v>
      </c>
      <c r="K192" s="5" t="s">
        <v>16</v>
      </c>
      <c r="L192" s="6" t="s">
        <v>62</v>
      </c>
      <c r="M192" s="6">
        <v>91.43</v>
      </c>
      <c r="N192" s="7">
        <v>91.43</v>
      </c>
      <c r="O192" s="8"/>
    </row>
    <row r="193" spans="1:15" ht="36" customHeight="1">
      <c r="A193" s="1"/>
      <c r="B193" s="34"/>
      <c r="C193" s="34"/>
      <c r="D193" s="30"/>
      <c r="E193" s="30"/>
      <c r="F193" s="30"/>
      <c r="G193" s="30"/>
      <c r="H193" s="30"/>
      <c r="I193" s="30"/>
      <c r="J193" s="5" t="s">
        <v>379</v>
      </c>
      <c r="K193" s="5" t="s">
        <v>380</v>
      </c>
      <c r="L193" s="6" t="s">
        <v>62</v>
      </c>
      <c r="M193" s="6">
        <v>28.82</v>
      </c>
      <c r="N193" s="7">
        <v>29.1</v>
      </c>
      <c r="O193" s="8"/>
    </row>
    <row r="194" spans="1:15" ht="78.75">
      <c r="A194" s="1"/>
      <c r="B194" s="34"/>
      <c r="C194" s="34"/>
      <c r="D194" s="30"/>
      <c r="E194" s="30"/>
      <c r="F194" s="30"/>
      <c r="G194" s="30"/>
      <c r="H194" s="30"/>
      <c r="I194" s="30"/>
      <c r="J194" s="5" t="s">
        <v>381</v>
      </c>
      <c r="K194" s="5" t="s">
        <v>382</v>
      </c>
      <c r="L194" s="6" t="s">
        <v>62</v>
      </c>
      <c r="M194" s="6">
        <v>113</v>
      </c>
      <c r="N194" s="7">
        <v>225</v>
      </c>
      <c r="O194" s="27" t="s">
        <v>956</v>
      </c>
    </row>
    <row r="195" spans="1:15" ht="78.75">
      <c r="A195" s="1"/>
      <c r="B195" s="34"/>
      <c r="C195" s="34"/>
      <c r="D195" s="30"/>
      <c r="E195" s="30"/>
      <c r="F195" s="30"/>
      <c r="G195" s="30"/>
      <c r="H195" s="30"/>
      <c r="I195" s="30"/>
      <c r="J195" s="5" t="s">
        <v>383</v>
      </c>
      <c r="K195" s="5" t="s">
        <v>382</v>
      </c>
      <c r="L195" s="6" t="s">
        <v>62</v>
      </c>
      <c r="M195" s="6">
        <v>113</v>
      </c>
      <c r="N195" s="7">
        <v>200</v>
      </c>
      <c r="O195" s="8"/>
    </row>
    <row r="196" spans="1:15" ht="54" customHeight="1">
      <c r="A196" s="1"/>
      <c r="B196" s="34" t="s">
        <v>24</v>
      </c>
      <c r="C196" s="34" t="s">
        <v>384</v>
      </c>
      <c r="D196" s="30">
        <v>28</v>
      </c>
      <c r="E196" s="30">
        <v>28</v>
      </c>
      <c r="F196" s="30">
        <v>0</v>
      </c>
      <c r="G196" s="30">
        <v>28</v>
      </c>
      <c r="H196" s="30">
        <v>28</v>
      </c>
      <c r="I196" s="30">
        <v>0</v>
      </c>
      <c r="J196" s="5" t="s">
        <v>385</v>
      </c>
      <c r="K196" s="5" t="s">
        <v>16</v>
      </c>
      <c r="L196" s="6" t="s">
        <v>62</v>
      </c>
      <c r="M196" s="6">
        <v>20</v>
      </c>
      <c r="N196" s="7">
        <v>20</v>
      </c>
      <c r="O196" s="8"/>
    </row>
    <row r="197" spans="1:15" ht="67.5" customHeight="1">
      <c r="A197" s="1"/>
      <c r="B197" s="34"/>
      <c r="C197" s="34"/>
      <c r="D197" s="30"/>
      <c r="E197" s="30"/>
      <c r="F197" s="30"/>
      <c r="G197" s="30"/>
      <c r="H197" s="30"/>
      <c r="I197" s="30"/>
      <c r="J197" s="5" t="s">
        <v>386</v>
      </c>
      <c r="K197" s="5" t="s">
        <v>16</v>
      </c>
      <c r="L197" s="6" t="s">
        <v>62</v>
      </c>
      <c r="M197" s="6">
        <v>100</v>
      </c>
      <c r="N197" s="7">
        <v>100</v>
      </c>
      <c r="O197" s="8"/>
    </row>
    <row r="198" spans="1:15" ht="47.25">
      <c r="A198" s="1"/>
      <c r="B198" s="34" t="s">
        <v>32</v>
      </c>
      <c r="C198" s="34" t="s">
        <v>387</v>
      </c>
      <c r="D198" s="30">
        <v>1422.5</v>
      </c>
      <c r="E198" s="30">
        <v>650</v>
      </c>
      <c r="F198" s="30">
        <f>D198-E198</f>
        <v>772.5</v>
      </c>
      <c r="G198" s="30">
        <v>1422.5</v>
      </c>
      <c r="H198" s="30">
        <v>650</v>
      </c>
      <c r="I198" s="30">
        <v>772.5</v>
      </c>
      <c r="J198" s="5" t="s">
        <v>388</v>
      </c>
      <c r="K198" s="5" t="s">
        <v>389</v>
      </c>
      <c r="L198" s="6" t="s">
        <v>62</v>
      </c>
      <c r="M198" s="6">
        <v>3.4</v>
      </c>
      <c r="N198" s="7">
        <v>8.231</v>
      </c>
      <c r="O198" s="27" t="s">
        <v>957</v>
      </c>
    </row>
    <row r="199" spans="1:15" ht="63">
      <c r="A199" s="1"/>
      <c r="B199" s="34"/>
      <c r="C199" s="34"/>
      <c r="D199" s="30"/>
      <c r="E199" s="30"/>
      <c r="F199" s="30"/>
      <c r="G199" s="30"/>
      <c r="H199" s="30"/>
      <c r="I199" s="30"/>
      <c r="J199" s="5" t="s">
        <v>390</v>
      </c>
      <c r="K199" s="5" t="s">
        <v>391</v>
      </c>
      <c r="L199" s="6" t="s">
        <v>62</v>
      </c>
      <c r="M199" s="6">
        <v>1.6</v>
      </c>
      <c r="N199" s="7">
        <v>1.6</v>
      </c>
      <c r="O199" s="8"/>
    </row>
    <row r="200" spans="1:15" ht="47.25">
      <c r="A200" s="1"/>
      <c r="B200" s="5" t="s">
        <v>40</v>
      </c>
      <c r="C200" s="5" t="s">
        <v>392</v>
      </c>
      <c r="D200" s="9">
        <v>45</v>
      </c>
      <c r="E200" s="9">
        <v>0</v>
      </c>
      <c r="F200" s="9">
        <v>45</v>
      </c>
      <c r="G200" s="9">
        <v>45</v>
      </c>
      <c r="H200" s="9">
        <v>0</v>
      </c>
      <c r="I200" s="9">
        <v>45</v>
      </c>
      <c r="J200" s="5" t="s">
        <v>393</v>
      </c>
      <c r="K200" s="5" t="s">
        <v>273</v>
      </c>
      <c r="L200" s="6" t="s">
        <v>62</v>
      </c>
      <c r="M200" s="6">
        <v>7</v>
      </c>
      <c r="N200" s="7">
        <v>14</v>
      </c>
      <c r="O200" s="8"/>
    </row>
    <row r="201" spans="1:15" ht="63">
      <c r="A201" s="1"/>
      <c r="B201" s="34" t="s">
        <v>87</v>
      </c>
      <c r="C201" s="34" t="s">
        <v>394</v>
      </c>
      <c r="D201" s="30">
        <v>1687.66</v>
      </c>
      <c r="E201" s="30">
        <v>1285.4</v>
      </c>
      <c r="F201" s="30">
        <v>402.26</v>
      </c>
      <c r="G201" s="30">
        <v>1464.4</v>
      </c>
      <c r="H201" s="30">
        <v>1285.4</v>
      </c>
      <c r="I201" s="30">
        <v>179</v>
      </c>
      <c r="J201" s="5" t="s">
        <v>395</v>
      </c>
      <c r="K201" s="5" t="s">
        <v>27</v>
      </c>
      <c r="L201" s="6" t="s">
        <v>62</v>
      </c>
      <c r="M201" s="6">
        <v>1</v>
      </c>
      <c r="N201" s="7">
        <v>1</v>
      </c>
      <c r="O201" s="8"/>
    </row>
    <row r="202" spans="1:15" ht="126">
      <c r="A202" s="1"/>
      <c r="B202" s="34"/>
      <c r="C202" s="34"/>
      <c r="D202" s="30"/>
      <c r="E202" s="30"/>
      <c r="F202" s="30"/>
      <c r="G202" s="30"/>
      <c r="H202" s="30"/>
      <c r="I202" s="30"/>
      <c r="J202" s="5" t="s">
        <v>396</v>
      </c>
      <c r="K202" s="5" t="s">
        <v>27</v>
      </c>
      <c r="L202" s="6" t="s">
        <v>62</v>
      </c>
      <c r="M202" s="6">
        <v>1</v>
      </c>
      <c r="N202" s="7">
        <v>1</v>
      </c>
      <c r="O202" s="8"/>
    </row>
    <row r="203" spans="1:15" ht="31.5">
      <c r="A203" s="1"/>
      <c r="B203" s="34"/>
      <c r="C203" s="34"/>
      <c r="D203" s="30"/>
      <c r="E203" s="30"/>
      <c r="F203" s="30"/>
      <c r="G203" s="30"/>
      <c r="H203" s="30"/>
      <c r="I203" s="30"/>
      <c r="J203" s="5" t="s">
        <v>397</v>
      </c>
      <c r="K203" s="5" t="s">
        <v>73</v>
      </c>
      <c r="L203" s="6" t="s">
        <v>62</v>
      </c>
      <c r="M203" s="6">
        <v>3</v>
      </c>
      <c r="N203" s="7">
        <v>3</v>
      </c>
      <c r="O203" s="8"/>
    </row>
    <row r="204" spans="1:15" ht="25.5" customHeight="1">
      <c r="A204" s="1"/>
      <c r="B204" s="34"/>
      <c r="C204" s="34"/>
      <c r="D204" s="30"/>
      <c r="E204" s="30"/>
      <c r="F204" s="30"/>
      <c r="G204" s="30"/>
      <c r="H204" s="30"/>
      <c r="I204" s="30"/>
      <c r="J204" s="5" t="s">
        <v>398</v>
      </c>
      <c r="K204" s="5" t="s">
        <v>73</v>
      </c>
      <c r="L204" s="6" t="s">
        <v>62</v>
      </c>
      <c r="M204" s="6">
        <v>3525</v>
      </c>
      <c r="N204" s="7">
        <v>5525</v>
      </c>
      <c r="O204" s="8"/>
    </row>
    <row r="205" spans="1:15" ht="140.25">
      <c r="A205" s="1"/>
      <c r="B205" s="34"/>
      <c r="C205" s="34"/>
      <c r="D205" s="30"/>
      <c r="E205" s="30"/>
      <c r="F205" s="30"/>
      <c r="G205" s="30"/>
      <c r="H205" s="30"/>
      <c r="I205" s="30"/>
      <c r="J205" s="5" t="s">
        <v>399</v>
      </c>
      <c r="K205" s="5" t="s">
        <v>27</v>
      </c>
      <c r="L205" s="6" t="s">
        <v>62</v>
      </c>
      <c r="M205" s="6">
        <v>3</v>
      </c>
      <c r="N205" s="7">
        <v>0</v>
      </c>
      <c r="O205" s="27" t="s">
        <v>958</v>
      </c>
    </row>
    <row r="206" spans="1:15" ht="157.5">
      <c r="A206" s="1"/>
      <c r="B206" s="5" t="s">
        <v>35</v>
      </c>
      <c r="C206" s="5" t="s">
        <v>400</v>
      </c>
      <c r="D206" s="9">
        <v>426.5</v>
      </c>
      <c r="E206" s="9">
        <v>30</v>
      </c>
      <c r="F206" s="9">
        <v>396.5</v>
      </c>
      <c r="G206" s="9">
        <v>426.5</v>
      </c>
      <c r="H206" s="9">
        <v>30</v>
      </c>
      <c r="I206" s="9">
        <v>396.5</v>
      </c>
      <c r="J206" s="5" t="s">
        <v>401</v>
      </c>
      <c r="K206" s="5" t="s">
        <v>27</v>
      </c>
      <c r="L206" s="6" t="s">
        <v>62</v>
      </c>
      <c r="M206" s="6">
        <v>1.05</v>
      </c>
      <c r="N206" s="7">
        <v>1.11</v>
      </c>
      <c r="O206" s="27" t="s">
        <v>959</v>
      </c>
    </row>
    <row r="207" spans="1:15" ht="18.75" customHeight="1">
      <c r="A207" s="1"/>
      <c r="B207" s="5"/>
      <c r="C207" s="35" t="s">
        <v>402</v>
      </c>
      <c r="D207" s="35">
        <v>57209.1</v>
      </c>
      <c r="E207" s="35">
        <v>396.5</v>
      </c>
      <c r="F207" s="35">
        <v>56812.6</v>
      </c>
      <c r="G207" s="35">
        <v>57204.1</v>
      </c>
      <c r="H207" s="35">
        <v>396.5</v>
      </c>
      <c r="I207" s="35">
        <v>56807.6</v>
      </c>
      <c r="J207" s="34"/>
      <c r="K207" s="34"/>
      <c r="L207" s="36"/>
      <c r="M207" s="36"/>
      <c r="N207" s="37"/>
      <c r="O207" s="8"/>
    </row>
    <row r="208" spans="1:15" ht="73.5" customHeight="1">
      <c r="A208" s="1"/>
      <c r="B208" s="34" t="s">
        <v>13</v>
      </c>
      <c r="C208" s="34" t="s">
        <v>403</v>
      </c>
      <c r="D208" s="30">
        <v>46512.5</v>
      </c>
      <c r="E208" s="30">
        <v>41970</v>
      </c>
      <c r="F208" s="30">
        <f>46512.5-E208</f>
        <v>4542.5</v>
      </c>
      <c r="G208" s="30">
        <v>46512.5</v>
      </c>
      <c r="H208" s="30">
        <v>41970</v>
      </c>
      <c r="I208" s="30">
        <f>46512.5-H208</f>
        <v>4542.5</v>
      </c>
      <c r="J208" s="5" t="s">
        <v>404</v>
      </c>
      <c r="K208" s="5" t="s">
        <v>16</v>
      </c>
      <c r="L208" s="6" t="s">
        <v>62</v>
      </c>
      <c r="M208" s="6">
        <v>110.34</v>
      </c>
      <c r="N208" s="7">
        <v>110.34</v>
      </c>
      <c r="O208" s="8"/>
    </row>
    <row r="209" spans="1:15" ht="62.25" customHeight="1">
      <c r="A209" s="1"/>
      <c r="B209" s="34"/>
      <c r="C209" s="34"/>
      <c r="D209" s="30"/>
      <c r="E209" s="30"/>
      <c r="F209" s="30"/>
      <c r="G209" s="30"/>
      <c r="H209" s="30"/>
      <c r="I209" s="30"/>
      <c r="J209" s="5" t="s">
        <v>405</v>
      </c>
      <c r="K209" s="5" t="s">
        <v>16</v>
      </c>
      <c r="L209" s="6" t="s">
        <v>62</v>
      </c>
      <c r="M209" s="6">
        <v>105.3</v>
      </c>
      <c r="N209" s="7">
        <v>109.9</v>
      </c>
      <c r="O209" s="8"/>
    </row>
    <row r="210" spans="1:15" ht="31.5">
      <c r="A210" s="1"/>
      <c r="B210" s="34" t="s">
        <v>24</v>
      </c>
      <c r="C210" s="34" t="s">
        <v>406</v>
      </c>
      <c r="D210" s="30">
        <v>6083.9</v>
      </c>
      <c r="E210" s="30">
        <v>1972</v>
      </c>
      <c r="F210" s="30">
        <f>6083.9-E210</f>
        <v>4111.9</v>
      </c>
      <c r="G210" s="30">
        <v>6083.9</v>
      </c>
      <c r="H210" s="30">
        <v>1972</v>
      </c>
      <c r="I210" s="30">
        <f>6083.9-H210</f>
        <v>4111.9</v>
      </c>
      <c r="J210" s="5" t="s">
        <v>407</v>
      </c>
      <c r="K210" s="5" t="s">
        <v>27</v>
      </c>
      <c r="L210" s="6" t="s">
        <v>62</v>
      </c>
      <c r="M210" s="6">
        <v>415</v>
      </c>
      <c r="N210" s="7">
        <v>415</v>
      </c>
      <c r="O210" s="8"/>
    </row>
    <row r="211" spans="1:15" ht="31.5">
      <c r="A211" s="1"/>
      <c r="B211" s="34"/>
      <c r="C211" s="34"/>
      <c r="D211" s="30"/>
      <c r="E211" s="30"/>
      <c r="F211" s="30"/>
      <c r="G211" s="30"/>
      <c r="H211" s="30"/>
      <c r="I211" s="30"/>
      <c r="J211" s="5" t="s">
        <v>408</v>
      </c>
      <c r="K211" s="5" t="s">
        <v>27</v>
      </c>
      <c r="L211" s="6" t="s">
        <v>62</v>
      </c>
      <c r="M211" s="6">
        <v>21</v>
      </c>
      <c r="N211" s="7">
        <v>21</v>
      </c>
      <c r="O211" s="8"/>
    </row>
    <row r="212" spans="1:15" ht="47.25">
      <c r="A212" s="1"/>
      <c r="B212" s="34"/>
      <c r="C212" s="34"/>
      <c r="D212" s="30"/>
      <c r="E212" s="30"/>
      <c r="F212" s="30"/>
      <c r="G212" s="30"/>
      <c r="H212" s="30"/>
      <c r="I212" s="30"/>
      <c r="J212" s="5" t="s">
        <v>409</v>
      </c>
      <c r="K212" s="5" t="s">
        <v>27</v>
      </c>
      <c r="L212" s="6" t="s">
        <v>62</v>
      </c>
      <c r="M212" s="6">
        <v>16</v>
      </c>
      <c r="N212" s="7">
        <v>26</v>
      </c>
      <c r="O212" s="8"/>
    </row>
    <row r="213" spans="1:15" ht="47.25">
      <c r="A213" s="1"/>
      <c r="B213" s="34"/>
      <c r="C213" s="34"/>
      <c r="D213" s="30"/>
      <c r="E213" s="30"/>
      <c r="F213" s="30"/>
      <c r="G213" s="30"/>
      <c r="H213" s="30"/>
      <c r="I213" s="30"/>
      <c r="J213" s="5" t="s">
        <v>410</v>
      </c>
      <c r="K213" s="5" t="s">
        <v>16</v>
      </c>
      <c r="L213" s="6" t="s">
        <v>62</v>
      </c>
      <c r="M213" s="6">
        <v>4.73</v>
      </c>
      <c r="N213" s="7">
        <v>8</v>
      </c>
      <c r="O213" s="8"/>
    </row>
    <row r="214" spans="1:15" ht="47.25">
      <c r="A214" s="1"/>
      <c r="B214" s="5" t="s">
        <v>32</v>
      </c>
      <c r="C214" s="5" t="s">
        <v>411</v>
      </c>
      <c r="D214" s="9">
        <v>71.2</v>
      </c>
      <c r="E214" s="9">
        <v>0</v>
      </c>
      <c r="F214" s="9">
        <v>71.2</v>
      </c>
      <c r="G214" s="9">
        <v>71.2</v>
      </c>
      <c r="H214" s="9">
        <v>0</v>
      </c>
      <c r="I214" s="9">
        <v>71.2</v>
      </c>
      <c r="J214" s="5" t="s">
        <v>393</v>
      </c>
      <c r="K214" s="5" t="s">
        <v>273</v>
      </c>
      <c r="L214" s="6" t="s">
        <v>62</v>
      </c>
      <c r="M214" s="6">
        <v>4</v>
      </c>
      <c r="N214" s="7">
        <v>47</v>
      </c>
      <c r="O214" s="8"/>
    </row>
    <row r="215" spans="1:15" ht="94.5">
      <c r="A215" s="1"/>
      <c r="B215" s="34" t="s">
        <v>40</v>
      </c>
      <c r="C215" s="34" t="s">
        <v>412</v>
      </c>
      <c r="D215" s="30">
        <v>4115</v>
      </c>
      <c r="E215" s="30">
        <v>3115</v>
      </c>
      <c r="F215" s="30">
        <v>1000</v>
      </c>
      <c r="G215" s="30">
        <v>4110</v>
      </c>
      <c r="H215" s="30">
        <v>3110</v>
      </c>
      <c r="I215" s="30">
        <v>1000</v>
      </c>
      <c r="J215" s="5" t="s">
        <v>413</v>
      </c>
      <c r="K215" s="5" t="s">
        <v>16</v>
      </c>
      <c r="L215" s="6" t="s">
        <v>62</v>
      </c>
      <c r="M215" s="6">
        <v>0</v>
      </c>
      <c r="N215" s="7">
        <v>0</v>
      </c>
      <c r="O215" s="8"/>
    </row>
    <row r="216" spans="1:15" ht="47.25">
      <c r="A216" s="1"/>
      <c r="B216" s="34"/>
      <c r="C216" s="34"/>
      <c r="D216" s="30"/>
      <c r="E216" s="30"/>
      <c r="F216" s="30"/>
      <c r="G216" s="30"/>
      <c r="H216" s="30"/>
      <c r="I216" s="30"/>
      <c r="J216" s="5" t="s">
        <v>414</v>
      </c>
      <c r="K216" s="5" t="s">
        <v>293</v>
      </c>
      <c r="L216" s="6" t="s">
        <v>62</v>
      </c>
      <c r="M216" s="6">
        <v>1</v>
      </c>
      <c r="N216" s="7">
        <v>1</v>
      </c>
      <c r="O216" s="8"/>
    </row>
    <row r="217" spans="1:15" ht="31.5">
      <c r="A217" s="1"/>
      <c r="B217" s="34"/>
      <c r="C217" s="34"/>
      <c r="D217" s="30"/>
      <c r="E217" s="30"/>
      <c r="F217" s="30"/>
      <c r="G217" s="30"/>
      <c r="H217" s="30"/>
      <c r="I217" s="30"/>
      <c r="J217" s="5" t="s">
        <v>415</v>
      </c>
      <c r="K217" s="5" t="s">
        <v>293</v>
      </c>
      <c r="L217" s="6" t="s">
        <v>62</v>
      </c>
      <c r="M217" s="6">
        <v>1</v>
      </c>
      <c r="N217" s="7">
        <v>1</v>
      </c>
      <c r="O217" s="8"/>
    </row>
    <row r="218" spans="1:15" ht="157.5">
      <c r="A218" s="1"/>
      <c r="B218" s="5" t="s">
        <v>87</v>
      </c>
      <c r="C218" s="5" t="s">
        <v>400</v>
      </c>
      <c r="D218" s="9">
        <v>426.5</v>
      </c>
      <c r="E218" s="9">
        <v>30</v>
      </c>
      <c r="F218" s="9">
        <v>396.5</v>
      </c>
      <c r="G218" s="9">
        <v>426.5</v>
      </c>
      <c r="H218" s="9">
        <v>30</v>
      </c>
      <c r="I218" s="9">
        <v>396.5</v>
      </c>
      <c r="J218" s="5" t="s">
        <v>416</v>
      </c>
      <c r="K218" s="5" t="s">
        <v>27</v>
      </c>
      <c r="L218" s="6" t="s">
        <v>62</v>
      </c>
      <c r="M218" s="6">
        <v>1.05</v>
      </c>
      <c r="N218" s="7">
        <v>1.27</v>
      </c>
      <c r="O218" s="27" t="s">
        <v>960</v>
      </c>
    </row>
    <row r="219" spans="1:15" ht="18.75" customHeight="1">
      <c r="A219" s="1"/>
      <c r="B219" s="5"/>
      <c r="C219" s="35" t="s">
        <v>417</v>
      </c>
      <c r="D219" s="35">
        <v>1272.02</v>
      </c>
      <c r="E219" s="35">
        <v>0</v>
      </c>
      <c r="F219" s="35">
        <v>1272.02</v>
      </c>
      <c r="G219" s="35">
        <v>1272.02</v>
      </c>
      <c r="H219" s="35">
        <v>0</v>
      </c>
      <c r="I219" s="35">
        <v>1272.02</v>
      </c>
      <c r="J219" s="34"/>
      <c r="K219" s="34"/>
      <c r="L219" s="36"/>
      <c r="M219" s="36"/>
      <c r="N219" s="37"/>
      <c r="O219" s="8"/>
    </row>
    <row r="220" spans="1:15" ht="63">
      <c r="A220" s="1"/>
      <c r="B220" s="34" t="s">
        <v>13</v>
      </c>
      <c r="C220" s="34" t="s">
        <v>418</v>
      </c>
      <c r="D220" s="30">
        <v>1272.02</v>
      </c>
      <c r="E220" s="30">
        <v>0</v>
      </c>
      <c r="F220" s="30">
        <v>1272.02</v>
      </c>
      <c r="G220" s="30">
        <v>1272.02</v>
      </c>
      <c r="H220" s="30">
        <v>0</v>
      </c>
      <c r="I220" s="30">
        <v>1272.02</v>
      </c>
      <c r="J220" s="5" t="s">
        <v>419</v>
      </c>
      <c r="K220" s="5" t="s">
        <v>16</v>
      </c>
      <c r="L220" s="6" t="s">
        <v>62</v>
      </c>
      <c r="M220" s="6">
        <v>25</v>
      </c>
      <c r="N220" s="7">
        <v>50</v>
      </c>
      <c r="O220" s="8"/>
    </row>
    <row r="221" spans="1:15" ht="31.5">
      <c r="A221" s="1"/>
      <c r="B221" s="34"/>
      <c r="C221" s="34"/>
      <c r="D221" s="30"/>
      <c r="E221" s="30"/>
      <c r="F221" s="30"/>
      <c r="G221" s="30"/>
      <c r="H221" s="30"/>
      <c r="I221" s="30"/>
      <c r="J221" s="5" t="s">
        <v>420</v>
      </c>
      <c r="K221" s="5" t="s">
        <v>16</v>
      </c>
      <c r="L221" s="6" t="s">
        <v>62</v>
      </c>
      <c r="M221" s="6">
        <v>109</v>
      </c>
      <c r="N221" s="7">
        <v>115</v>
      </c>
      <c r="O221" s="8"/>
    </row>
    <row r="222" spans="1:15" ht="47.25">
      <c r="A222" s="1"/>
      <c r="B222" s="34"/>
      <c r="C222" s="34"/>
      <c r="D222" s="30"/>
      <c r="E222" s="30"/>
      <c r="F222" s="30"/>
      <c r="G222" s="30"/>
      <c r="H222" s="30"/>
      <c r="I222" s="30"/>
      <c r="J222" s="5" t="s">
        <v>421</v>
      </c>
      <c r="K222" s="5" t="s">
        <v>27</v>
      </c>
      <c r="L222" s="6" t="s">
        <v>62</v>
      </c>
      <c r="M222" s="6">
        <v>1</v>
      </c>
      <c r="N222" s="7">
        <v>1</v>
      </c>
      <c r="O222" s="8"/>
    </row>
    <row r="223" spans="1:15" ht="47.25">
      <c r="A223" s="1"/>
      <c r="B223" s="34"/>
      <c r="C223" s="34"/>
      <c r="D223" s="30"/>
      <c r="E223" s="30"/>
      <c r="F223" s="30"/>
      <c r="G223" s="30"/>
      <c r="H223" s="30"/>
      <c r="I223" s="30"/>
      <c r="J223" s="5" t="s">
        <v>422</v>
      </c>
      <c r="K223" s="5" t="s">
        <v>27</v>
      </c>
      <c r="L223" s="6" t="s">
        <v>62</v>
      </c>
      <c r="M223" s="6">
        <v>0</v>
      </c>
      <c r="N223" s="7">
        <v>1</v>
      </c>
      <c r="O223" s="8"/>
    </row>
    <row r="224" spans="1:15" ht="31.5">
      <c r="A224" s="1"/>
      <c r="B224" s="34"/>
      <c r="C224" s="34"/>
      <c r="D224" s="30"/>
      <c r="E224" s="30"/>
      <c r="F224" s="30"/>
      <c r="G224" s="30"/>
      <c r="H224" s="30"/>
      <c r="I224" s="30"/>
      <c r="J224" s="5" t="s">
        <v>423</v>
      </c>
      <c r="K224" s="5" t="s">
        <v>424</v>
      </c>
      <c r="L224" s="6" t="s">
        <v>62</v>
      </c>
      <c r="M224" s="6">
        <v>0</v>
      </c>
      <c r="N224" s="7">
        <v>0</v>
      </c>
      <c r="O224" s="8"/>
    </row>
    <row r="225" spans="1:15" ht="18.75" customHeight="1">
      <c r="A225" s="1"/>
      <c r="B225" s="5"/>
      <c r="C225" s="35" t="s">
        <v>425</v>
      </c>
      <c r="D225" s="35">
        <v>2960</v>
      </c>
      <c r="E225" s="35">
        <v>0</v>
      </c>
      <c r="F225" s="35">
        <v>2960</v>
      </c>
      <c r="G225" s="35">
        <v>2960</v>
      </c>
      <c r="H225" s="35">
        <v>0</v>
      </c>
      <c r="I225" s="35">
        <v>2960</v>
      </c>
      <c r="J225" s="34"/>
      <c r="K225" s="34"/>
      <c r="L225" s="36"/>
      <c r="M225" s="36"/>
      <c r="N225" s="37"/>
      <c r="O225" s="8"/>
    </row>
    <row r="226" spans="1:15" ht="31.5">
      <c r="A226" s="1"/>
      <c r="B226" s="34" t="s">
        <v>13</v>
      </c>
      <c r="C226" s="34" t="s">
        <v>426</v>
      </c>
      <c r="D226" s="30">
        <v>2960</v>
      </c>
      <c r="E226" s="30">
        <v>2960</v>
      </c>
      <c r="F226" s="30">
        <v>0</v>
      </c>
      <c r="G226" s="30">
        <v>2960</v>
      </c>
      <c r="H226" s="30">
        <v>2960</v>
      </c>
      <c r="I226" s="30">
        <v>0</v>
      </c>
      <c r="J226" s="5" t="s">
        <v>427</v>
      </c>
      <c r="K226" s="5" t="s">
        <v>27</v>
      </c>
      <c r="L226" s="6" t="s">
        <v>62</v>
      </c>
      <c r="M226" s="6">
        <v>2</v>
      </c>
      <c r="N226" s="7">
        <v>2</v>
      </c>
      <c r="O226" s="8"/>
    </row>
    <row r="227" spans="1:15" ht="40.5" customHeight="1">
      <c r="A227" s="1"/>
      <c r="B227" s="34"/>
      <c r="C227" s="34"/>
      <c r="D227" s="30"/>
      <c r="E227" s="30"/>
      <c r="F227" s="30"/>
      <c r="G227" s="30"/>
      <c r="H227" s="30"/>
      <c r="I227" s="30"/>
      <c r="J227" s="5" t="s">
        <v>428</v>
      </c>
      <c r="K227" s="5" t="s">
        <v>27</v>
      </c>
      <c r="L227" s="6" t="s">
        <v>62</v>
      </c>
      <c r="M227" s="6">
        <v>3</v>
      </c>
      <c r="N227" s="7">
        <v>3</v>
      </c>
      <c r="O227" s="8"/>
    </row>
    <row r="228" spans="1:15" ht="18.75" customHeight="1">
      <c r="A228" s="1"/>
      <c r="B228" s="5"/>
      <c r="C228" s="35" t="s">
        <v>429</v>
      </c>
      <c r="D228" s="35">
        <v>37643.76</v>
      </c>
      <c r="E228" s="35">
        <v>0</v>
      </c>
      <c r="F228" s="35">
        <v>37643.76</v>
      </c>
      <c r="G228" s="35">
        <v>37599.409999999996</v>
      </c>
      <c r="H228" s="35">
        <v>0</v>
      </c>
      <c r="I228" s="35">
        <v>37599.409999999996</v>
      </c>
      <c r="J228" s="34"/>
      <c r="K228" s="34"/>
      <c r="L228" s="36"/>
      <c r="M228" s="36"/>
      <c r="N228" s="37"/>
      <c r="O228" s="8"/>
    </row>
    <row r="229" spans="1:15" ht="63">
      <c r="A229" s="1"/>
      <c r="B229" s="34" t="s">
        <v>13</v>
      </c>
      <c r="C229" s="34" t="s">
        <v>430</v>
      </c>
      <c r="D229" s="30">
        <v>14572.12</v>
      </c>
      <c r="E229" s="30">
        <v>14572.12</v>
      </c>
      <c r="F229" s="30">
        <v>0</v>
      </c>
      <c r="G229" s="30">
        <v>14572.079999999998</v>
      </c>
      <c r="H229" s="30">
        <v>14572.079999999998</v>
      </c>
      <c r="I229" s="30">
        <v>0</v>
      </c>
      <c r="J229" s="5" t="s">
        <v>431</v>
      </c>
      <c r="K229" s="5" t="s">
        <v>16</v>
      </c>
      <c r="L229" s="6" t="s">
        <v>62</v>
      </c>
      <c r="M229" s="6">
        <v>100</v>
      </c>
      <c r="N229" s="7">
        <v>100</v>
      </c>
      <c r="O229" s="8"/>
    </row>
    <row r="230" spans="1:15" ht="157.5">
      <c r="A230" s="1"/>
      <c r="B230" s="34"/>
      <c r="C230" s="34"/>
      <c r="D230" s="30"/>
      <c r="E230" s="30"/>
      <c r="F230" s="30"/>
      <c r="G230" s="30"/>
      <c r="H230" s="30"/>
      <c r="I230" s="30"/>
      <c r="J230" s="5" t="s">
        <v>432</v>
      </c>
      <c r="K230" s="5" t="s">
        <v>16</v>
      </c>
      <c r="L230" s="6" t="s">
        <v>62</v>
      </c>
      <c r="M230" s="6">
        <v>90</v>
      </c>
      <c r="N230" s="7">
        <v>98.24</v>
      </c>
      <c r="O230" s="25" t="s">
        <v>961</v>
      </c>
    </row>
    <row r="231" spans="1:15" ht="141.75">
      <c r="A231" s="1"/>
      <c r="B231" s="5" t="s">
        <v>24</v>
      </c>
      <c r="C231" s="5" t="s">
        <v>433</v>
      </c>
      <c r="D231" s="9">
        <v>23071.64</v>
      </c>
      <c r="E231" s="9">
        <v>23071.64</v>
      </c>
      <c r="F231" s="9">
        <v>0</v>
      </c>
      <c r="G231" s="9">
        <v>23027.329999999998</v>
      </c>
      <c r="H231" s="9">
        <v>23027.329999999998</v>
      </c>
      <c r="I231" s="9">
        <v>0</v>
      </c>
      <c r="J231" s="5" t="s">
        <v>434</v>
      </c>
      <c r="K231" s="5" t="s">
        <v>27</v>
      </c>
      <c r="L231" s="6" t="s">
        <v>62</v>
      </c>
      <c r="M231" s="6">
        <v>20</v>
      </c>
      <c r="N231" s="7">
        <v>20</v>
      </c>
      <c r="O231" s="8"/>
    </row>
    <row r="232" spans="1:15" ht="33.75" customHeight="1">
      <c r="A232" s="1"/>
      <c r="B232" s="5"/>
      <c r="C232" s="38" t="s">
        <v>435</v>
      </c>
      <c r="D232" s="38">
        <v>8935.76</v>
      </c>
      <c r="E232" s="38"/>
      <c r="F232" s="38">
        <v>8935.76</v>
      </c>
      <c r="G232" s="38">
        <v>8934.81</v>
      </c>
      <c r="H232" s="38"/>
      <c r="I232" s="38">
        <v>8934.81</v>
      </c>
      <c r="J232" s="39"/>
      <c r="K232" s="39"/>
      <c r="L232" s="40"/>
      <c r="M232" s="40"/>
      <c r="N232" s="41"/>
      <c r="O232" s="8"/>
    </row>
    <row r="233" spans="1:15" ht="33.75" customHeight="1">
      <c r="A233" s="1"/>
      <c r="B233" s="5"/>
      <c r="C233" s="35" t="s">
        <v>436</v>
      </c>
      <c r="D233" s="35">
        <v>8935.76</v>
      </c>
      <c r="E233" s="35"/>
      <c r="F233" s="35">
        <v>8935.76</v>
      </c>
      <c r="G233" s="35">
        <v>8934.81</v>
      </c>
      <c r="H233" s="35"/>
      <c r="I233" s="35">
        <v>8934.81</v>
      </c>
      <c r="J233" s="34"/>
      <c r="K233" s="34"/>
      <c r="L233" s="36"/>
      <c r="M233" s="36"/>
      <c r="N233" s="37"/>
      <c r="O233" s="8"/>
    </row>
    <row r="234" spans="1:15" ht="90.75" customHeight="1">
      <c r="A234" s="1"/>
      <c r="B234" s="34" t="s">
        <v>13</v>
      </c>
      <c r="C234" s="34" t="s">
        <v>437</v>
      </c>
      <c r="D234" s="30">
        <v>1079.15</v>
      </c>
      <c r="E234" s="30">
        <v>1079.15</v>
      </c>
      <c r="F234" s="30">
        <v>0</v>
      </c>
      <c r="G234" s="30">
        <v>1078.2</v>
      </c>
      <c r="H234" s="30">
        <v>1078.2</v>
      </c>
      <c r="I234" s="30">
        <v>0</v>
      </c>
      <c r="J234" s="5" t="s">
        <v>438</v>
      </c>
      <c r="K234" s="5" t="s">
        <v>27</v>
      </c>
      <c r="L234" s="6" t="s">
        <v>439</v>
      </c>
      <c r="M234" s="6">
        <v>45</v>
      </c>
      <c r="N234" s="7">
        <v>45</v>
      </c>
      <c r="O234" s="8"/>
    </row>
    <row r="235" spans="1:15" ht="71.25" customHeight="1">
      <c r="A235" s="1"/>
      <c r="B235" s="34"/>
      <c r="C235" s="34"/>
      <c r="D235" s="30"/>
      <c r="E235" s="30"/>
      <c r="F235" s="30"/>
      <c r="G235" s="30"/>
      <c r="H235" s="30"/>
      <c r="I235" s="30"/>
      <c r="J235" s="5" t="s">
        <v>440</v>
      </c>
      <c r="K235" s="5" t="s">
        <v>27</v>
      </c>
      <c r="L235" s="6" t="s">
        <v>441</v>
      </c>
      <c r="M235" s="6">
        <v>5</v>
      </c>
      <c r="N235" s="7">
        <v>5</v>
      </c>
      <c r="O235" s="8"/>
    </row>
    <row r="236" spans="1:15" ht="51.75" customHeight="1">
      <c r="A236" s="1"/>
      <c r="B236" s="34"/>
      <c r="C236" s="34"/>
      <c r="D236" s="30"/>
      <c r="E236" s="30"/>
      <c r="F236" s="30"/>
      <c r="G236" s="30"/>
      <c r="H236" s="30"/>
      <c r="I236" s="30"/>
      <c r="J236" s="5" t="s">
        <v>442</v>
      </c>
      <c r="K236" s="5" t="s">
        <v>16</v>
      </c>
      <c r="L236" s="6" t="s">
        <v>443</v>
      </c>
      <c r="M236" s="6">
        <v>13</v>
      </c>
      <c r="N236" s="7">
        <v>13</v>
      </c>
      <c r="O236" s="8"/>
    </row>
    <row r="237" spans="1:15" ht="54" customHeight="1">
      <c r="A237" s="1"/>
      <c r="B237" s="34"/>
      <c r="C237" s="34"/>
      <c r="D237" s="30"/>
      <c r="E237" s="30"/>
      <c r="F237" s="30"/>
      <c r="G237" s="30"/>
      <c r="H237" s="30"/>
      <c r="I237" s="30"/>
      <c r="J237" s="5" t="s">
        <v>444</v>
      </c>
      <c r="K237" s="5" t="s">
        <v>27</v>
      </c>
      <c r="L237" s="6" t="s">
        <v>445</v>
      </c>
      <c r="M237" s="6">
        <v>7140</v>
      </c>
      <c r="N237" s="7">
        <v>7140</v>
      </c>
      <c r="O237" s="8"/>
    </row>
    <row r="238" spans="1:15" ht="78.75">
      <c r="A238" s="1"/>
      <c r="B238" s="34"/>
      <c r="C238" s="34"/>
      <c r="D238" s="30"/>
      <c r="E238" s="30"/>
      <c r="F238" s="30"/>
      <c r="G238" s="30"/>
      <c r="H238" s="30"/>
      <c r="I238" s="30"/>
      <c r="J238" s="5" t="s">
        <v>446</v>
      </c>
      <c r="K238" s="5" t="s">
        <v>27</v>
      </c>
      <c r="L238" s="6" t="s">
        <v>447</v>
      </c>
      <c r="M238" s="6">
        <v>43</v>
      </c>
      <c r="N238" s="7">
        <v>43</v>
      </c>
      <c r="O238" s="8"/>
    </row>
    <row r="239" spans="1:15" ht="189">
      <c r="A239" s="1"/>
      <c r="B239" s="34"/>
      <c r="C239" s="34"/>
      <c r="D239" s="30"/>
      <c r="E239" s="30"/>
      <c r="F239" s="30"/>
      <c r="G239" s="30"/>
      <c r="H239" s="30"/>
      <c r="I239" s="30"/>
      <c r="J239" s="5" t="s">
        <v>448</v>
      </c>
      <c r="K239" s="5" t="s">
        <v>27</v>
      </c>
      <c r="L239" s="6" t="s">
        <v>175</v>
      </c>
      <c r="M239" s="6">
        <v>34</v>
      </c>
      <c r="N239" s="7">
        <v>34</v>
      </c>
      <c r="O239" s="8"/>
    </row>
    <row r="240" spans="1:15" ht="63">
      <c r="A240" s="1"/>
      <c r="B240" s="34"/>
      <c r="C240" s="34"/>
      <c r="D240" s="30"/>
      <c r="E240" s="30"/>
      <c r="F240" s="30"/>
      <c r="G240" s="30"/>
      <c r="H240" s="30"/>
      <c r="I240" s="30"/>
      <c r="J240" s="5" t="s">
        <v>449</v>
      </c>
      <c r="K240" s="5" t="s">
        <v>27</v>
      </c>
      <c r="L240" s="6" t="s">
        <v>450</v>
      </c>
      <c r="M240" s="6">
        <v>25</v>
      </c>
      <c r="N240" s="7">
        <v>25</v>
      </c>
      <c r="O240" s="8"/>
    </row>
    <row r="241" spans="1:15" ht="63">
      <c r="A241" s="1"/>
      <c r="B241" s="34"/>
      <c r="C241" s="34"/>
      <c r="D241" s="30"/>
      <c r="E241" s="30"/>
      <c r="F241" s="30"/>
      <c r="G241" s="30"/>
      <c r="H241" s="30"/>
      <c r="I241" s="30"/>
      <c r="J241" s="5" t="s">
        <v>451</v>
      </c>
      <c r="K241" s="5" t="s">
        <v>16</v>
      </c>
      <c r="L241" s="6" t="s">
        <v>13</v>
      </c>
      <c r="M241" s="6">
        <v>11</v>
      </c>
      <c r="N241" s="7">
        <v>11</v>
      </c>
      <c r="O241" s="8"/>
    </row>
    <row r="242" spans="1:15" ht="31.5">
      <c r="A242" s="1"/>
      <c r="B242" s="34" t="s">
        <v>24</v>
      </c>
      <c r="C242" s="34" t="s">
        <v>452</v>
      </c>
      <c r="D242" s="30">
        <v>6869.2</v>
      </c>
      <c r="E242" s="30">
        <v>6869.2</v>
      </c>
      <c r="F242" s="30">
        <v>0</v>
      </c>
      <c r="G242" s="30">
        <v>6869.2</v>
      </c>
      <c r="H242" s="30">
        <v>6869.2</v>
      </c>
      <c r="I242" s="30">
        <v>0</v>
      </c>
      <c r="J242" s="5" t="s">
        <v>453</v>
      </c>
      <c r="K242" s="5" t="s">
        <v>73</v>
      </c>
      <c r="L242" s="6" t="s">
        <v>24</v>
      </c>
      <c r="M242" s="6">
        <v>2</v>
      </c>
      <c r="N242" s="7">
        <v>2</v>
      </c>
      <c r="O242" s="8"/>
    </row>
    <row r="243" spans="1:15" ht="54.75" customHeight="1">
      <c r="A243" s="1"/>
      <c r="B243" s="34"/>
      <c r="C243" s="34"/>
      <c r="D243" s="30"/>
      <c r="E243" s="30"/>
      <c r="F243" s="30"/>
      <c r="G243" s="30"/>
      <c r="H243" s="30"/>
      <c r="I243" s="30"/>
      <c r="J243" s="5" t="s">
        <v>454</v>
      </c>
      <c r="K243" s="5" t="s">
        <v>16</v>
      </c>
      <c r="L243" s="6" t="s">
        <v>121</v>
      </c>
      <c r="M243" s="6">
        <v>100</v>
      </c>
      <c r="N243" s="7">
        <v>100</v>
      </c>
      <c r="O243" s="8"/>
    </row>
    <row r="244" spans="1:15" ht="94.5">
      <c r="A244" s="1"/>
      <c r="B244" s="34"/>
      <c r="C244" s="34"/>
      <c r="D244" s="30"/>
      <c r="E244" s="30"/>
      <c r="F244" s="30"/>
      <c r="G244" s="30"/>
      <c r="H244" s="30"/>
      <c r="I244" s="30"/>
      <c r="J244" s="5" t="s">
        <v>455</v>
      </c>
      <c r="K244" s="5" t="s">
        <v>16</v>
      </c>
      <c r="L244" s="6" t="s">
        <v>121</v>
      </c>
      <c r="M244" s="6">
        <v>100</v>
      </c>
      <c r="N244" s="7">
        <v>100</v>
      </c>
      <c r="O244" s="8"/>
    </row>
    <row r="245" spans="1:15" ht="94.5">
      <c r="A245" s="1"/>
      <c r="B245" s="34"/>
      <c r="C245" s="34"/>
      <c r="D245" s="30"/>
      <c r="E245" s="30"/>
      <c r="F245" s="30"/>
      <c r="G245" s="30"/>
      <c r="H245" s="30"/>
      <c r="I245" s="30"/>
      <c r="J245" s="5" t="s">
        <v>456</v>
      </c>
      <c r="K245" s="5" t="s">
        <v>16</v>
      </c>
      <c r="L245" s="6" t="s">
        <v>457</v>
      </c>
      <c r="M245" s="6">
        <v>70</v>
      </c>
      <c r="N245" s="7">
        <v>70</v>
      </c>
      <c r="O245" s="8"/>
    </row>
    <row r="246" spans="1:15" ht="129" customHeight="1">
      <c r="A246" s="1"/>
      <c r="B246" s="34" t="s">
        <v>32</v>
      </c>
      <c r="C246" s="34" t="s">
        <v>458</v>
      </c>
      <c r="D246" s="30">
        <v>987.41</v>
      </c>
      <c r="E246" s="30">
        <v>987.41</v>
      </c>
      <c r="F246" s="30">
        <v>0</v>
      </c>
      <c r="G246" s="30">
        <v>987.41</v>
      </c>
      <c r="H246" s="30">
        <v>987.41</v>
      </c>
      <c r="I246" s="30">
        <v>0</v>
      </c>
      <c r="J246" s="5" t="s">
        <v>459</v>
      </c>
      <c r="K246" s="5" t="s">
        <v>16</v>
      </c>
      <c r="L246" s="6" t="s">
        <v>121</v>
      </c>
      <c r="M246" s="6">
        <v>100</v>
      </c>
      <c r="N246" s="7">
        <v>100</v>
      </c>
      <c r="O246" s="8"/>
    </row>
    <row r="247" spans="1:15" ht="58.5" customHeight="1">
      <c r="A247" s="1"/>
      <c r="B247" s="34"/>
      <c r="C247" s="34"/>
      <c r="D247" s="30"/>
      <c r="E247" s="30"/>
      <c r="F247" s="30"/>
      <c r="G247" s="30"/>
      <c r="H247" s="30"/>
      <c r="I247" s="30"/>
      <c r="J247" s="5" t="s">
        <v>460</v>
      </c>
      <c r="K247" s="5" t="s">
        <v>273</v>
      </c>
      <c r="L247" s="6" t="s">
        <v>461</v>
      </c>
      <c r="M247" s="6">
        <v>500</v>
      </c>
      <c r="N247" s="7">
        <v>500</v>
      </c>
      <c r="O247" s="8"/>
    </row>
    <row r="248" spans="1:15" ht="57.75" customHeight="1">
      <c r="A248" s="1"/>
      <c r="B248" s="34"/>
      <c r="C248" s="34"/>
      <c r="D248" s="30"/>
      <c r="E248" s="30"/>
      <c r="F248" s="30"/>
      <c r="G248" s="30"/>
      <c r="H248" s="30"/>
      <c r="I248" s="30"/>
      <c r="J248" s="5" t="s">
        <v>462</v>
      </c>
      <c r="K248" s="5" t="s">
        <v>73</v>
      </c>
      <c r="L248" s="6" t="s">
        <v>92</v>
      </c>
      <c r="M248" s="6">
        <v>12</v>
      </c>
      <c r="N248" s="7">
        <v>12</v>
      </c>
      <c r="O248" s="8"/>
    </row>
    <row r="249" spans="1:15" ht="33.75" customHeight="1">
      <c r="A249" s="1"/>
      <c r="B249" s="5"/>
      <c r="C249" s="38" t="s">
        <v>463</v>
      </c>
      <c r="D249" s="38">
        <v>39097.5</v>
      </c>
      <c r="E249" s="38">
        <v>1647</v>
      </c>
      <c r="F249" s="38">
        <v>37450.5</v>
      </c>
      <c r="G249" s="38">
        <v>26234</v>
      </c>
      <c r="H249" s="38">
        <v>0</v>
      </c>
      <c r="I249" s="38">
        <v>26234</v>
      </c>
      <c r="J249" s="39"/>
      <c r="K249" s="39"/>
      <c r="L249" s="40"/>
      <c r="M249" s="40"/>
      <c r="N249" s="41"/>
      <c r="O249" s="8"/>
    </row>
    <row r="250" spans="1:15" ht="18.75" customHeight="1">
      <c r="A250" s="1"/>
      <c r="B250" s="5"/>
      <c r="C250" s="35" t="s">
        <v>464</v>
      </c>
      <c r="D250" s="35">
        <v>6126</v>
      </c>
      <c r="E250" s="35"/>
      <c r="F250" s="35">
        <v>6126</v>
      </c>
      <c r="G250" s="35">
        <v>5655</v>
      </c>
      <c r="H250" s="35">
        <v>0</v>
      </c>
      <c r="I250" s="35">
        <v>5655</v>
      </c>
      <c r="J250" s="34"/>
      <c r="K250" s="34"/>
      <c r="L250" s="36"/>
      <c r="M250" s="36"/>
      <c r="N250" s="37"/>
      <c r="O250" s="8"/>
    </row>
    <row r="251" spans="1:15" ht="94.5">
      <c r="A251" s="1"/>
      <c r="B251" s="5" t="s">
        <v>13</v>
      </c>
      <c r="C251" s="5" t="s">
        <v>465</v>
      </c>
      <c r="D251" s="9">
        <v>416</v>
      </c>
      <c r="E251" s="9">
        <v>416</v>
      </c>
      <c r="F251" s="9">
        <v>0</v>
      </c>
      <c r="G251" s="9">
        <v>337.4</v>
      </c>
      <c r="H251" s="9">
        <v>337.4</v>
      </c>
      <c r="I251" s="9">
        <v>0</v>
      </c>
      <c r="J251" s="5" t="s">
        <v>466</v>
      </c>
      <c r="K251" s="5" t="s">
        <v>16</v>
      </c>
      <c r="L251" s="6" t="s">
        <v>467</v>
      </c>
      <c r="M251" s="6">
        <v>78</v>
      </c>
      <c r="N251" s="7">
        <v>78</v>
      </c>
      <c r="O251" s="8"/>
    </row>
    <row r="252" spans="1:15" ht="78.75">
      <c r="A252" s="1"/>
      <c r="B252" s="34" t="s">
        <v>24</v>
      </c>
      <c r="C252" s="34" t="s">
        <v>468</v>
      </c>
      <c r="D252" s="30">
        <v>100</v>
      </c>
      <c r="E252" s="30">
        <v>100</v>
      </c>
      <c r="F252" s="30">
        <v>0</v>
      </c>
      <c r="G252" s="30">
        <v>100</v>
      </c>
      <c r="H252" s="30">
        <v>100</v>
      </c>
      <c r="I252" s="30">
        <v>0</v>
      </c>
      <c r="J252" s="5" t="s">
        <v>469</v>
      </c>
      <c r="K252" s="5" t="s">
        <v>16</v>
      </c>
      <c r="L252" s="6" t="s">
        <v>121</v>
      </c>
      <c r="M252" s="6">
        <v>114</v>
      </c>
      <c r="N252" s="7">
        <v>114</v>
      </c>
      <c r="O252" s="8"/>
    </row>
    <row r="253" spans="1:15" ht="63">
      <c r="A253" s="1"/>
      <c r="B253" s="34"/>
      <c r="C253" s="34"/>
      <c r="D253" s="30"/>
      <c r="E253" s="30"/>
      <c r="F253" s="30"/>
      <c r="G253" s="30"/>
      <c r="H253" s="30"/>
      <c r="I253" s="30"/>
      <c r="J253" s="5" t="s">
        <v>470</v>
      </c>
      <c r="K253" s="5" t="s">
        <v>16</v>
      </c>
      <c r="L253" s="6" t="s">
        <v>121</v>
      </c>
      <c r="M253" s="6">
        <v>120</v>
      </c>
      <c r="N253" s="7">
        <v>120</v>
      </c>
      <c r="O253" s="8"/>
    </row>
    <row r="254" spans="1:15" ht="47.25">
      <c r="A254" s="1"/>
      <c r="B254" s="34"/>
      <c r="C254" s="34"/>
      <c r="D254" s="30"/>
      <c r="E254" s="30"/>
      <c r="F254" s="30"/>
      <c r="G254" s="30"/>
      <c r="H254" s="30"/>
      <c r="I254" s="30"/>
      <c r="J254" s="5" t="s">
        <v>471</v>
      </c>
      <c r="K254" s="5" t="s">
        <v>16</v>
      </c>
      <c r="L254" s="6" t="s">
        <v>121</v>
      </c>
      <c r="M254" s="6">
        <v>95</v>
      </c>
      <c r="N254" s="7">
        <v>95</v>
      </c>
      <c r="O254" s="8"/>
    </row>
    <row r="255" spans="1:15" ht="110.25">
      <c r="A255" s="1"/>
      <c r="B255" s="34" t="s">
        <v>32</v>
      </c>
      <c r="C255" s="34" t="s">
        <v>472</v>
      </c>
      <c r="D255" s="30">
        <v>5560</v>
      </c>
      <c r="E255" s="30">
        <v>5560</v>
      </c>
      <c r="F255" s="30">
        <v>0</v>
      </c>
      <c r="G255" s="30">
        <v>5378.2</v>
      </c>
      <c r="H255" s="30">
        <v>5378.2</v>
      </c>
      <c r="I255" s="30">
        <v>0</v>
      </c>
      <c r="J255" s="5" t="s">
        <v>473</v>
      </c>
      <c r="K255" s="5" t="s">
        <v>16</v>
      </c>
      <c r="L255" s="6" t="s">
        <v>474</v>
      </c>
      <c r="M255" s="6">
        <v>100</v>
      </c>
      <c r="N255" s="7">
        <v>100</v>
      </c>
      <c r="O255" s="8"/>
    </row>
    <row r="256" spans="1:15" ht="76.5" customHeight="1">
      <c r="A256" s="1"/>
      <c r="B256" s="34"/>
      <c r="C256" s="34"/>
      <c r="D256" s="30"/>
      <c r="E256" s="30"/>
      <c r="F256" s="30"/>
      <c r="G256" s="30"/>
      <c r="H256" s="30"/>
      <c r="I256" s="30"/>
      <c r="J256" s="5" t="s">
        <v>475</v>
      </c>
      <c r="K256" s="5" t="s">
        <v>16</v>
      </c>
      <c r="L256" s="6" t="s">
        <v>476</v>
      </c>
      <c r="M256" s="6">
        <v>74.8</v>
      </c>
      <c r="N256" s="7">
        <v>74.8</v>
      </c>
      <c r="O256" s="8"/>
    </row>
    <row r="257" spans="1:15" ht="47.25">
      <c r="A257" s="1"/>
      <c r="B257" s="34" t="s">
        <v>40</v>
      </c>
      <c r="C257" s="34" t="s">
        <v>477</v>
      </c>
      <c r="D257" s="30">
        <v>20</v>
      </c>
      <c r="E257" s="30">
        <v>20</v>
      </c>
      <c r="F257" s="30">
        <v>0</v>
      </c>
      <c r="G257" s="30">
        <v>20</v>
      </c>
      <c r="H257" s="30">
        <v>20</v>
      </c>
      <c r="I257" s="30">
        <v>0</v>
      </c>
      <c r="J257" s="5" t="s">
        <v>478</v>
      </c>
      <c r="K257" s="5" t="s">
        <v>16</v>
      </c>
      <c r="L257" s="6" t="s">
        <v>77</v>
      </c>
      <c r="M257" s="6">
        <v>0</v>
      </c>
      <c r="N257" s="7">
        <v>0</v>
      </c>
      <c r="O257" s="8"/>
    </row>
    <row r="258" spans="1:15" ht="47.25">
      <c r="A258" s="1"/>
      <c r="B258" s="34"/>
      <c r="C258" s="34"/>
      <c r="D258" s="30"/>
      <c r="E258" s="30"/>
      <c r="F258" s="30"/>
      <c r="G258" s="30"/>
      <c r="H258" s="30"/>
      <c r="I258" s="30"/>
      <c r="J258" s="5" t="s">
        <v>479</v>
      </c>
      <c r="K258" s="5" t="s">
        <v>16</v>
      </c>
      <c r="L258" s="6" t="s">
        <v>121</v>
      </c>
      <c r="M258" s="6">
        <v>120</v>
      </c>
      <c r="N258" s="7">
        <v>120</v>
      </c>
      <c r="O258" s="8"/>
    </row>
    <row r="259" spans="1:15" ht="78.75">
      <c r="A259" s="1"/>
      <c r="B259" s="34" t="s">
        <v>87</v>
      </c>
      <c r="C259" s="34" t="s">
        <v>480</v>
      </c>
      <c r="D259" s="30">
        <v>30</v>
      </c>
      <c r="E259" s="30">
        <v>30</v>
      </c>
      <c r="F259" s="30">
        <v>0</v>
      </c>
      <c r="G259" s="30">
        <v>30</v>
      </c>
      <c r="H259" s="30">
        <v>30</v>
      </c>
      <c r="I259" s="30">
        <v>0</v>
      </c>
      <c r="J259" s="5" t="s">
        <v>481</v>
      </c>
      <c r="K259" s="5" t="s">
        <v>16</v>
      </c>
      <c r="L259" s="6" t="s">
        <v>121</v>
      </c>
      <c r="M259" s="6">
        <v>105</v>
      </c>
      <c r="N259" s="7">
        <v>105</v>
      </c>
      <c r="O259" s="8"/>
    </row>
    <row r="260" spans="1:15" ht="126">
      <c r="A260" s="1"/>
      <c r="B260" s="34"/>
      <c r="C260" s="34"/>
      <c r="D260" s="30"/>
      <c r="E260" s="30"/>
      <c r="F260" s="30"/>
      <c r="G260" s="30"/>
      <c r="H260" s="30"/>
      <c r="I260" s="30"/>
      <c r="J260" s="5" t="s">
        <v>482</v>
      </c>
      <c r="K260" s="5" t="s">
        <v>16</v>
      </c>
      <c r="L260" s="6" t="s">
        <v>121</v>
      </c>
      <c r="M260" s="6">
        <v>119</v>
      </c>
      <c r="N260" s="7">
        <v>119</v>
      </c>
      <c r="O260" s="8"/>
    </row>
    <row r="261" spans="1:15" ht="30.75" customHeight="1">
      <c r="A261" s="1"/>
      <c r="B261" s="5"/>
      <c r="C261" s="35" t="s">
        <v>483</v>
      </c>
      <c r="D261" s="35">
        <v>32971.5</v>
      </c>
      <c r="E261" s="35">
        <v>1647</v>
      </c>
      <c r="F261" s="35">
        <v>31324.500000000004</v>
      </c>
      <c r="G261" s="35">
        <v>20579</v>
      </c>
      <c r="H261" s="35">
        <v>0</v>
      </c>
      <c r="I261" s="35">
        <v>20579</v>
      </c>
      <c r="J261" s="34"/>
      <c r="K261" s="34"/>
      <c r="L261" s="36"/>
      <c r="M261" s="36"/>
      <c r="N261" s="37"/>
      <c r="O261" s="8"/>
    </row>
    <row r="262" spans="1:15" ht="157.5">
      <c r="A262" s="1"/>
      <c r="B262" s="34" t="s">
        <v>13</v>
      </c>
      <c r="C262" s="34" t="s">
        <v>484</v>
      </c>
      <c r="D262" s="30">
        <f>E262+F262</f>
        <v>31071.100000000002</v>
      </c>
      <c r="E262" s="30">
        <v>28011.7</v>
      </c>
      <c r="F262" s="30">
        <v>3059.4</v>
      </c>
      <c r="G262" s="30">
        <f>H262+I262</f>
        <v>30787.7</v>
      </c>
      <c r="H262" s="30">
        <v>27837.3</v>
      </c>
      <c r="I262" s="30">
        <v>2950.4</v>
      </c>
      <c r="J262" s="5" t="s">
        <v>485</v>
      </c>
      <c r="K262" s="5" t="s">
        <v>16</v>
      </c>
      <c r="L262" s="6" t="s">
        <v>486</v>
      </c>
      <c r="M262" s="6">
        <v>72</v>
      </c>
      <c r="N262" s="7">
        <v>72</v>
      </c>
      <c r="O262" s="8"/>
    </row>
    <row r="263" spans="1:15" ht="110.25">
      <c r="A263" s="1"/>
      <c r="B263" s="34"/>
      <c r="C263" s="34"/>
      <c r="D263" s="30"/>
      <c r="E263" s="30"/>
      <c r="F263" s="30"/>
      <c r="G263" s="30"/>
      <c r="H263" s="30"/>
      <c r="I263" s="30"/>
      <c r="J263" s="5" t="s">
        <v>487</v>
      </c>
      <c r="K263" s="5" t="s">
        <v>273</v>
      </c>
      <c r="L263" s="6" t="s">
        <v>366</v>
      </c>
      <c r="M263" s="6">
        <v>50</v>
      </c>
      <c r="N263" s="7">
        <v>50</v>
      </c>
      <c r="O263" s="8"/>
    </row>
    <row r="264" spans="1:15" ht="126">
      <c r="A264" s="1"/>
      <c r="B264" s="34"/>
      <c r="C264" s="34"/>
      <c r="D264" s="30"/>
      <c r="E264" s="30"/>
      <c r="F264" s="30"/>
      <c r="G264" s="30"/>
      <c r="H264" s="30"/>
      <c r="I264" s="30"/>
      <c r="J264" s="5" t="s">
        <v>488</v>
      </c>
      <c r="K264" s="5" t="s">
        <v>16</v>
      </c>
      <c r="L264" s="6" t="s">
        <v>175</v>
      </c>
      <c r="M264" s="6">
        <v>40</v>
      </c>
      <c r="N264" s="7">
        <v>40</v>
      </c>
      <c r="O264" s="8"/>
    </row>
    <row r="265" spans="1:15" ht="126">
      <c r="A265" s="1"/>
      <c r="B265" s="34"/>
      <c r="C265" s="34"/>
      <c r="D265" s="30"/>
      <c r="E265" s="30"/>
      <c r="F265" s="30"/>
      <c r="G265" s="30"/>
      <c r="H265" s="30"/>
      <c r="I265" s="30"/>
      <c r="J265" s="5" t="s">
        <v>489</v>
      </c>
      <c r="K265" s="5" t="s">
        <v>16</v>
      </c>
      <c r="L265" s="6" t="s">
        <v>87</v>
      </c>
      <c r="M265" s="6">
        <v>10</v>
      </c>
      <c r="N265" s="7">
        <v>10</v>
      </c>
      <c r="O265" s="8"/>
    </row>
    <row r="266" spans="1:15" ht="157.5">
      <c r="A266" s="1"/>
      <c r="B266" s="34"/>
      <c r="C266" s="34"/>
      <c r="D266" s="30"/>
      <c r="E266" s="30"/>
      <c r="F266" s="30"/>
      <c r="G266" s="30"/>
      <c r="H266" s="30"/>
      <c r="I266" s="30"/>
      <c r="J266" s="5" t="s">
        <v>490</v>
      </c>
      <c r="K266" s="5" t="s">
        <v>16</v>
      </c>
      <c r="L266" s="6" t="s">
        <v>17</v>
      </c>
      <c r="M266" s="6">
        <v>75</v>
      </c>
      <c r="N266" s="7">
        <v>75</v>
      </c>
      <c r="O266" s="8"/>
    </row>
    <row r="267" spans="1:15" ht="83.25" customHeight="1">
      <c r="A267" s="1"/>
      <c r="B267" s="34"/>
      <c r="C267" s="34"/>
      <c r="D267" s="30"/>
      <c r="E267" s="30"/>
      <c r="F267" s="30"/>
      <c r="G267" s="30"/>
      <c r="H267" s="30"/>
      <c r="I267" s="30"/>
      <c r="J267" s="5" t="s">
        <v>491</v>
      </c>
      <c r="K267" s="5" t="s">
        <v>16</v>
      </c>
      <c r="L267" s="6" t="s">
        <v>175</v>
      </c>
      <c r="M267" s="6">
        <v>40</v>
      </c>
      <c r="N267" s="7">
        <v>40</v>
      </c>
      <c r="O267" s="8"/>
    </row>
    <row r="268" spans="1:15" ht="63">
      <c r="A268" s="1"/>
      <c r="B268" s="34"/>
      <c r="C268" s="34"/>
      <c r="D268" s="30"/>
      <c r="E268" s="30"/>
      <c r="F268" s="30"/>
      <c r="G268" s="30"/>
      <c r="H268" s="30"/>
      <c r="I268" s="30"/>
      <c r="J268" s="5" t="s">
        <v>492</v>
      </c>
      <c r="K268" s="5" t="s">
        <v>73</v>
      </c>
      <c r="L268" s="6" t="s">
        <v>32</v>
      </c>
      <c r="M268" s="6">
        <v>3</v>
      </c>
      <c r="N268" s="7">
        <v>3</v>
      </c>
      <c r="O268" s="8"/>
    </row>
    <row r="269" spans="1:15" ht="78.75">
      <c r="A269" s="1"/>
      <c r="B269" s="34"/>
      <c r="C269" s="34"/>
      <c r="D269" s="30"/>
      <c r="E269" s="30"/>
      <c r="F269" s="30"/>
      <c r="G269" s="30"/>
      <c r="H269" s="30"/>
      <c r="I269" s="30"/>
      <c r="J269" s="5" t="s">
        <v>493</v>
      </c>
      <c r="K269" s="5" t="s">
        <v>16</v>
      </c>
      <c r="L269" s="6" t="s">
        <v>121</v>
      </c>
      <c r="M269" s="6">
        <v>60</v>
      </c>
      <c r="N269" s="7">
        <v>60</v>
      </c>
      <c r="O269" s="8"/>
    </row>
    <row r="270" spans="1:15" ht="63">
      <c r="A270" s="1"/>
      <c r="B270" s="34"/>
      <c r="C270" s="34"/>
      <c r="D270" s="30"/>
      <c r="E270" s="30"/>
      <c r="F270" s="30"/>
      <c r="G270" s="30"/>
      <c r="H270" s="30"/>
      <c r="I270" s="30"/>
      <c r="J270" s="5" t="s">
        <v>494</v>
      </c>
      <c r="K270" s="5" t="s">
        <v>16</v>
      </c>
      <c r="L270" s="6" t="s">
        <v>121</v>
      </c>
      <c r="M270" s="6">
        <v>60</v>
      </c>
      <c r="N270" s="7">
        <v>60</v>
      </c>
      <c r="O270" s="8"/>
    </row>
    <row r="271" spans="1:15" ht="78.75">
      <c r="A271" s="1"/>
      <c r="B271" s="34"/>
      <c r="C271" s="34"/>
      <c r="D271" s="30"/>
      <c r="E271" s="30"/>
      <c r="F271" s="30"/>
      <c r="G271" s="30"/>
      <c r="H271" s="30"/>
      <c r="I271" s="30"/>
      <c r="J271" s="5" t="s">
        <v>495</v>
      </c>
      <c r="K271" s="5" t="s">
        <v>27</v>
      </c>
      <c r="L271" s="6" t="s">
        <v>366</v>
      </c>
      <c r="M271" s="6">
        <v>50</v>
      </c>
      <c r="N271" s="7">
        <v>50</v>
      </c>
      <c r="O271" s="8"/>
    </row>
    <row r="272" spans="1:15" ht="110.25">
      <c r="A272" s="1"/>
      <c r="B272" s="34"/>
      <c r="C272" s="34"/>
      <c r="D272" s="30"/>
      <c r="E272" s="30"/>
      <c r="F272" s="30"/>
      <c r="G272" s="30"/>
      <c r="H272" s="30"/>
      <c r="I272" s="30"/>
      <c r="J272" s="5" t="s">
        <v>496</v>
      </c>
      <c r="K272" s="5" t="s">
        <v>16</v>
      </c>
      <c r="L272" s="6" t="s">
        <v>497</v>
      </c>
      <c r="M272" s="6">
        <v>10</v>
      </c>
      <c r="N272" s="7">
        <v>10</v>
      </c>
      <c r="O272" s="8"/>
    </row>
    <row r="273" spans="1:15" ht="126">
      <c r="A273" s="1"/>
      <c r="B273" s="34" t="s">
        <v>24</v>
      </c>
      <c r="C273" s="34" t="s">
        <v>498</v>
      </c>
      <c r="D273" s="30">
        <v>1454.6</v>
      </c>
      <c r="E273" s="30">
        <v>1454.6</v>
      </c>
      <c r="F273" s="30">
        <v>0</v>
      </c>
      <c r="G273" s="30">
        <v>968.2</v>
      </c>
      <c r="H273" s="30">
        <v>968.2</v>
      </c>
      <c r="I273" s="30">
        <v>0</v>
      </c>
      <c r="J273" s="5" t="s">
        <v>499</v>
      </c>
      <c r="K273" s="5" t="s">
        <v>16</v>
      </c>
      <c r="L273" s="6" t="s">
        <v>17</v>
      </c>
      <c r="M273" s="6">
        <v>85</v>
      </c>
      <c r="N273" s="7">
        <v>85</v>
      </c>
      <c r="O273" s="8"/>
    </row>
    <row r="274" spans="1:15" ht="47.25">
      <c r="A274" s="1"/>
      <c r="B274" s="34"/>
      <c r="C274" s="34"/>
      <c r="D274" s="30"/>
      <c r="E274" s="30"/>
      <c r="F274" s="30"/>
      <c r="G274" s="30"/>
      <c r="H274" s="30"/>
      <c r="I274" s="30"/>
      <c r="J274" s="5" t="s">
        <v>500</v>
      </c>
      <c r="K274" s="5" t="s">
        <v>16</v>
      </c>
      <c r="L274" s="6" t="s">
        <v>17</v>
      </c>
      <c r="M274" s="6">
        <v>85</v>
      </c>
      <c r="N274" s="7">
        <v>85</v>
      </c>
      <c r="O274" s="8"/>
    </row>
    <row r="275" spans="1:15" ht="114" customHeight="1">
      <c r="A275" s="1"/>
      <c r="B275" s="34"/>
      <c r="C275" s="34"/>
      <c r="D275" s="30"/>
      <c r="E275" s="30"/>
      <c r="F275" s="30"/>
      <c r="G275" s="30"/>
      <c r="H275" s="30"/>
      <c r="I275" s="30"/>
      <c r="J275" s="5" t="s">
        <v>501</v>
      </c>
      <c r="K275" s="5" t="s">
        <v>16</v>
      </c>
      <c r="L275" s="6" t="s">
        <v>85</v>
      </c>
      <c r="M275" s="6">
        <v>45</v>
      </c>
      <c r="N275" s="7">
        <v>45</v>
      </c>
      <c r="O275" s="8"/>
    </row>
    <row r="276" spans="1:15" ht="92.25" customHeight="1">
      <c r="A276" s="1"/>
      <c r="B276" s="34"/>
      <c r="C276" s="34"/>
      <c r="D276" s="30"/>
      <c r="E276" s="30"/>
      <c r="F276" s="30"/>
      <c r="G276" s="30"/>
      <c r="H276" s="30"/>
      <c r="I276" s="30"/>
      <c r="J276" s="5" t="s">
        <v>502</v>
      </c>
      <c r="K276" s="5" t="s">
        <v>16</v>
      </c>
      <c r="L276" s="6" t="s">
        <v>497</v>
      </c>
      <c r="M276" s="6">
        <v>25</v>
      </c>
      <c r="N276" s="7">
        <v>25</v>
      </c>
      <c r="O276" s="8"/>
    </row>
    <row r="277" spans="1:15" ht="110.25">
      <c r="A277" s="1"/>
      <c r="B277" s="34" t="s">
        <v>32</v>
      </c>
      <c r="C277" s="34" t="s">
        <v>503</v>
      </c>
      <c r="D277" s="30">
        <v>1873.2</v>
      </c>
      <c r="E277" s="30">
        <v>226.2</v>
      </c>
      <c r="F277" s="30">
        <v>1647</v>
      </c>
      <c r="G277" s="30">
        <f>H277+I277</f>
        <v>1863.8</v>
      </c>
      <c r="H277" s="30">
        <v>225.1</v>
      </c>
      <c r="I277" s="30">
        <v>1638.7</v>
      </c>
      <c r="J277" s="5" t="s">
        <v>504</v>
      </c>
      <c r="K277" s="5" t="s">
        <v>16</v>
      </c>
      <c r="L277" s="6" t="s">
        <v>121</v>
      </c>
      <c r="M277" s="6">
        <v>80</v>
      </c>
      <c r="N277" s="7">
        <v>80</v>
      </c>
      <c r="O277" s="8"/>
    </row>
    <row r="278" spans="1:15" ht="78.75">
      <c r="A278" s="1"/>
      <c r="B278" s="34"/>
      <c r="C278" s="34"/>
      <c r="D278" s="30"/>
      <c r="E278" s="30"/>
      <c r="F278" s="30"/>
      <c r="G278" s="30"/>
      <c r="H278" s="30"/>
      <c r="I278" s="30"/>
      <c r="J278" s="5" t="s">
        <v>505</v>
      </c>
      <c r="K278" s="5" t="s">
        <v>16</v>
      </c>
      <c r="L278" s="6" t="s">
        <v>121</v>
      </c>
      <c r="M278" s="6">
        <v>80</v>
      </c>
      <c r="N278" s="7">
        <v>80</v>
      </c>
      <c r="O278" s="8"/>
    </row>
    <row r="279" spans="1:15" ht="126">
      <c r="A279" s="1"/>
      <c r="B279" s="34"/>
      <c r="C279" s="34"/>
      <c r="D279" s="30"/>
      <c r="E279" s="30"/>
      <c r="F279" s="30"/>
      <c r="G279" s="30"/>
      <c r="H279" s="30"/>
      <c r="I279" s="30"/>
      <c r="J279" s="5" t="s">
        <v>506</v>
      </c>
      <c r="K279" s="5" t="s">
        <v>16</v>
      </c>
      <c r="L279" s="6" t="s">
        <v>77</v>
      </c>
      <c r="M279" s="6">
        <v>100</v>
      </c>
      <c r="N279" s="7">
        <v>100</v>
      </c>
      <c r="O279" s="8"/>
    </row>
    <row r="280" spans="1:15" ht="94.5">
      <c r="A280" s="1"/>
      <c r="B280" s="34" t="s">
        <v>40</v>
      </c>
      <c r="C280" s="34" t="s">
        <v>507</v>
      </c>
      <c r="D280" s="30">
        <v>1632</v>
      </c>
      <c r="E280" s="30">
        <v>1432</v>
      </c>
      <c r="F280" s="30">
        <v>200</v>
      </c>
      <c r="G280" s="30">
        <v>956.2</v>
      </c>
      <c r="H280" s="30">
        <v>956.2</v>
      </c>
      <c r="I280" s="30">
        <v>0</v>
      </c>
      <c r="J280" s="5" t="s">
        <v>508</v>
      </c>
      <c r="K280" s="5" t="s">
        <v>16</v>
      </c>
      <c r="L280" s="6" t="s">
        <v>175</v>
      </c>
      <c r="M280" s="6">
        <v>34</v>
      </c>
      <c r="N280" s="7">
        <v>34</v>
      </c>
      <c r="O280" s="8"/>
    </row>
    <row r="281" spans="1:15" ht="47.25">
      <c r="A281" s="1"/>
      <c r="B281" s="34"/>
      <c r="C281" s="34"/>
      <c r="D281" s="30"/>
      <c r="E281" s="30"/>
      <c r="F281" s="30"/>
      <c r="G281" s="30"/>
      <c r="H281" s="30"/>
      <c r="I281" s="30"/>
      <c r="J281" s="5" t="s">
        <v>509</v>
      </c>
      <c r="K281" s="5" t="s">
        <v>16</v>
      </c>
      <c r="L281" s="6" t="s">
        <v>335</v>
      </c>
      <c r="M281" s="6">
        <v>58</v>
      </c>
      <c r="N281" s="7">
        <v>58</v>
      </c>
      <c r="O281" s="8"/>
    </row>
    <row r="282" spans="1:15" ht="39.75" customHeight="1">
      <c r="A282" s="1"/>
      <c r="B282" s="5"/>
      <c r="C282" s="42" t="s">
        <v>510</v>
      </c>
      <c r="D282" s="42">
        <v>213175.8</v>
      </c>
      <c r="E282" s="42">
        <v>0</v>
      </c>
      <c r="F282" s="42">
        <v>213175.8</v>
      </c>
      <c r="G282" s="42">
        <v>212871.06999999998</v>
      </c>
      <c r="H282" s="42">
        <v>0</v>
      </c>
      <c r="I282" s="42">
        <v>212871.06999999998</v>
      </c>
      <c r="J282" s="43"/>
      <c r="K282" s="43"/>
      <c r="L282" s="44"/>
      <c r="M282" s="44"/>
      <c r="N282" s="45"/>
      <c r="O282" s="8"/>
    </row>
    <row r="283" spans="1:15" ht="18.75" customHeight="1">
      <c r="A283" s="1"/>
      <c r="B283" s="5"/>
      <c r="C283" s="35" t="s">
        <v>511</v>
      </c>
      <c r="D283" s="35">
        <v>213175.8</v>
      </c>
      <c r="E283" s="35">
        <v>0</v>
      </c>
      <c r="F283" s="35">
        <v>213175.8</v>
      </c>
      <c r="G283" s="35">
        <v>212871.06999999998</v>
      </c>
      <c r="H283" s="35">
        <v>0</v>
      </c>
      <c r="I283" s="35">
        <v>212871.06999999998</v>
      </c>
      <c r="J283" s="34"/>
      <c r="K283" s="34"/>
      <c r="L283" s="36"/>
      <c r="M283" s="36"/>
      <c r="N283" s="37"/>
      <c r="O283" s="8"/>
    </row>
    <row r="284" spans="1:15" ht="94.5">
      <c r="A284" s="1"/>
      <c r="B284" s="34" t="s">
        <v>13</v>
      </c>
      <c r="C284" s="34" t="s">
        <v>512</v>
      </c>
      <c r="D284" s="30">
        <v>1667</v>
      </c>
      <c r="E284" s="30">
        <v>1667</v>
      </c>
      <c r="F284" s="30">
        <v>0</v>
      </c>
      <c r="G284" s="30">
        <v>1666.7</v>
      </c>
      <c r="H284" s="30">
        <v>1666.7</v>
      </c>
      <c r="I284" s="30">
        <v>0</v>
      </c>
      <c r="J284" s="5" t="s">
        <v>513</v>
      </c>
      <c r="K284" s="5" t="s">
        <v>16</v>
      </c>
      <c r="L284" s="6" t="s">
        <v>62</v>
      </c>
      <c r="M284" s="6">
        <v>26.45</v>
      </c>
      <c r="N284" s="7">
        <v>29.2</v>
      </c>
      <c r="O284" s="8"/>
    </row>
    <row r="285" spans="1:15" ht="94.5">
      <c r="A285" s="1"/>
      <c r="B285" s="34"/>
      <c r="C285" s="34"/>
      <c r="D285" s="30"/>
      <c r="E285" s="30"/>
      <c r="F285" s="30"/>
      <c r="G285" s="30"/>
      <c r="H285" s="30"/>
      <c r="I285" s="30"/>
      <c r="J285" s="5" t="s">
        <v>514</v>
      </c>
      <c r="K285" s="5" t="s">
        <v>16</v>
      </c>
      <c r="L285" s="6" t="s">
        <v>450</v>
      </c>
      <c r="M285" s="6">
        <v>100</v>
      </c>
      <c r="N285" s="7">
        <v>90.97</v>
      </c>
      <c r="O285" s="8"/>
    </row>
    <row r="286" spans="1:15" ht="94.5">
      <c r="A286" s="1"/>
      <c r="B286" s="34"/>
      <c r="C286" s="34"/>
      <c r="D286" s="30"/>
      <c r="E286" s="30"/>
      <c r="F286" s="30"/>
      <c r="G286" s="30"/>
      <c r="H286" s="30"/>
      <c r="I286" s="30"/>
      <c r="J286" s="5" t="s">
        <v>515</v>
      </c>
      <c r="K286" s="5" t="s">
        <v>516</v>
      </c>
      <c r="L286" s="6" t="s">
        <v>517</v>
      </c>
      <c r="M286" s="6">
        <v>0.094</v>
      </c>
      <c r="N286" s="7">
        <v>0.094</v>
      </c>
      <c r="O286" s="8"/>
    </row>
    <row r="287" spans="1:15" ht="94.5">
      <c r="A287" s="1"/>
      <c r="B287" s="34"/>
      <c r="C287" s="34"/>
      <c r="D287" s="30"/>
      <c r="E287" s="30"/>
      <c r="F287" s="30"/>
      <c r="G287" s="30"/>
      <c r="H287" s="30"/>
      <c r="I287" s="30"/>
      <c r="J287" s="5" t="s">
        <v>518</v>
      </c>
      <c r="K287" s="5" t="s">
        <v>16</v>
      </c>
      <c r="L287" s="6" t="s">
        <v>62</v>
      </c>
      <c r="M287" s="6">
        <v>100</v>
      </c>
      <c r="N287" s="7">
        <v>96.3</v>
      </c>
      <c r="O287" s="8"/>
    </row>
    <row r="288" spans="1:15" ht="110.25">
      <c r="A288" s="1"/>
      <c r="B288" s="34"/>
      <c r="C288" s="34"/>
      <c r="D288" s="30"/>
      <c r="E288" s="30"/>
      <c r="F288" s="30"/>
      <c r="G288" s="30"/>
      <c r="H288" s="30"/>
      <c r="I288" s="30"/>
      <c r="J288" s="5" t="s">
        <v>519</v>
      </c>
      <c r="K288" s="5" t="s">
        <v>16</v>
      </c>
      <c r="L288" s="6" t="s">
        <v>520</v>
      </c>
      <c r="M288" s="6">
        <v>4.41</v>
      </c>
      <c r="N288" s="7">
        <v>4.41</v>
      </c>
      <c r="O288" s="8"/>
    </row>
    <row r="289" spans="1:15" ht="110.25">
      <c r="A289" s="1"/>
      <c r="B289" s="34"/>
      <c r="C289" s="34"/>
      <c r="D289" s="30"/>
      <c r="E289" s="30"/>
      <c r="F289" s="30"/>
      <c r="G289" s="30"/>
      <c r="H289" s="30"/>
      <c r="I289" s="30"/>
      <c r="J289" s="5" t="s">
        <v>521</v>
      </c>
      <c r="K289" s="5" t="s">
        <v>16</v>
      </c>
      <c r="L289" s="6" t="s">
        <v>77</v>
      </c>
      <c r="M289" s="6">
        <v>3.85</v>
      </c>
      <c r="N289" s="7">
        <v>3.85</v>
      </c>
      <c r="O289" s="8"/>
    </row>
    <row r="290" spans="1:15" ht="94.5">
      <c r="A290" s="1"/>
      <c r="B290" s="34"/>
      <c r="C290" s="34"/>
      <c r="D290" s="30"/>
      <c r="E290" s="30"/>
      <c r="F290" s="30"/>
      <c r="G290" s="30"/>
      <c r="H290" s="30"/>
      <c r="I290" s="30"/>
      <c r="J290" s="5" t="s">
        <v>522</v>
      </c>
      <c r="K290" s="5" t="s">
        <v>523</v>
      </c>
      <c r="L290" s="6" t="s">
        <v>62</v>
      </c>
      <c r="M290" s="6">
        <v>50.85</v>
      </c>
      <c r="N290" s="7">
        <v>50.85</v>
      </c>
      <c r="O290" s="8"/>
    </row>
    <row r="291" spans="1:15" ht="94.5">
      <c r="A291" s="1"/>
      <c r="B291" s="34"/>
      <c r="C291" s="34"/>
      <c r="D291" s="30"/>
      <c r="E291" s="30"/>
      <c r="F291" s="30"/>
      <c r="G291" s="30"/>
      <c r="H291" s="30"/>
      <c r="I291" s="30"/>
      <c r="J291" s="5" t="s">
        <v>524</v>
      </c>
      <c r="K291" s="5" t="s">
        <v>27</v>
      </c>
      <c r="L291" s="6" t="s">
        <v>525</v>
      </c>
      <c r="M291" s="6">
        <v>0.116</v>
      </c>
      <c r="N291" s="7">
        <v>0.12</v>
      </c>
      <c r="O291" s="8"/>
    </row>
    <row r="292" spans="1:15" ht="78.75">
      <c r="A292" s="1"/>
      <c r="B292" s="34"/>
      <c r="C292" s="34"/>
      <c r="D292" s="30"/>
      <c r="E292" s="30"/>
      <c r="F292" s="30"/>
      <c r="G292" s="30"/>
      <c r="H292" s="30"/>
      <c r="I292" s="30"/>
      <c r="J292" s="5" t="s">
        <v>526</v>
      </c>
      <c r="K292" s="5" t="s">
        <v>527</v>
      </c>
      <c r="L292" s="6" t="s">
        <v>62</v>
      </c>
      <c r="M292" s="6">
        <v>51.08</v>
      </c>
      <c r="N292" s="7">
        <v>51.08</v>
      </c>
      <c r="O292" s="8"/>
    </row>
    <row r="293" spans="1:15" ht="78.75">
      <c r="A293" s="1"/>
      <c r="B293" s="34"/>
      <c r="C293" s="34"/>
      <c r="D293" s="30"/>
      <c r="E293" s="30"/>
      <c r="F293" s="30"/>
      <c r="G293" s="30"/>
      <c r="H293" s="30"/>
      <c r="I293" s="30"/>
      <c r="J293" s="5" t="s">
        <v>528</v>
      </c>
      <c r="K293" s="5" t="s">
        <v>527</v>
      </c>
      <c r="L293" s="6" t="s">
        <v>62</v>
      </c>
      <c r="M293" s="6">
        <v>37.57</v>
      </c>
      <c r="N293" s="7">
        <v>37.57</v>
      </c>
      <c r="O293" s="8"/>
    </row>
    <row r="294" spans="1:15" ht="78.75">
      <c r="A294" s="1"/>
      <c r="B294" s="34"/>
      <c r="C294" s="34"/>
      <c r="D294" s="30"/>
      <c r="E294" s="30"/>
      <c r="F294" s="30"/>
      <c r="G294" s="30"/>
      <c r="H294" s="30"/>
      <c r="I294" s="30"/>
      <c r="J294" s="5" t="s">
        <v>529</v>
      </c>
      <c r="K294" s="5" t="s">
        <v>527</v>
      </c>
      <c r="L294" s="6" t="s">
        <v>62</v>
      </c>
      <c r="M294" s="6">
        <v>43.54</v>
      </c>
      <c r="N294" s="7">
        <v>43.54</v>
      </c>
      <c r="O294" s="8"/>
    </row>
    <row r="295" spans="1:15" ht="173.25">
      <c r="A295" s="1"/>
      <c r="B295" s="34"/>
      <c r="C295" s="34"/>
      <c r="D295" s="30"/>
      <c r="E295" s="30"/>
      <c r="F295" s="30"/>
      <c r="G295" s="30"/>
      <c r="H295" s="30"/>
      <c r="I295" s="30"/>
      <c r="J295" s="5" t="s">
        <v>530</v>
      </c>
      <c r="K295" s="5" t="s">
        <v>16</v>
      </c>
      <c r="L295" s="6" t="s">
        <v>77</v>
      </c>
      <c r="M295" s="6">
        <v>10</v>
      </c>
      <c r="N295" s="7">
        <v>0</v>
      </c>
      <c r="O295" s="26" t="s">
        <v>962</v>
      </c>
    </row>
    <row r="296" spans="1:15" ht="63">
      <c r="A296" s="1"/>
      <c r="B296" s="34" t="s">
        <v>24</v>
      </c>
      <c r="C296" s="34" t="s">
        <v>531</v>
      </c>
      <c r="D296" s="30">
        <v>4492.5</v>
      </c>
      <c r="E296" s="30">
        <v>0</v>
      </c>
      <c r="F296" s="30">
        <v>4492.5</v>
      </c>
      <c r="G296" s="30">
        <v>4492.5</v>
      </c>
      <c r="H296" s="30">
        <v>0</v>
      </c>
      <c r="I296" s="30">
        <v>4492.5</v>
      </c>
      <c r="J296" s="5" t="s">
        <v>532</v>
      </c>
      <c r="K296" s="5" t="s">
        <v>27</v>
      </c>
      <c r="L296" s="6" t="s">
        <v>77</v>
      </c>
      <c r="M296" s="6">
        <v>99</v>
      </c>
      <c r="N296" s="7">
        <v>96</v>
      </c>
      <c r="O296" s="27" t="s">
        <v>963</v>
      </c>
    </row>
    <row r="297" spans="1:15" ht="63.75">
      <c r="A297" s="1"/>
      <c r="B297" s="34"/>
      <c r="C297" s="34"/>
      <c r="D297" s="30"/>
      <c r="E297" s="30"/>
      <c r="F297" s="30"/>
      <c r="G297" s="30"/>
      <c r="H297" s="30"/>
      <c r="I297" s="30"/>
      <c r="J297" s="5" t="s">
        <v>533</v>
      </c>
      <c r="K297" s="5" t="s">
        <v>16</v>
      </c>
      <c r="L297" s="6" t="s">
        <v>534</v>
      </c>
      <c r="M297" s="6">
        <v>66.2</v>
      </c>
      <c r="N297" s="7">
        <v>34.88</v>
      </c>
      <c r="O297" s="27" t="s">
        <v>964</v>
      </c>
    </row>
    <row r="298" spans="1:15" ht="94.5">
      <c r="A298" s="1"/>
      <c r="B298" s="34"/>
      <c r="C298" s="34"/>
      <c r="D298" s="30"/>
      <c r="E298" s="30"/>
      <c r="F298" s="30"/>
      <c r="G298" s="30"/>
      <c r="H298" s="30"/>
      <c r="I298" s="30"/>
      <c r="J298" s="5" t="s">
        <v>535</v>
      </c>
      <c r="K298" s="5" t="s">
        <v>516</v>
      </c>
      <c r="L298" s="6" t="s">
        <v>225</v>
      </c>
      <c r="M298" s="6">
        <v>0.036</v>
      </c>
      <c r="N298" s="7">
        <v>0.036</v>
      </c>
      <c r="O298" s="8"/>
    </row>
    <row r="299" spans="1:15" ht="63">
      <c r="A299" s="1"/>
      <c r="B299" s="34"/>
      <c r="C299" s="34"/>
      <c r="D299" s="30"/>
      <c r="E299" s="30"/>
      <c r="F299" s="30"/>
      <c r="G299" s="30"/>
      <c r="H299" s="30"/>
      <c r="I299" s="30"/>
      <c r="J299" s="5" t="s">
        <v>536</v>
      </c>
      <c r="K299" s="5" t="s">
        <v>27</v>
      </c>
      <c r="L299" s="6" t="s">
        <v>62</v>
      </c>
      <c r="M299" s="6">
        <v>0.14</v>
      </c>
      <c r="N299" s="7">
        <v>0.14</v>
      </c>
      <c r="O299" s="8"/>
    </row>
    <row r="300" spans="1:15" ht="47.25">
      <c r="A300" s="1"/>
      <c r="B300" s="34"/>
      <c r="C300" s="34"/>
      <c r="D300" s="30"/>
      <c r="E300" s="30"/>
      <c r="F300" s="30"/>
      <c r="G300" s="30"/>
      <c r="H300" s="30"/>
      <c r="I300" s="30"/>
      <c r="J300" s="5" t="s">
        <v>537</v>
      </c>
      <c r="K300" s="5" t="s">
        <v>527</v>
      </c>
      <c r="L300" s="6" t="s">
        <v>62</v>
      </c>
      <c r="M300" s="6">
        <v>46.51</v>
      </c>
      <c r="N300" s="7">
        <v>46.51</v>
      </c>
      <c r="O300" s="8"/>
    </row>
    <row r="301" spans="1:15" ht="63">
      <c r="A301" s="1"/>
      <c r="B301" s="34"/>
      <c r="C301" s="34"/>
      <c r="D301" s="30"/>
      <c r="E301" s="30"/>
      <c r="F301" s="30"/>
      <c r="G301" s="30"/>
      <c r="H301" s="30"/>
      <c r="I301" s="30"/>
      <c r="J301" s="5" t="s">
        <v>538</v>
      </c>
      <c r="K301" s="5" t="s">
        <v>124</v>
      </c>
      <c r="L301" s="6" t="s">
        <v>62</v>
      </c>
      <c r="M301" s="6">
        <v>12.94</v>
      </c>
      <c r="N301" s="7">
        <v>12.94</v>
      </c>
      <c r="O301" s="8"/>
    </row>
    <row r="302" spans="1:15" ht="63">
      <c r="A302" s="1"/>
      <c r="B302" s="34"/>
      <c r="C302" s="34"/>
      <c r="D302" s="30"/>
      <c r="E302" s="30"/>
      <c r="F302" s="30"/>
      <c r="G302" s="30"/>
      <c r="H302" s="30"/>
      <c r="I302" s="30"/>
      <c r="J302" s="5" t="s">
        <v>539</v>
      </c>
      <c r="K302" s="5" t="s">
        <v>124</v>
      </c>
      <c r="L302" s="6" t="s">
        <v>62</v>
      </c>
      <c r="M302" s="6">
        <v>21.32</v>
      </c>
      <c r="N302" s="7">
        <v>21.32</v>
      </c>
      <c r="O302" s="8"/>
    </row>
    <row r="303" spans="1:15" ht="78.75">
      <c r="A303" s="1"/>
      <c r="B303" s="34"/>
      <c r="C303" s="34"/>
      <c r="D303" s="30"/>
      <c r="E303" s="30"/>
      <c r="F303" s="30"/>
      <c r="G303" s="30"/>
      <c r="H303" s="30"/>
      <c r="I303" s="30"/>
      <c r="J303" s="5" t="s">
        <v>540</v>
      </c>
      <c r="K303" s="5" t="s">
        <v>27</v>
      </c>
      <c r="L303" s="6" t="s">
        <v>62</v>
      </c>
      <c r="M303" s="6">
        <v>14.39</v>
      </c>
      <c r="N303" s="7">
        <v>14.39</v>
      </c>
      <c r="O303" s="8"/>
    </row>
    <row r="304" spans="1:15" ht="63">
      <c r="A304" s="1"/>
      <c r="B304" s="34"/>
      <c r="C304" s="34"/>
      <c r="D304" s="30"/>
      <c r="E304" s="30"/>
      <c r="F304" s="30"/>
      <c r="G304" s="30"/>
      <c r="H304" s="30"/>
      <c r="I304" s="30"/>
      <c r="J304" s="5" t="s">
        <v>541</v>
      </c>
      <c r="K304" s="5" t="s">
        <v>27</v>
      </c>
      <c r="L304" s="6" t="s">
        <v>62</v>
      </c>
      <c r="M304" s="6">
        <v>141.15</v>
      </c>
      <c r="N304" s="7">
        <v>141.15</v>
      </c>
      <c r="O304" s="8"/>
    </row>
    <row r="305" spans="1:15" ht="47.25">
      <c r="A305" s="1"/>
      <c r="B305" s="34" t="s">
        <v>32</v>
      </c>
      <c r="C305" s="34" t="s">
        <v>542</v>
      </c>
      <c r="D305" s="30">
        <v>144916.3</v>
      </c>
      <c r="E305" s="30">
        <v>0</v>
      </c>
      <c r="F305" s="30">
        <v>144916.3</v>
      </c>
      <c r="G305" s="30">
        <v>144905.58</v>
      </c>
      <c r="H305" s="30">
        <v>0</v>
      </c>
      <c r="I305" s="30">
        <v>144905.58</v>
      </c>
      <c r="J305" s="5" t="s">
        <v>543</v>
      </c>
      <c r="K305" s="5" t="s">
        <v>27</v>
      </c>
      <c r="L305" s="6" t="s">
        <v>77</v>
      </c>
      <c r="M305" s="6">
        <v>0</v>
      </c>
      <c r="N305" s="7">
        <v>0</v>
      </c>
      <c r="O305" s="8"/>
    </row>
    <row r="306" spans="1:15" ht="47.25">
      <c r="A306" s="1"/>
      <c r="B306" s="34"/>
      <c r="C306" s="34"/>
      <c r="D306" s="30"/>
      <c r="E306" s="30"/>
      <c r="F306" s="30"/>
      <c r="G306" s="30"/>
      <c r="H306" s="30"/>
      <c r="I306" s="30"/>
      <c r="J306" s="5" t="s">
        <v>544</v>
      </c>
      <c r="K306" s="5" t="s">
        <v>27</v>
      </c>
      <c r="L306" s="6" t="s">
        <v>62</v>
      </c>
      <c r="M306" s="6">
        <v>58.8</v>
      </c>
      <c r="N306" s="7">
        <v>58.8</v>
      </c>
      <c r="O306" s="8"/>
    </row>
    <row r="307" spans="1:15" ht="78.75">
      <c r="A307" s="1"/>
      <c r="B307" s="34"/>
      <c r="C307" s="34"/>
      <c r="D307" s="30"/>
      <c r="E307" s="30"/>
      <c r="F307" s="30"/>
      <c r="G307" s="30"/>
      <c r="H307" s="30"/>
      <c r="I307" s="30"/>
      <c r="J307" s="5" t="s">
        <v>545</v>
      </c>
      <c r="K307" s="5" t="s">
        <v>27</v>
      </c>
      <c r="L307" s="6" t="s">
        <v>62</v>
      </c>
      <c r="M307" s="6">
        <v>12.19</v>
      </c>
      <c r="N307" s="7">
        <v>12.19</v>
      </c>
      <c r="O307" s="8"/>
    </row>
    <row r="308" spans="1:15" ht="47.25">
      <c r="A308" s="1"/>
      <c r="B308" s="34"/>
      <c r="C308" s="34"/>
      <c r="D308" s="30"/>
      <c r="E308" s="30"/>
      <c r="F308" s="30"/>
      <c r="G308" s="30"/>
      <c r="H308" s="30"/>
      <c r="I308" s="30"/>
      <c r="J308" s="5" t="s">
        <v>546</v>
      </c>
      <c r="K308" s="5" t="s">
        <v>16</v>
      </c>
      <c r="L308" s="6" t="s">
        <v>62</v>
      </c>
      <c r="M308" s="6">
        <v>1.02</v>
      </c>
      <c r="N308" s="7">
        <v>1.02</v>
      </c>
      <c r="O308" s="8"/>
    </row>
    <row r="309" spans="1:15" ht="47.25">
      <c r="A309" s="1"/>
      <c r="B309" s="34"/>
      <c r="C309" s="34"/>
      <c r="D309" s="30"/>
      <c r="E309" s="30"/>
      <c r="F309" s="30"/>
      <c r="G309" s="30"/>
      <c r="H309" s="30"/>
      <c r="I309" s="30"/>
      <c r="J309" s="5" t="s">
        <v>547</v>
      </c>
      <c r="K309" s="5" t="s">
        <v>16</v>
      </c>
      <c r="L309" s="6" t="s">
        <v>62</v>
      </c>
      <c r="M309" s="6">
        <v>10.85</v>
      </c>
      <c r="N309" s="7">
        <v>10.85</v>
      </c>
      <c r="O309" s="8"/>
    </row>
    <row r="310" spans="1:15" ht="78.75">
      <c r="A310" s="1"/>
      <c r="B310" s="34"/>
      <c r="C310" s="34"/>
      <c r="D310" s="30"/>
      <c r="E310" s="30"/>
      <c r="F310" s="30"/>
      <c r="G310" s="30"/>
      <c r="H310" s="30"/>
      <c r="I310" s="30"/>
      <c r="J310" s="5" t="s">
        <v>548</v>
      </c>
      <c r="K310" s="5" t="s">
        <v>16</v>
      </c>
      <c r="L310" s="6" t="s">
        <v>62</v>
      </c>
      <c r="M310" s="6">
        <v>444.48</v>
      </c>
      <c r="N310" s="7">
        <v>444.48</v>
      </c>
      <c r="O310" s="8"/>
    </row>
    <row r="311" spans="1:15" ht="78.75">
      <c r="A311" s="1"/>
      <c r="B311" s="34"/>
      <c r="C311" s="34"/>
      <c r="D311" s="30"/>
      <c r="E311" s="30"/>
      <c r="F311" s="30"/>
      <c r="G311" s="30"/>
      <c r="H311" s="30"/>
      <c r="I311" s="30"/>
      <c r="J311" s="5" t="s">
        <v>549</v>
      </c>
      <c r="K311" s="5" t="s">
        <v>550</v>
      </c>
      <c r="L311" s="6" t="s">
        <v>62</v>
      </c>
      <c r="M311" s="6">
        <v>184.26</v>
      </c>
      <c r="N311" s="7">
        <v>184.26</v>
      </c>
      <c r="O311" s="8"/>
    </row>
    <row r="312" spans="1:15" ht="93" customHeight="1">
      <c r="A312" s="1"/>
      <c r="B312" s="34" t="s">
        <v>40</v>
      </c>
      <c r="C312" s="34" t="s">
        <v>551</v>
      </c>
      <c r="D312" s="30">
        <v>0</v>
      </c>
      <c r="E312" s="30">
        <v>0</v>
      </c>
      <c r="F312" s="30">
        <v>0</v>
      </c>
      <c r="G312" s="30">
        <v>0</v>
      </c>
      <c r="H312" s="30">
        <v>0</v>
      </c>
      <c r="I312" s="30">
        <v>0</v>
      </c>
      <c r="J312" s="5" t="s">
        <v>552</v>
      </c>
      <c r="K312" s="5" t="s">
        <v>27</v>
      </c>
      <c r="L312" s="6" t="s">
        <v>77</v>
      </c>
      <c r="M312" s="6">
        <v>0</v>
      </c>
      <c r="N312" s="7">
        <v>0</v>
      </c>
      <c r="O312" s="8"/>
    </row>
    <row r="313" spans="1:15" ht="65.25" customHeight="1">
      <c r="A313" s="1"/>
      <c r="B313" s="34"/>
      <c r="C313" s="34"/>
      <c r="D313" s="30"/>
      <c r="E313" s="30"/>
      <c r="F313" s="30"/>
      <c r="G313" s="30"/>
      <c r="H313" s="30"/>
      <c r="I313" s="30"/>
      <c r="J313" s="5" t="s">
        <v>553</v>
      </c>
      <c r="K313" s="5" t="s">
        <v>27</v>
      </c>
      <c r="L313" s="6" t="s">
        <v>77</v>
      </c>
      <c r="M313" s="6">
        <v>0</v>
      </c>
      <c r="N313" s="7">
        <v>0</v>
      </c>
      <c r="O313" s="8"/>
    </row>
    <row r="314" spans="1:15" ht="65.25" customHeight="1">
      <c r="A314" s="1"/>
      <c r="B314" s="34"/>
      <c r="C314" s="34"/>
      <c r="D314" s="30"/>
      <c r="E314" s="30"/>
      <c r="F314" s="30"/>
      <c r="G314" s="30"/>
      <c r="H314" s="30"/>
      <c r="I314" s="30"/>
      <c r="J314" s="5" t="s">
        <v>554</v>
      </c>
      <c r="K314" s="5" t="s">
        <v>27</v>
      </c>
      <c r="L314" s="6" t="s">
        <v>77</v>
      </c>
      <c r="M314" s="6">
        <v>0</v>
      </c>
      <c r="N314" s="7">
        <v>0</v>
      </c>
      <c r="O314" s="8"/>
    </row>
    <row r="315" spans="1:15" ht="129.75" customHeight="1">
      <c r="A315" s="1"/>
      <c r="B315" s="34"/>
      <c r="C315" s="34"/>
      <c r="D315" s="30"/>
      <c r="E315" s="30"/>
      <c r="F315" s="30"/>
      <c r="G315" s="30"/>
      <c r="H315" s="30"/>
      <c r="I315" s="30"/>
      <c r="J315" s="5" t="s">
        <v>555</v>
      </c>
      <c r="K315" s="5" t="s">
        <v>27</v>
      </c>
      <c r="L315" s="6" t="s">
        <v>77</v>
      </c>
      <c r="M315" s="6">
        <v>0</v>
      </c>
      <c r="N315" s="7">
        <v>0</v>
      </c>
      <c r="O315" s="8"/>
    </row>
    <row r="316" spans="1:15" ht="65.25" customHeight="1">
      <c r="A316" s="1"/>
      <c r="B316" s="34"/>
      <c r="C316" s="34"/>
      <c r="D316" s="30"/>
      <c r="E316" s="30"/>
      <c r="F316" s="30"/>
      <c r="G316" s="30"/>
      <c r="H316" s="30"/>
      <c r="I316" s="30"/>
      <c r="J316" s="5" t="s">
        <v>556</v>
      </c>
      <c r="K316" s="5" t="s">
        <v>27</v>
      </c>
      <c r="L316" s="6" t="s">
        <v>77</v>
      </c>
      <c r="M316" s="6">
        <v>0</v>
      </c>
      <c r="N316" s="7">
        <v>0</v>
      </c>
      <c r="O316" s="8"/>
    </row>
    <row r="317" spans="1:15" ht="94.5">
      <c r="A317" s="1"/>
      <c r="B317" s="34" t="s">
        <v>87</v>
      </c>
      <c r="C317" s="34" t="s">
        <v>557</v>
      </c>
      <c r="D317" s="30">
        <v>62100</v>
      </c>
      <c r="E317" s="30">
        <v>0</v>
      </c>
      <c r="F317" s="30">
        <v>62100</v>
      </c>
      <c r="G317" s="30">
        <v>61806.28999999999</v>
      </c>
      <c r="H317" s="30">
        <v>0</v>
      </c>
      <c r="I317" s="30">
        <v>61806.28999999999</v>
      </c>
      <c r="J317" s="5" t="s">
        <v>558</v>
      </c>
      <c r="K317" s="5" t="s">
        <v>523</v>
      </c>
      <c r="L317" s="6" t="s">
        <v>559</v>
      </c>
      <c r="M317" s="6">
        <v>4.78</v>
      </c>
      <c r="N317" s="7">
        <v>4.78</v>
      </c>
      <c r="O317" s="8"/>
    </row>
    <row r="318" spans="1:15" ht="63">
      <c r="A318" s="1"/>
      <c r="B318" s="34"/>
      <c r="C318" s="34"/>
      <c r="D318" s="30"/>
      <c r="E318" s="30"/>
      <c r="F318" s="30"/>
      <c r="G318" s="30"/>
      <c r="H318" s="30"/>
      <c r="I318" s="30"/>
      <c r="J318" s="5" t="s">
        <v>560</v>
      </c>
      <c r="K318" s="5" t="s">
        <v>16</v>
      </c>
      <c r="L318" s="6" t="s">
        <v>561</v>
      </c>
      <c r="M318" s="6">
        <v>100</v>
      </c>
      <c r="N318" s="7">
        <v>99.9</v>
      </c>
      <c r="O318" s="8"/>
    </row>
    <row r="319" spans="1:15" ht="110.25">
      <c r="A319" s="1"/>
      <c r="B319" s="34"/>
      <c r="C319" s="34"/>
      <c r="D319" s="30"/>
      <c r="E319" s="30"/>
      <c r="F319" s="30"/>
      <c r="G319" s="30"/>
      <c r="H319" s="30"/>
      <c r="I319" s="30"/>
      <c r="J319" s="5" t="s">
        <v>562</v>
      </c>
      <c r="K319" s="5" t="s">
        <v>16</v>
      </c>
      <c r="L319" s="6" t="s">
        <v>563</v>
      </c>
      <c r="M319" s="6">
        <v>100</v>
      </c>
      <c r="N319" s="7">
        <v>78</v>
      </c>
      <c r="O319" s="8"/>
    </row>
    <row r="320" spans="1:15" ht="94.5">
      <c r="A320" s="1"/>
      <c r="B320" s="34"/>
      <c r="C320" s="34"/>
      <c r="D320" s="30"/>
      <c r="E320" s="30"/>
      <c r="F320" s="30"/>
      <c r="G320" s="30"/>
      <c r="H320" s="30"/>
      <c r="I320" s="30"/>
      <c r="J320" s="5" t="s">
        <v>564</v>
      </c>
      <c r="K320" s="5" t="s">
        <v>16</v>
      </c>
      <c r="L320" s="6" t="s">
        <v>77</v>
      </c>
      <c r="M320" s="6">
        <v>74.83</v>
      </c>
      <c r="N320" s="7">
        <v>74.83</v>
      </c>
      <c r="O320" s="8"/>
    </row>
    <row r="321" spans="1:15" ht="94.5">
      <c r="A321" s="1"/>
      <c r="B321" s="34"/>
      <c r="C321" s="34"/>
      <c r="D321" s="30"/>
      <c r="E321" s="30"/>
      <c r="F321" s="30"/>
      <c r="G321" s="30"/>
      <c r="H321" s="30"/>
      <c r="I321" s="30"/>
      <c r="J321" s="5" t="s">
        <v>565</v>
      </c>
      <c r="K321" s="5" t="s">
        <v>16</v>
      </c>
      <c r="L321" s="6" t="s">
        <v>121</v>
      </c>
      <c r="M321" s="6">
        <v>100</v>
      </c>
      <c r="N321" s="7">
        <v>100</v>
      </c>
      <c r="O321" s="8"/>
    </row>
    <row r="322" spans="1:15" ht="63">
      <c r="A322" s="1"/>
      <c r="B322" s="34"/>
      <c r="C322" s="34"/>
      <c r="D322" s="30"/>
      <c r="E322" s="30"/>
      <c r="F322" s="30"/>
      <c r="G322" s="30"/>
      <c r="H322" s="30"/>
      <c r="I322" s="30"/>
      <c r="J322" s="5" t="s">
        <v>566</v>
      </c>
      <c r="K322" s="5" t="s">
        <v>16</v>
      </c>
      <c r="L322" s="6" t="s">
        <v>235</v>
      </c>
      <c r="M322" s="6">
        <v>92.98</v>
      </c>
      <c r="N322" s="7">
        <v>92.98</v>
      </c>
      <c r="O322" s="8"/>
    </row>
    <row r="323" spans="1:15" ht="63">
      <c r="A323" s="1"/>
      <c r="B323" s="34"/>
      <c r="C323" s="34"/>
      <c r="D323" s="30"/>
      <c r="E323" s="30"/>
      <c r="F323" s="30"/>
      <c r="G323" s="30"/>
      <c r="H323" s="30"/>
      <c r="I323" s="30"/>
      <c r="J323" s="5" t="s">
        <v>567</v>
      </c>
      <c r="K323" s="5" t="s">
        <v>16</v>
      </c>
      <c r="L323" s="6" t="s">
        <v>568</v>
      </c>
      <c r="M323" s="6">
        <v>2.93</v>
      </c>
      <c r="N323" s="7">
        <v>3</v>
      </c>
      <c r="O323" s="8"/>
    </row>
    <row r="324" spans="1:15" ht="78.75">
      <c r="A324" s="1"/>
      <c r="B324" s="34"/>
      <c r="C324" s="34"/>
      <c r="D324" s="30"/>
      <c r="E324" s="30"/>
      <c r="F324" s="30"/>
      <c r="G324" s="30"/>
      <c r="H324" s="30"/>
      <c r="I324" s="30"/>
      <c r="J324" s="5" t="s">
        <v>569</v>
      </c>
      <c r="K324" s="5" t="s">
        <v>16</v>
      </c>
      <c r="L324" s="6" t="s">
        <v>62</v>
      </c>
      <c r="M324" s="6">
        <v>0</v>
      </c>
      <c r="N324" s="7">
        <v>0</v>
      </c>
      <c r="O324" s="8"/>
    </row>
    <row r="325" spans="1:15" ht="126">
      <c r="A325" s="1"/>
      <c r="B325" s="34" t="s">
        <v>35</v>
      </c>
      <c r="C325" s="34" t="s">
        <v>570</v>
      </c>
      <c r="D325" s="30">
        <v>0</v>
      </c>
      <c r="E325" s="30">
        <v>0</v>
      </c>
      <c r="F325" s="30">
        <v>0</v>
      </c>
      <c r="G325" s="30">
        <v>0</v>
      </c>
      <c r="H325" s="30">
        <v>0</v>
      </c>
      <c r="I325" s="30">
        <v>0</v>
      </c>
      <c r="J325" s="5" t="s">
        <v>571</v>
      </c>
      <c r="K325" s="5" t="s">
        <v>16</v>
      </c>
      <c r="L325" s="6" t="s">
        <v>77</v>
      </c>
      <c r="M325" s="6">
        <v>7.41</v>
      </c>
      <c r="N325" s="7">
        <v>7.41</v>
      </c>
      <c r="O325" s="8"/>
    </row>
    <row r="326" spans="1:15" ht="63">
      <c r="A326" s="1"/>
      <c r="B326" s="34"/>
      <c r="C326" s="34"/>
      <c r="D326" s="30"/>
      <c r="E326" s="30"/>
      <c r="F326" s="30"/>
      <c r="G326" s="30"/>
      <c r="H326" s="30"/>
      <c r="I326" s="30"/>
      <c r="J326" s="5" t="s">
        <v>572</v>
      </c>
      <c r="K326" s="5" t="s">
        <v>73</v>
      </c>
      <c r="L326" s="6" t="s">
        <v>77</v>
      </c>
      <c r="M326" s="6">
        <v>2</v>
      </c>
      <c r="N326" s="7">
        <v>0</v>
      </c>
      <c r="O326" s="27" t="s">
        <v>965</v>
      </c>
    </row>
    <row r="327" spans="1:15" ht="126">
      <c r="A327" s="1"/>
      <c r="B327" s="34"/>
      <c r="C327" s="34"/>
      <c r="D327" s="30"/>
      <c r="E327" s="30"/>
      <c r="F327" s="30"/>
      <c r="G327" s="30"/>
      <c r="H327" s="30"/>
      <c r="I327" s="30"/>
      <c r="J327" s="5" t="s">
        <v>573</v>
      </c>
      <c r="K327" s="5" t="s">
        <v>16</v>
      </c>
      <c r="L327" s="6" t="s">
        <v>62</v>
      </c>
      <c r="M327" s="6">
        <v>100</v>
      </c>
      <c r="N327" s="7">
        <v>100</v>
      </c>
      <c r="O327" s="8"/>
    </row>
    <row r="328" spans="1:15" ht="110.25">
      <c r="A328" s="1"/>
      <c r="B328" s="34"/>
      <c r="C328" s="34"/>
      <c r="D328" s="30"/>
      <c r="E328" s="30"/>
      <c r="F328" s="30"/>
      <c r="G328" s="30"/>
      <c r="H328" s="30"/>
      <c r="I328" s="30"/>
      <c r="J328" s="5" t="s">
        <v>574</v>
      </c>
      <c r="K328" s="5" t="s">
        <v>16</v>
      </c>
      <c r="L328" s="6" t="s">
        <v>62</v>
      </c>
      <c r="M328" s="6">
        <v>66.2</v>
      </c>
      <c r="N328" s="7">
        <v>66.2</v>
      </c>
      <c r="O328" s="8"/>
    </row>
    <row r="329" spans="1:15" ht="94.5">
      <c r="A329" s="1"/>
      <c r="B329" s="34"/>
      <c r="C329" s="34"/>
      <c r="D329" s="30"/>
      <c r="E329" s="30"/>
      <c r="F329" s="30"/>
      <c r="G329" s="30"/>
      <c r="H329" s="30"/>
      <c r="I329" s="30"/>
      <c r="J329" s="5" t="s">
        <v>575</v>
      </c>
      <c r="K329" s="5" t="s">
        <v>16</v>
      </c>
      <c r="L329" s="6" t="s">
        <v>62</v>
      </c>
      <c r="M329" s="6">
        <v>66.2</v>
      </c>
      <c r="N329" s="7">
        <v>66.2</v>
      </c>
      <c r="O329" s="8"/>
    </row>
    <row r="330" spans="1:15" ht="94.5">
      <c r="A330" s="1"/>
      <c r="B330" s="34"/>
      <c r="C330" s="34"/>
      <c r="D330" s="30"/>
      <c r="E330" s="30"/>
      <c r="F330" s="30"/>
      <c r="G330" s="30"/>
      <c r="H330" s="30"/>
      <c r="I330" s="30"/>
      <c r="J330" s="5" t="s">
        <v>576</v>
      </c>
      <c r="K330" s="5" t="s">
        <v>16</v>
      </c>
      <c r="L330" s="6" t="s">
        <v>62</v>
      </c>
      <c r="M330" s="6">
        <v>66.2</v>
      </c>
      <c r="N330" s="7">
        <v>66.2</v>
      </c>
      <c r="O330" s="8"/>
    </row>
    <row r="331" spans="1:15" ht="110.25">
      <c r="A331" s="1"/>
      <c r="B331" s="34"/>
      <c r="C331" s="34"/>
      <c r="D331" s="30"/>
      <c r="E331" s="30"/>
      <c r="F331" s="30"/>
      <c r="G331" s="30"/>
      <c r="H331" s="30"/>
      <c r="I331" s="30"/>
      <c r="J331" s="5" t="s">
        <v>577</v>
      </c>
      <c r="K331" s="5" t="s">
        <v>16</v>
      </c>
      <c r="L331" s="6" t="s">
        <v>62</v>
      </c>
      <c r="M331" s="6">
        <v>85</v>
      </c>
      <c r="N331" s="7">
        <v>85</v>
      </c>
      <c r="O331" s="8"/>
    </row>
    <row r="332" spans="1:15" ht="141.75">
      <c r="A332" s="1"/>
      <c r="B332" s="34"/>
      <c r="C332" s="34"/>
      <c r="D332" s="30"/>
      <c r="E332" s="30"/>
      <c r="F332" s="30"/>
      <c r="G332" s="30"/>
      <c r="H332" s="30"/>
      <c r="I332" s="30"/>
      <c r="J332" s="5" t="s">
        <v>578</v>
      </c>
      <c r="K332" s="5" t="s">
        <v>16</v>
      </c>
      <c r="L332" s="6" t="s">
        <v>77</v>
      </c>
      <c r="M332" s="6">
        <v>0</v>
      </c>
      <c r="N332" s="7">
        <v>0</v>
      </c>
      <c r="O332" s="8"/>
    </row>
    <row r="333" spans="1:15" ht="18.75" customHeight="1">
      <c r="A333" s="1"/>
      <c r="B333" s="5"/>
      <c r="C333" s="35" t="s">
        <v>579</v>
      </c>
      <c r="D333" s="35">
        <v>0</v>
      </c>
      <c r="E333" s="35"/>
      <c r="F333" s="35">
        <v>0</v>
      </c>
      <c r="G333" s="35">
        <v>0</v>
      </c>
      <c r="H333" s="35">
        <v>0</v>
      </c>
      <c r="I333" s="35">
        <v>0</v>
      </c>
      <c r="J333" s="34"/>
      <c r="K333" s="34"/>
      <c r="L333" s="36"/>
      <c r="M333" s="36"/>
      <c r="N333" s="37"/>
      <c r="O333" s="8"/>
    </row>
    <row r="334" spans="1:15" ht="94.5">
      <c r="A334" s="1"/>
      <c r="B334" s="34" t="s">
        <v>13</v>
      </c>
      <c r="C334" s="34" t="s">
        <v>580</v>
      </c>
      <c r="D334" s="30">
        <v>0</v>
      </c>
      <c r="E334" s="30">
        <v>0</v>
      </c>
      <c r="F334" s="30">
        <v>0</v>
      </c>
      <c r="G334" s="30">
        <v>0</v>
      </c>
      <c r="H334" s="30">
        <v>0</v>
      </c>
      <c r="I334" s="30">
        <v>0</v>
      </c>
      <c r="J334" s="5" t="s">
        <v>581</v>
      </c>
      <c r="K334" s="5" t="s">
        <v>16</v>
      </c>
      <c r="L334" s="6" t="s">
        <v>582</v>
      </c>
      <c r="M334" s="6">
        <v>96</v>
      </c>
      <c r="N334" s="7">
        <v>96</v>
      </c>
      <c r="O334" s="8"/>
    </row>
    <row r="335" spans="1:15" ht="94.5">
      <c r="A335" s="1"/>
      <c r="B335" s="34"/>
      <c r="C335" s="34"/>
      <c r="D335" s="30"/>
      <c r="E335" s="30"/>
      <c r="F335" s="30"/>
      <c r="G335" s="30"/>
      <c r="H335" s="30"/>
      <c r="I335" s="30"/>
      <c r="J335" s="5" t="s">
        <v>583</v>
      </c>
      <c r="K335" s="5" t="s">
        <v>16</v>
      </c>
      <c r="L335" s="6" t="s">
        <v>584</v>
      </c>
      <c r="M335" s="6">
        <v>94.3</v>
      </c>
      <c r="N335" s="7">
        <v>94.3</v>
      </c>
      <c r="O335" s="8"/>
    </row>
    <row r="336" spans="1:15" ht="63">
      <c r="A336" s="1"/>
      <c r="B336" s="34"/>
      <c r="C336" s="34"/>
      <c r="D336" s="30"/>
      <c r="E336" s="30"/>
      <c r="F336" s="30"/>
      <c r="G336" s="30"/>
      <c r="H336" s="30"/>
      <c r="I336" s="30"/>
      <c r="J336" s="5" t="s">
        <v>585</v>
      </c>
      <c r="K336" s="5" t="s">
        <v>16</v>
      </c>
      <c r="L336" s="6" t="s">
        <v>586</v>
      </c>
      <c r="M336" s="6">
        <v>69.8</v>
      </c>
      <c r="N336" s="7">
        <v>69.8</v>
      </c>
      <c r="O336" s="8"/>
    </row>
    <row r="337" spans="1:15" ht="15.75">
      <c r="A337" s="1"/>
      <c r="B337" s="34"/>
      <c r="C337" s="34"/>
      <c r="D337" s="30"/>
      <c r="E337" s="30"/>
      <c r="F337" s="30"/>
      <c r="G337" s="30"/>
      <c r="H337" s="30"/>
      <c r="I337" s="30"/>
      <c r="J337" s="5" t="s">
        <v>587</v>
      </c>
      <c r="K337" s="5" t="s">
        <v>16</v>
      </c>
      <c r="L337" s="6" t="s">
        <v>62</v>
      </c>
      <c r="M337" s="6">
        <v>0</v>
      </c>
      <c r="N337" s="7">
        <v>0</v>
      </c>
      <c r="O337" s="8"/>
    </row>
    <row r="338" spans="1:15" ht="35.25" customHeight="1">
      <c r="A338" s="1"/>
      <c r="B338" s="5"/>
      <c r="C338" s="38" t="s">
        <v>588</v>
      </c>
      <c r="D338" s="38">
        <v>5638477.2</v>
      </c>
      <c r="E338" s="38">
        <v>48199.9</v>
      </c>
      <c r="F338" s="38">
        <v>5590277.3</v>
      </c>
      <c r="G338" s="38">
        <v>6236702.29</v>
      </c>
      <c r="H338" s="38">
        <v>47218.66</v>
      </c>
      <c r="I338" s="38">
        <v>6189483.63</v>
      </c>
      <c r="J338" s="39"/>
      <c r="K338" s="39"/>
      <c r="L338" s="40"/>
      <c r="M338" s="40"/>
      <c r="N338" s="41"/>
      <c r="O338" s="8"/>
    </row>
    <row r="339" spans="1:15" ht="18.75" customHeight="1">
      <c r="A339" s="1"/>
      <c r="B339" s="5"/>
      <c r="C339" s="35" t="s">
        <v>589</v>
      </c>
      <c r="D339" s="35">
        <v>5618992</v>
      </c>
      <c r="E339" s="35">
        <v>44920</v>
      </c>
      <c r="F339" s="35">
        <v>5574072</v>
      </c>
      <c r="G339" s="35">
        <v>6221377.27</v>
      </c>
      <c r="H339" s="35">
        <v>44062.06</v>
      </c>
      <c r="I339" s="35">
        <v>6177315.21</v>
      </c>
      <c r="J339" s="34"/>
      <c r="K339" s="34"/>
      <c r="L339" s="36"/>
      <c r="M339" s="36"/>
      <c r="N339" s="37"/>
      <c r="O339" s="8"/>
    </row>
    <row r="340" spans="1:15" ht="37.5" customHeight="1">
      <c r="A340" s="1"/>
      <c r="B340" s="34" t="s">
        <v>13</v>
      </c>
      <c r="C340" s="34" t="s">
        <v>590</v>
      </c>
      <c r="D340" s="30">
        <v>4780000</v>
      </c>
      <c r="E340" s="30">
        <v>0</v>
      </c>
      <c r="F340" s="30">
        <v>4780000</v>
      </c>
      <c r="G340" s="30">
        <v>5290000</v>
      </c>
      <c r="H340" s="30">
        <v>0</v>
      </c>
      <c r="I340" s="30">
        <v>5290000</v>
      </c>
      <c r="J340" s="5" t="s">
        <v>591</v>
      </c>
      <c r="K340" s="5" t="s">
        <v>50</v>
      </c>
      <c r="L340" s="6" t="s">
        <v>592</v>
      </c>
      <c r="M340" s="6">
        <v>176.416</v>
      </c>
      <c r="N340" s="7">
        <v>322.289</v>
      </c>
      <c r="O340" s="8"/>
    </row>
    <row r="341" spans="1:15" ht="63">
      <c r="A341" s="1"/>
      <c r="B341" s="34"/>
      <c r="C341" s="34"/>
      <c r="D341" s="30"/>
      <c r="E341" s="30"/>
      <c r="F341" s="30"/>
      <c r="G341" s="30"/>
      <c r="H341" s="30"/>
      <c r="I341" s="30"/>
      <c r="J341" s="5" t="s">
        <v>593</v>
      </c>
      <c r="K341" s="5" t="s">
        <v>50</v>
      </c>
      <c r="L341" s="6" t="s">
        <v>77</v>
      </c>
      <c r="M341" s="6">
        <v>10</v>
      </c>
      <c r="N341" s="7">
        <v>84.61</v>
      </c>
      <c r="O341" s="8"/>
    </row>
    <row r="342" spans="1:15" ht="47.25">
      <c r="A342" s="1"/>
      <c r="B342" s="34"/>
      <c r="C342" s="34"/>
      <c r="D342" s="30"/>
      <c r="E342" s="30"/>
      <c r="F342" s="30"/>
      <c r="G342" s="30"/>
      <c r="H342" s="30"/>
      <c r="I342" s="30"/>
      <c r="J342" s="5" t="s">
        <v>594</v>
      </c>
      <c r="K342" s="5" t="s">
        <v>16</v>
      </c>
      <c r="L342" s="6" t="s">
        <v>77</v>
      </c>
      <c r="M342" s="6">
        <v>5.67</v>
      </c>
      <c r="N342" s="7">
        <v>26.25</v>
      </c>
      <c r="O342" s="8"/>
    </row>
    <row r="343" spans="1:15" ht="63">
      <c r="A343" s="1"/>
      <c r="B343" s="34"/>
      <c r="C343" s="34"/>
      <c r="D343" s="30"/>
      <c r="E343" s="30"/>
      <c r="F343" s="30"/>
      <c r="G343" s="30"/>
      <c r="H343" s="30"/>
      <c r="I343" s="30"/>
      <c r="J343" s="5" t="s">
        <v>595</v>
      </c>
      <c r="K343" s="5" t="s">
        <v>16</v>
      </c>
      <c r="L343" s="6" t="s">
        <v>77</v>
      </c>
      <c r="M343" s="6">
        <v>25.5</v>
      </c>
      <c r="N343" s="7">
        <v>32</v>
      </c>
      <c r="O343" s="8"/>
    </row>
    <row r="344" spans="1:15" ht="78.75">
      <c r="A344" s="1"/>
      <c r="B344" s="34"/>
      <c r="C344" s="34"/>
      <c r="D344" s="30"/>
      <c r="E344" s="30"/>
      <c r="F344" s="30"/>
      <c r="G344" s="30"/>
      <c r="H344" s="30"/>
      <c r="I344" s="30"/>
      <c r="J344" s="5" t="s">
        <v>596</v>
      </c>
      <c r="K344" s="5" t="s">
        <v>597</v>
      </c>
      <c r="L344" s="6" t="s">
        <v>62</v>
      </c>
      <c r="M344" s="6">
        <v>45</v>
      </c>
      <c r="N344" s="7">
        <v>103.14</v>
      </c>
      <c r="O344" s="8"/>
    </row>
    <row r="345" spans="1:15" ht="63">
      <c r="A345" s="1"/>
      <c r="B345" s="34"/>
      <c r="C345" s="34"/>
      <c r="D345" s="30"/>
      <c r="E345" s="30"/>
      <c r="F345" s="30"/>
      <c r="G345" s="30"/>
      <c r="H345" s="30"/>
      <c r="I345" s="30"/>
      <c r="J345" s="5" t="s">
        <v>598</v>
      </c>
      <c r="K345" s="5" t="s">
        <v>16</v>
      </c>
      <c r="L345" s="6" t="s">
        <v>599</v>
      </c>
      <c r="M345" s="6">
        <v>80.5</v>
      </c>
      <c r="N345" s="7">
        <v>75.8</v>
      </c>
      <c r="O345" s="8" t="s">
        <v>966</v>
      </c>
    </row>
    <row r="346" spans="1:15" ht="47.25">
      <c r="A346" s="1"/>
      <c r="B346" s="34"/>
      <c r="C346" s="34"/>
      <c r="D346" s="30"/>
      <c r="E346" s="30"/>
      <c r="F346" s="30"/>
      <c r="G346" s="30"/>
      <c r="H346" s="30"/>
      <c r="I346" s="30"/>
      <c r="J346" s="5" t="s">
        <v>600</v>
      </c>
      <c r="K346" s="5" t="s">
        <v>601</v>
      </c>
      <c r="L346" s="6" t="s">
        <v>602</v>
      </c>
      <c r="M346" s="6">
        <v>81825</v>
      </c>
      <c r="N346" s="7">
        <v>81000</v>
      </c>
      <c r="O346" s="8" t="s">
        <v>966</v>
      </c>
    </row>
    <row r="347" spans="1:15" ht="47.25">
      <c r="A347" s="1"/>
      <c r="B347" s="34"/>
      <c r="C347" s="34"/>
      <c r="D347" s="30"/>
      <c r="E347" s="30"/>
      <c r="F347" s="30"/>
      <c r="G347" s="30"/>
      <c r="H347" s="30"/>
      <c r="I347" s="30"/>
      <c r="J347" s="5" t="s">
        <v>603</v>
      </c>
      <c r="K347" s="5" t="s">
        <v>604</v>
      </c>
      <c r="L347" s="6" t="s">
        <v>605</v>
      </c>
      <c r="M347" s="6">
        <v>27.1</v>
      </c>
      <c r="N347" s="7">
        <v>29.65</v>
      </c>
      <c r="O347" s="8"/>
    </row>
    <row r="348" spans="1:15" ht="63">
      <c r="A348" s="1"/>
      <c r="B348" s="34"/>
      <c r="C348" s="34"/>
      <c r="D348" s="30"/>
      <c r="E348" s="30"/>
      <c r="F348" s="30"/>
      <c r="G348" s="30"/>
      <c r="H348" s="30"/>
      <c r="I348" s="30"/>
      <c r="J348" s="5" t="s">
        <v>606</v>
      </c>
      <c r="K348" s="5" t="s">
        <v>16</v>
      </c>
      <c r="L348" s="6" t="s">
        <v>32</v>
      </c>
      <c r="M348" s="6">
        <v>3</v>
      </c>
      <c r="N348" s="7">
        <v>4.93</v>
      </c>
      <c r="O348" s="8"/>
    </row>
    <row r="349" spans="1:15" ht="94.5">
      <c r="A349" s="1"/>
      <c r="B349" s="34"/>
      <c r="C349" s="34"/>
      <c r="D349" s="30"/>
      <c r="E349" s="30"/>
      <c r="F349" s="30"/>
      <c r="G349" s="30"/>
      <c r="H349" s="30"/>
      <c r="I349" s="30"/>
      <c r="J349" s="5" t="s">
        <v>607</v>
      </c>
      <c r="K349" s="5" t="s">
        <v>608</v>
      </c>
      <c r="L349" s="6" t="s">
        <v>62</v>
      </c>
      <c r="M349" s="6">
        <v>4.44</v>
      </c>
      <c r="N349" s="7">
        <v>7.8</v>
      </c>
      <c r="O349" s="8"/>
    </row>
    <row r="350" spans="1:15" ht="47.25">
      <c r="A350" s="1"/>
      <c r="B350" s="34"/>
      <c r="C350" s="34"/>
      <c r="D350" s="30"/>
      <c r="E350" s="30"/>
      <c r="F350" s="30"/>
      <c r="G350" s="30"/>
      <c r="H350" s="30"/>
      <c r="I350" s="30"/>
      <c r="J350" s="5" t="s">
        <v>609</v>
      </c>
      <c r="K350" s="5" t="s">
        <v>73</v>
      </c>
      <c r="L350" s="6" t="s">
        <v>62</v>
      </c>
      <c r="M350" s="6">
        <v>1</v>
      </c>
      <c r="N350" s="7">
        <v>1</v>
      </c>
      <c r="O350" s="8"/>
    </row>
    <row r="351" spans="1:15" ht="63">
      <c r="A351" s="1"/>
      <c r="B351" s="34" t="s">
        <v>24</v>
      </c>
      <c r="C351" s="34" t="s">
        <v>610</v>
      </c>
      <c r="D351" s="30">
        <v>794072</v>
      </c>
      <c r="E351" s="30">
        <v>0</v>
      </c>
      <c r="F351" s="30">
        <v>794072</v>
      </c>
      <c r="G351" s="30">
        <v>887315.21</v>
      </c>
      <c r="H351" s="30">
        <v>0</v>
      </c>
      <c r="I351" s="30">
        <v>887315.21</v>
      </c>
      <c r="J351" s="5" t="s">
        <v>611</v>
      </c>
      <c r="K351" s="5" t="s">
        <v>604</v>
      </c>
      <c r="L351" s="6" t="s">
        <v>77</v>
      </c>
      <c r="M351" s="6">
        <v>1714.04</v>
      </c>
      <c r="N351" s="7">
        <v>0</v>
      </c>
      <c r="O351" s="8" t="s">
        <v>967</v>
      </c>
    </row>
    <row r="352" spans="1:15" ht="63">
      <c r="A352" s="1"/>
      <c r="B352" s="34"/>
      <c r="C352" s="34"/>
      <c r="D352" s="30"/>
      <c r="E352" s="30"/>
      <c r="F352" s="30"/>
      <c r="G352" s="30"/>
      <c r="H352" s="30"/>
      <c r="I352" s="30"/>
      <c r="J352" s="5" t="s">
        <v>612</v>
      </c>
      <c r="K352" s="5" t="s">
        <v>604</v>
      </c>
      <c r="L352" s="6" t="s">
        <v>77</v>
      </c>
      <c r="M352" s="6">
        <v>15731.79</v>
      </c>
      <c r="N352" s="7">
        <v>13468.09</v>
      </c>
      <c r="O352" s="8"/>
    </row>
    <row r="353" spans="1:15" ht="78.75">
      <c r="A353" s="1"/>
      <c r="B353" s="34"/>
      <c r="C353" s="34"/>
      <c r="D353" s="30"/>
      <c r="E353" s="30"/>
      <c r="F353" s="30"/>
      <c r="G353" s="30"/>
      <c r="H353" s="30"/>
      <c r="I353" s="30"/>
      <c r="J353" s="5" t="s">
        <v>613</v>
      </c>
      <c r="K353" s="5" t="s">
        <v>604</v>
      </c>
      <c r="L353" s="6" t="s">
        <v>614</v>
      </c>
      <c r="M353" s="6">
        <v>4647</v>
      </c>
      <c r="N353" s="7">
        <v>5725.31</v>
      </c>
      <c r="O353" s="8"/>
    </row>
    <row r="354" spans="1:15" ht="110.25">
      <c r="A354" s="1"/>
      <c r="B354" s="34"/>
      <c r="C354" s="34"/>
      <c r="D354" s="30"/>
      <c r="E354" s="30"/>
      <c r="F354" s="30"/>
      <c r="G354" s="30"/>
      <c r="H354" s="30"/>
      <c r="I354" s="30"/>
      <c r="J354" s="5" t="s">
        <v>615</v>
      </c>
      <c r="K354" s="5" t="s">
        <v>273</v>
      </c>
      <c r="L354" s="6" t="s">
        <v>62</v>
      </c>
      <c r="M354" s="6">
        <v>0</v>
      </c>
      <c r="N354" s="7">
        <v>0</v>
      </c>
      <c r="O354" s="27" t="s">
        <v>968</v>
      </c>
    </row>
    <row r="355" spans="1:15" ht="78.75">
      <c r="A355" s="1"/>
      <c r="B355" s="34"/>
      <c r="C355" s="34"/>
      <c r="D355" s="30"/>
      <c r="E355" s="30"/>
      <c r="F355" s="30"/>
      <c r="G355" s="30"/>
      <c r="H355" s="30"/>
      <c r="I355" s="30"/>
      <c r="J355" s="5" t="s">
        <v>616</v>
      </c>
      <c r="K355" s="5" t="s">
        <v>604</v>
      </c>
      <c r="L355" s="6" t="s">
        <v>62</v>
      </c>
      <c r="M355" s="6">
        <v>0</v>
      </c>
      <c r="N355" s="7">
        <v>0</v>
      </c>
      <c r="O355" s="27" t="s">
        <v>968</v>
      </c>
    </row>
    <row r="356" spans="1:15" ht="78.75">
      <c r="A356" s="1"/>
      <c r="B356" s="34"/>
      <c r="C356" s="34"/>
      <c r="D356" s="30"/>
      <c r="E356" s="30"/>
      <c r="F356" s="30"/>
      <c r="G356" s="30"/>
      <c r="H356" s="30"/>
      <c r="I356" s="30"/>
      <c r="J356" s="5" t="s">
        <v>617</v>
      </c>
      <c r="K356" s="5" t="s">
        <v>27</v>
      </c>
      <c r="L356" s="6" t="s">
        <v>62</v>
      </c>
      <c r="M356" s="6">
        <v>0</v>
      </c>
      <c r="N356" s="7">
        <v>0</v>
      </c>
      <c r="O356" s="27" t="s">
        <v>968</v>
      </c>
    </row>
    <row r="357" spans="1:15" ht="94.5">
      <c r="A357" s="1"/>
      <c r="B357" s="34"/>
      <c r="C357" s="34"/>
      <c r="D357" s="30"/>
      <c r="E357" s="30"/>
      <c r="F357" s="30"/>
      <c r="G357" s="30"/>
      <c r="H357" s="30"/>
      <c r="I357" s="30"/>
      <c r="J357" s="5" t="s">
        <v>618</v>
      </c>
      <c r="K357" s="5" t="s">
        <v>16</v>
      </c>
      <c r="L357" s="6" t="s">
        <v>62</v>
      </c>
      <c r="M357" s="6">
        <v>0</v>
      </c>
      <c r="N357" s="7">
        <v>0</v>
      </c>
      <c r="O357" s="27" t="s">
        <v>968</v>
      </c>
    </row>
    <row r="358" spans="1:15" ht="38.25">
      <c r="A358" s="1"/>
      <c r="B358" s="34"/>
      <c r="C358" s="34"/>
      <c r="D358" s="30"/>
      <c r="E358" s="30"/>
      <c r="F358" s="30"/>
      <c r="G358" s="30"/>
      <c r="H358" s="30"/>
      <c r="I358" s="30"/>
      <c r="J358" s="5" t="s">
        <v>619</v>
      </c>
      <c r="K358" s="5" t="s">
        <v>273</v>
      </c>
      <c r="L358" s="6" t="s">
        <v>620</v>
      </c>
      <c r="M358" s="6">
        <v>1413</v>
      </c>
      <c r="N358" s="7">
        <v>1075</v>
      </c>
      <c r="O358" s="27" t="s">
        <v>969</v>
      </c>
    </row>
    <row r="359" spans="1:15" ht="47.25">
      <c r="A359" s="1"/>
      <c r="B359" s="34"/>
      <c r="C359" s="34"/>
      <c r="D359" s="30"/>
      <c r="E359" s="30"/>
      <c r="F359" s="30"/>
      <c r="G359" s="30"/>
      <c r="H359" s="30"/>
      <c r="I359" s="30"/>
      <c r="J359" s="5" t="s">
        <v>621</v>
      </c>
      <c r="K359" s="5" t="s">
        <v>604</v>
      </c>
      <c r="L359" s="6" t="s">
        <v>614</v>
      </c>
      <c r="M359" s="6">
        <v>20378.79</v>
      </c>
      <c r="N359" s="7">
        <v>19193.4</v>
      </c>
      <c r="O359" s="27" t="s">
        <v>969</v>
      </c>
    </row>
    <row r="360" spans="1:15" ht="38.25">
      <c r="A360" s="1"/>
      <c r="B360" s="34"/>
      <c r="C360" s="34"/>
      <c r="D360" s="30"/>
      <c r="E360" s="30"/>
      <c r="F360" s="30"/>
      <c r="G360" s="30"/>
      <c r="H360" s="30"/>
      <c r="I360" s="30"/>
      <c r="J360" s="5" t="s">
        <v>622</v>
      </c>
      <c r="K360" s="5" t="s">
        <v>73</v>
      </c>
      <c r="L360" s="6" t="s">
        <v>623</v>
      </c>
      <c r="M360" s="6">
        <v>583</v>
      </c>
      <c r="N360" s="7">
        <v>445</v>
      </c>
      <c r="O360" s="27" t="s">
        <v>969</v>
      </c>
    </row>
    <row r="361" spans="1:15" ht="47.25">
      <c r="A361" s="1"/>
      <c r="B361" s="34"/>
      <c r="C361" s="34"/>
      <c r="D361" s="30"/>
      <c r="E361" s="30"/>
      <c r="F361" s="30"/>
      <c r="G361" s="30"/>
      <c r="H361" s="30"/>
      <c r="I361" s="30"/>
      <c r="J361" s="5" t="s">
        <v>624</v>
      </c>
      <c r="K361" s="5" t="s">
        <v>16</v>
      </c>
      <c r="L361" s="6" t="s">
        <v>121</v>
      </c>
      <c r="M361" s="6">
        <v>92.24</v>
      </c>
      <c r="N361" s="7">
        <v>86.87</v>
      </c>
      <c r="O361" s="27" t="s">
        <v>969</v>
      </c>
    </row>
    <row r="362" spans="1:15" ht="189">
      <c r="A362" s="1"/>
      <c r="B362" s="34" t="s">
        <v>32</v>
      </c>
      <c r="C362" s="34" t="s">
        <v>625</v>
      </c>
      <c r="D362" s="30">
        <v>44920</v>
      </c>
      <c r="E362" s="30">
        <v>0</v>
      </c>
      <c r="F362" s="30">
        <v>44920</v>
      </c>
      <c r="G362" s="30">
        <v>44062.06</v>
      </c>
      <c r="H362" s="30">
        <v>0</v>
      </c>
      <c r="I362" s="30">
        <v>44062.06</v>
      </c>
      <c r="J362" s="5" t="s">
        <v>626</v>
      </c>
      <c r="K362" s="5" t="s">
        <v>273</v>
      </c>
      <c r="L362" s="6" t="s">
        <v>627</v>
      </c>
      <c r="M362" s="6">
        <v>17</v>
      </c>
      <c r="N362" s="7">
        <v>17</v>
      </c>
      <c r="O362" s="8"/>
    </row>
    <row r="363" spans="1:15" ht="141.75">
      <c r="A363" s="1"/>
      <c r="B363" s="34"/>
      <c r="C363" s="34"/>
      <c r="D363" s="30"/>
      <c r="E363" s="30"/>
      <c r="F363" s="30"/>
      <c r="G363" s="30"/>
      <c r="H363" s="30"/>
      <c r="I363" s="30"/>
      <c r="J363" s="5" t="s">
        <v>628</v>
      </c>
      <c r="K363" s="5" t="s">
        <v>273</v>
      </c>
      <c r="L363" s="6" t="s">
        <v>77</v>
      </c>
      <c r="M363" s="6">
        <v>1</v>
      </c>
      <c r="N363" s="7">
        <v>0</v>
      </c>
      <c r="O363" s="27" t="s">
        <v>970</v>
      </c>
    </row>
    <row r="364" spans="1:15" ht="315">
      <c r="A364" s="1"/>
      <c r="B364" s="34"/>
      <c r="C364" s="34"/>
      <c r="D364" s="30"/>
      <c r="E364" s="30"/>
      <c r="F364" s="30"/>
      <c r="G364" s="30"/>
      <c r="H364" s="30"/>
      <c r="I364" s="30"/>
      <c r="J364" s="5" t="s">
        <v>629</v>
      </c>
      <c r="K364" s="5" t="s">
        <v>16</v>
      </c>
      <c r="L364" s="6" t="s">
        <v>62</v>
      </c>
      <c r="M364" s="6">
        <v>100</v>
      </c>
      <c r="N364" s="7">
        <v>100</v>
      </c>
      <c r="O364" s="8"/>
    </row>
    <row r="365" spans="1:15" ht="47.25">
      <c r="A365" s="1"/>
      <c r="B365" s="34" t="s">
        <v>40</v>
      </c>
      <c r="C365" s="34" t="s">
        <v>630</v>
      </c>
      <c r="D365" s="30">
        <v>0</v>
      </c>
      <c r="E365" s="30">
        <v>0</v>
      </c>
      <c r="F365" s="30">
        <v>0</v>
      </c>
      <c r="G365" s="30">
        <v>0</v>
      </c>
      <c r="H365" s="30">
        <v>0</v>
      </c>
      <c r="I365" s="30">
        <v>0</v>
      </c>
      <c r="J365" s="5" t="s">
        <v>631</v>
      </c>
      <c r="K365" s="5" t="s">
        <v>632</v>
      </c>
      <c r="L365" s="6" t="s">
        <v>633</v>
      </c>
      <c r="M365" s="6">
        <v>1600</v>
      </c>
      <c r="N365" s="7">
        <v>1369</v>
      </c>
      <c r="O365" s="8"/>
    </row>
    <row r="366" spans="1:15" ht="63">
      <c r="A366" s="1"/>
      <c r="B366" s="34"/>
      <c r="C366" s="34"/>
      <c r="D366" s="30"/>
      <c r="E366" s="30"/>
      <c r="F366" s="30"/>
      <c r="G366" s="30"/>
      <c r="H366" s="30"/>
      <c r="I366" s="30"/>
      <c r="J366" s="5" t="s">
        <v>634</v>
      </c>
      <c r="K366" s="5" t="s">
        <v>632</v>
      </c>
      <c r="L366" s="6" t="s">
        <v>62</v>
      </c>
      <c r="M366" s="6">
        <v>30</v>
      </c>
      <c r="N366" s="7">
        <v>53</v>
      </c>
      <c r="O366" s="8"/>
    </row>
    <row r="367" spans="1:15" ht="94.5">
      <c r="A367" s="1"/>
      <c r="B367" s="34"/>
      <c r="C367" s="34"/>
      <c r="D367" s="30"/>
      <c r="E367" s="30"/>
      <c r="F367" s="30"/>
      <c r="G367" s="30"/>
      <c r="H367" s="30"/>
      <c r="I367" s="30"/>
      <c r="J367" s="5" t="s">
        <v>635</v>
      </c>
      <c r="K367" s="5" t="s">
        <v>16</v>
      </c>
      <c r="L367" s="6" t="s">
        <v>636</v>
      </c>
      <c r="M367" s="6">
        <v>1.88</v>
      </c>
      <c r="N367" s="7">
        <v>3.87</v>
      </c>
      <c r="O367" s="8"/>
    </row>
    <row r="368" spans="1:15" ht="18.75" customHeight="1">
      <c r="A368" s="1"/>
      <c r="B368" s="5"/>
      <c r="C368" s="35" t="s">
        <v>637</v>
      </c>
      <c r="D368" s="35">
        <v>404</v>
      </c>
      <c r="E368" s="35">
        <v>250</v>
      </c>
      <c r="F368" s="35">
        <v>154</v>
      </c>
      <c r="G368" s="35">
        <v>402.8</v>
      </c>
      <c r="H368" s="35">
        <v>249.3</v>
      </c>
      <c r="I368" s="35">
        <v>153.5</v>
      </c>
      <c r="J368" s="34"/>
      <c r="K368" s="34"/>
      <c r="L368" s="36"/>
      <c r="M368" s="36"/>
      <c r="N368" s="37"/>
      <c r="O368" s="8"/>
    </row>
    <row r="369" spans="1:15" ht="94.5">
      <c r="A369" s="1"/>
      <c r="B369" s="5" t="s">
        <v>13</v>
      </c>
      <c r="C369" s="5" t="s">
        <v>638</v>
      </c>
      <c r="D369" s="9">
        <v>404</v>
      </c>
      <c r="E369" s="9">
        <v>3</v>
      </c>
      <c r="F369" s="9">
        <f>151+250</f>
        <v>401</v>
      </c>
      <c r="G369" s="9">
        <v>402.8</v>
      </c>
      <c r="H369" s="9">
        <v>2.5</v>
      </c>
      <c r="I369" s="9">
        <f>151+249.3</f>
        <v>400.3</v>
      </c>
      <c r="J369" s="5" t="s">
        <v>639</v>
      </c>
      <c r="K369" s="5" t="s">
        <v>273</v>
      </c>
      <c r="L369" s="6" t="s">
        <v>77</v>
      </c>
      <c r="M369" s="6">
        <v>1</v>
      </c>
      <c r="N369" s="7">
        <v>1</v>
      </c>
      <c r="O369" s="8"/>
    </row>
    <row r="370" spans="1:15" ht="18.75" customHeight="1">
      <c r="A370" s="1"/>
      <c r="B370" s="5"/>
      <c r="C370" s="35" t="s">
        <v>640</v>
      </c>
      <c r="D370" s="35">
        <v>19081.2</v>
      </c>
      <c r="E370" s="35">
        <v>3029.9</v>
      </c>
      <c r="F370" s="35">
        <v>16051.3</v>
      </c>
      <c r="G370" s="35">
        <v>14922.219999999998</v>
      </c>
      <c r="H370" s="35">
        <v>2907.3</v>
      </c>
      <c r="I370" s="35">
        <v>12014.919999999998</v>
      </c>
      <c r="J370" s="34"/>
      <c r="K370" s="34"/>
      <c r="L370" s="36"/>
      <c r="M370" s="36"/>
      <c r="N370" s="37"/>
      <c r="O370" s="8"/>
    </row>
    <row r="371" spans="1:15" ht="84" customHeight="1">
      <c r="A371" s="1"/>
      <c r="B371" s="34" t="s">
        <v>13</v>
      </c>
      <c r="C371" s="34" t="s">
        <v>641</v>
      </c>
      <c r="D371" s="30">
        <v>18958.6</v>
      </c>
      <c r="E371" s="30">
        <v>2907.3</v>
      </c>
      <c r="F371" s="30">
        <f>821+2907.3+12323</f>
        <v>16051.3</v>
      </c>
      <c r="G371" s="30">
        <v>14922.219999999998</v>
      </c>
      <c r="H371" s="30">
        <v>2907.3</v>
      </c>
      <c r="I371" s="30">
        <f>821+2907.3+8286.62</f>
        <v>12014.920000000002</v>
      </c>
      <c r="J371" s="5" t="s">
        <v>642</v>
      </c>
      <c r="K371" s="5" t="s">
        <v>632</v>
      </c>
      <c r="L371" s="6" t="s">
        <v>104</v>
      </c>
      <c r="M371" s="6">
        <v>5</v>
      </c>
      <c r="N371" s="7">
        <v>5</v>
      </c>
      <c r="O371" s="8"/>
    </row>
    <row r="372" spans="1:15" ht="39" customHeight="1">
      <c r="A372" s="1"/>
      <c r="B372" s="34"/>
      <c r="C372" s="34"/>
      <c r="D372" s="30"/>
      <c r="E372" s="30"/>
      <c r="F372" s="30"/>
      <c r="G372" s="30"/>
      <c r="H372" s="30"/>
      <c r="I372" s="30"/>
      <c r="J372" s="5" t="s">
        <v>643</v>
      </c>
      <c r="K372" s="5" t="s">
        <v>16</v>
      </c>
      <c r="L372" s="6" t="s">
        <v>121</v>
      </c>
      <c r="M372" s="6">
        <v>90</v>
      </c>
      <c r="N372" s="7">
        <v>100</v>
      </c>
      <c r="O372" s="8"/>
    </row>
    <row r="373" spans="1:15" ht="47.25">
      <c r="A373" s="1"/>
      <c r="B373" s="34"/>
      <c r="C373" s="34"/>
      <c r="D373" s="30"/>
      <c r="E373" s="30"/>
      <c r="F373" s="30"/>
      <c r="G373" s="30"/>
      <c r="H373" s="30"/>
      <c r="I373" s="30"/>
      <c r="J373" s="5" t="s">
        <v>644</v>
      </c>
      <c r="K373" s="5" t="s">
        <v>632</v>
      </c>
      <c r="L373" s="6" t="s">
        <v>77</v>
      </c>
      <c r="M373" s="6" t="s">
        <v>62</v>
      </c>
      <c r="N373" s="7">
        <v>0</v>
      </c>
      <c r="O373" s="27" t="s">
        <v>971</v>
      </c>
    </row>
    <row r="374" spans="1:15" ht="59.25" customHeight="1">
      <c r="A374" s="1"/>
      <c r="B374" s="5" t="s">
        <v>24</v>
      </c>
      <c r="C374" s="5" t="s">
        <v>645</v>
      </c>
      <c r="D374" s="9">
        <v>122.6</v>
      </c>
      <c r="E374" s="9">
        <v>0</v>
      </c>
      <c r="F374" s="9">
        <v>122.6</v>
      </c>
      <c r="G374" s="9">
        <v>0</v>
      </c>
      <c r="H374" s="9">
        <v>0</v>
      </c>
      <c r="I374" s="9">
        <v>0</v>
      </c>
      <c r="J374" s="5"/>
      <c r="K374" s="5"/>
      <c r="L374" s="6"/>
      <c r="M374" s="6"/>
      <c r="N374" s="7"/>
      <c r="O374" s="8"/>
    </row>
    <row r="375" spans="1:15" ht="36.75" customHeight="1">
      <c r="A375" s="1"/>
      <c r="B375" s="5"/>
      <c r="C375" s="38" t="s">
        <v>646</v>
      </c>
      <c r="D375" s="38">
        <v>64566.100000000006</v>
      </c>
      <c r="E375" s="38">
        <v>154</v>
      </c>
      <c r="F375" s="38">
        <v>64412.100000000006</v>
      </c>
      <c r="G375" s="38">
        <v>35888.8</v>
      </c>
      <c r="H375" s="38">
        <v>77</v>
      </c>
      <c r="I375" s="38">
        <v>35811.8</v>
      </c>
      <c r="J375" s="39"/>
      <c r="K375" s="39"/>
      <c r="L375" s="40"/>
      <c r="M375" s="40"/>
      <c r="N375" s="41"/>
      <c r="O375" s="8"/>
    </row>
    <row r="376" spans="1:15" ht="23.25" customHeight="1">
      <c r="A376" s="1"/>
      <c r="B376" s="5"/>
      <c r="C376" s="35" t="s">
        <v>647</v>
      </c>
      <c r="D376" s="35">
        <v>1620</v>
      </c>
      <c r="E376" s="35">
        <v>0</v>
      </c>
      <c r="F376" s="35">
        <v>1620</v>
      </c>
      <c r="G376" s="35">
        <v>80</v>
      </c>
      <c r="H376" s="35">
        <v>0</v>
      </c>
      <c r="I376" s="35">
        <v>80</v>
      </c>
      <c r="J376" s="34"/>
      <c r="K376" s="34"/>
      <c r="L376" s="36"/>
      <c r="M376" s="36"/>
      <c r="N376" s="37"/>
      <c r="O376" s="8"/>
    </row>
    <row r="377" spans="1:15" ht="63">
      <c r="A377" s="1"/>
      <c r="B377" s="34" t="s">
        <v>13</v>
      </c>
      <c r="C377" s="34" t="s">
        <v>648</v>
      </c>
      <c r="D377" s="30">
        <v>1200</v>
      </c>
      <c r="E377" s="30">
        <v>0</v>
      </c>
      <c r="F377" s="30">
        <v>1200</v>
      </c>
      <c r="G377" s="30">
        <v>1200</v>
      </c>
      <c r="H377" s="30">
        <v>0</v>
      </c>
      <c r="I377" s="30">
        <v>1200</v>
      </c>
      <c r="J377" s="5" t="s">
        <v>649</v>
      </c>
      <c r="K377" s="5" t="s">
        <v>27</v>
      </c>
      <c r="L377" s="6" t="s">
        <v>40</v>
      </c>
      <c r="M377" s="6">
        <v>4</v>
      </c>
      <c r="N377" s="7">
        <v>55</v>
      </c>
      <c r="O377" s="8"/>
    </row>
    <row r="378" spans="1:15" ht="31.5">
      <c r="A378" s="1"/>
      <c r="B378" s="34"/>
      <c r="C378" s="34"/>
      <c r="D378" s="30"/>
      <c r="E378" s="30"/>
      <c r="F378" s="30"/>
      <c r="G378" s="30"/>
      <c r="H378" s="30"/>
      <c r="I378" s="30"/>
      <c r="J378" s="5" t="s">
        <v>650</v>
      </c>
      <c r="K378" s="5" t="s">
        <v>27</v>
      </c>
      <c r="L378" s="6" t="s">
        <v>651</v>
      </c>
      <c r="M378" s="6">
        <v>19.3</v>
      </c>
      <c r="N378" s="7">
        <v>47.5</v>
      </c>
      <c r="O378" s="8"/>
    </row>
    <row r="379" spans="1:15" ht="47.25">
      <c r="A379" s="1"/>
      <c r="B379" s="34"/>
      <c r="C379" s="34"/>
      <c r="D379" s="30"/>
      <c r="E379" s="30"/>
      <c r="F379" s="30"/>
      <c r="G379" s="30"/>
      <c r="H379" s="30"/>
      <c r="I379" s="30"/>
      <c r="J379" s="5" t="s">
        <v>652</v>
      </c>
      <c r="K379" s="5" t="s">
        <v>27</v>
      </c>
      <c r="L379" s="6" t="s">
        <v>653</v>
      </c>
      <c r="M379" s="6">
        <v>475</v>
      </c>
      <c r="N379" s="7">
        <v>477</v>
      </c>
      <c r="O379" s="8"/>
    </row>
    <row r="380" spans="1:15" ht="156.75" customHeight="1">
      <c r="A380" s="1"/>
      <c r="B380" s="34"/>
      <c r="C380" s="34"/>
      <c r="D380" s="30"/>
      <c r="E380" s="30"/>
      <c r="F380" s="30"/>
      <c r="G380" s="30"/>
      <c r="H380" s="30"/>
      <c r="I380" s="30"/>
      <c r="J380" s="5" t="s">
        <v>654</v>
      </c>
      <c r="K380" s="5" t="s">
        <v>16</v>
      </c>
      <c r="L380" s="6" t="s">
        <v>280</v>
      </c>
      <c r="M380" s="6">
        <v>19.6</v>
      </c>
      <c r="N380" s="7">
        <v>19.9</v>
      </c>
      <c r="O380" s="8"/>
    </row>
    <row r="381" spans="1:15" ht="54" customHeight="1">
      <c r="A381" s="1"/>
      <c r="B381" s="34"/>
      <c r="C381" s="34"/>
      <c r="D381" s="30"/>
      <c r="E381" s="30"/>
      <c r="F381" s="30"/>
      <c r="G381" s="30"/>
      <c r="H381" s="30"/>
      <c r="I381" s="30"/>
      <c r="J381" s="5" t="s">
        <v>655</v>
      </c>
      <c r="K381" s="5" t="s">
        <v>16</v>
      </c>
      <c r="L381" s="6" t="s">
        <v>656</v>
      </c>
      <c r="M381" s="6">
        <v>19</v>
      </c>
      <c r="N381" s="7">
        <v>29.02</v>
      </c>
      <c r="O381" s="8"/>
    </row>
    <row r="382" spans="1:15" ht="63">
      <c r="A382" s="1"/>
      <c r="B382" s="34"/>
      <c r="C382" s="34"/>
      <c r="D382" s="30"/>
      <c r="E382" s="30"/>
      <c r="F382" s="30"/>
      <c r="G382" s="30"/>
      <c r="H382" s="30"/>
      <c r="I382" s="30"/>
      <c r="J382" s="5" t="s">
        <v>657</v>
      </c>
      <c r="K382" s="5" t="s">
        <v>27</v>
      </c>
      <c r="L382" s="6" t="s">
        <v>13</v>
      </c>
      <c r="M382" s="6">
        <v>2</v>
      </c>
      <c r="N382" s="7">
        <v>2</v>
      </c>
      <c r="O382" s="8"/>
    </row>
    <row r="383" spans="1:15" ht="63">
      <c r="A383" s="1"/>
      <c r="B383" s="34"/>
      <c r="C383" s="34"/>
      <c r="D383" s="30"/>
      <c r="E383" s="30"/>
      <c r="F383" s="30"/>
      <c r="G383" s="30"/>
      <c r="H383" s="30"/>
      <c r="I383" s="30"/>
      <c r="J383" s="5" t="s">
        <v>658</v>
      </c>
      <c r="K383" s="5" t="s">
        <v>16</v>
      </c>
      <c r="L383" s="6" t="s">
        <v>659</v>
      </c>
      <c r="M383" s="6">
        <v>18.8</v>
      </c>
      <c r="N383" s="7">
        <v>19</v>
      </c>
      <c r="O383" s="8"/>
    </row>
    <row r="384" spans="1:15" ht="60" customHeight="1">
      <c r="A384" s="1"/>
      <c r="B384" s="34"/>
      <c r="C384" s="34"/>
      <c r="D384" s="30"/>
      <c r="E384" s="30"/>
      <c r="F384" s="30"/>
      <c r="G384" s="30"/>
      <c r="H384" s="30"/>
      <c r="I384" s="30"/>
      <c r="J384" s="5" t="s">
        <v>660</v>
      </c>
      <c r="K384" s="5" t="s">
        <v>16</v>
      </c>
      <c r="L384" s="6" t="s">
        <v>121</v>
      </c>
      <c r="M384" s="6">
        <v>100</v>
      </c>
      <c r="N384" s="7">
        <v>339</v>
      </c>
      <c r="O384" s="8"/>
    </row>
    <row r="385" spans="1:15" ht="63.75" customHeight="1">
      <c r="A385" s="1"/>
      <c r="B385" s="34"/>
      <c r="C385" s="34"/>
      <c r="D385" s="30"/>
      <c r="E385" s="30"/>
      <c r="F385" s="30"/>
      <c r="G385" s="30"/>
      <c r="H385" s="30"/>
      <c r="I385" s="30"/>
      <c r="J385" s="5" t="s">
        <v>661</v>
      </c>
      <c r="K385" s="5" t="s">
        <v>601</v>
      </c>
      <c r="L385" s="6" t="s">
        <v>662</v>
      </c>
      <c r="M385" s="6">
        <v>30</v>
      </c>
      <c r="N385" s="7">
        <v>31.5</v>
      </c>
      <c r="O385" s="8"/>
    </row>
    <row r="386" spans="1:15" ht="189">
      <c r="A386" s="1"/>
      <c r="B386" s="34" t="s">
        <v>24</v>
      </c>
      <c r="C386" s="34" t="s">
        <v>663</v>
      </c>
      <c r="D386" s="30">
        <v>120</v>
      </c>
      <c r="E386" s="30">
        <v>0</v>
      </c>
      <c r="F386" s="30">
        <v>120</v>
      </c>
      <c r="G386" s="30">
        <v>120</v>
      </c>
      <c r="H386" s="30">
        <v>0</v>
      </c>
      <c r="I386" s="30">
        <v>120</v>
      </c>
      <c r="J386" s="5" t="s">
        <v>664</v>
      </c>
      <c r="K386" s="5" t="s">
        <v>16</v>
      </c>
      <c r="L386" s="6" t="s">
        <v>121</v>
      </c>
      <c r="M386" s="6">
        <v>101</v>
      </c>
      <c r="N386" s="7">
        <v>101.3</v>
      </c>
      <c r="O386" s="8"/>
    </row>
    <row r="387" spans="1:15" ht="54.75" customHeight="1">
      <c r="A387" s="1"/>
      <c r="B387" s="34"/>
      <c r="C387" s="34"/>
      <c r="D387" s="30"/>
      <c r="E387" s="30"/>
      <c r="F387" s="30"/>
      <c r="G387" s="30"/>
      <c r="H387" s="30"/>
      <c r="I387" s="30"/>
      <c r="J387" s="5" t="s">
        <v>665</v>
      </c>
      <c r="K387" s="5" t="s">
        <v>27</v>
      </c>
      <c r="L387" s="6" t="s">
        <v>40</v>
      </c>
      <c r="M387" s="6">
        <v>4</v>
      </c>
      <c r="N387" s="7">
        <v>5</v>
      </c>
      <c r="O387" s="8"/>
    </row>
    <row r="388" spans="1:15" ht="36" customHeight="1">
      <c r="A388" s="1"/>
      <c r="B388" s="5"/>
      <c r="C388" s="35" t="s">
        <v>666</v>
      </c>
      <c r="D388" s="35">
        <v>26686.5</v>
      </c>
      <c r="E388" s="35">
        <v>154</v>
      </c>
      <c r="F388" s="35">
        <v>26532.5</v>
      </c>
      <c r="G388" s="35">
        <v>9201</v>
      </c>
      <c r="H388" s="35">
        <v>77</v>
      </c>
      <c r="I388" s="35">
        <v>9124</v>
      </c>
      <c r="J388" s="34"/>
      <c r="K388" s="34"/>
      <c r="L388" s="36"/>
      <c r="M388" s="36"/>
      <c r="N388" s="37"/>
      <c r="O388" s="8"/>
    </row>
    <row r="389" spans="1:15" ht="63">
      <c r="A389" s="1"/>
      <c r="B389" s="34" t="s">
        <v>13</v>
      </c>
      <c r="C389" s="34" t="s">
        <v>667</v>
      </c>
      <c r="D389" s="30">
        <f>E389+F389</f>
        <v>328</v>
      </c>
      <c r="E389" s="30">
        <v>174</v>
      </c>
      <c r="F389" s="30">
        <v>154</v>
      </c>
      <c r="G389" s="30">
        <f>H389+I389</f>
        <v>328</v>
      </c>
      <c r="H389" s="30">
        <v>174</v>
      </c>
      <c r="I389" s="30">
        <v>154</v>
      </c>
      <c r="J389" s="5" t="s">
        <v>668</v>
      </c>
      <c r="K389" s="5" t="s">
        <v>27</v>
      </c>
      <c r="L389" s="6" t="s">
        <v>13</v>
      </c>
      <c r="M389" s="6">
        <v>1</v>
      </c>
      <c r="N389" s="7">
        <v>0</v>
      </c>
      <c r="O389" s="8"/>
    </row>
    <row r="390" spans="1:15" ht="47.25">
      <c r="A390" s="1"/>
      <c r="B390" s="34"/>
      <c r="C390" s="34"/>
      <c r="D390" s="30"/>
      <c r="E390" s="30"/>
      <c r="F390" s="30"/>
      <c r="G390" s="30"/>
      <c r="H390" s="30"/>
      <c r="I390" s="30"/>
      <c r="J390" s="5" t="s">
        <v>669</v>
      </c>
      <c r="K390" s="5" t="s">
        <v>27</v>
      </c>
      <c r="L390" s="6" t="s">
        <v>670</v>
      </c>
      <c r="M390" s="6">
        <v>8.1</v>
      </c>
      <c r="N390" s="7">
        <v>8.1</v>
      </c>
      <c r="O390" s="8"/>
    </row>
    <row r="391" spans="1:15" ht="31.5">
      <c r="A391" s="1"/>
      <c r="B391" s="34"/>
      <c r="C391" s="34"/>
      <c r="D391" s="30"/>
      <c r="E391" s="30"/>
      <c r="F391" s="30"/>
      <c r="G391" s="30"/>
      <c r="H391" s="30"/>
      <c r="I391" s="30"/>
      <c r="J391" s="5" t="s">
        <v>671</v>
      </c>
      <c r="K391" s="5" t="s">
        <v>27</v>
      </c>
      <c r="L391" s="6" t="s">
        <v>672</v>
      </c>
      <c r="M391" s="6">
        <v>36</v>
      </c>
      <c r="N391" s="7">
        <v>36</v>
      </c>
      <c r="O391" s="8"/>
    </row>
    <row r="392" spans="1:15" ht="47.25">
      <c r="A392" s="1"/>
      <c r="B392" s="34"/>
      <c r="C392" s="34"/>
      <c r="D392" s="30"/>
      <c r="E392" s="30"/>
      <c r="F392" s="30"/>
      <c r="G392" s="30"/>
      <c r="H392" s="30"/>
      <c r="I392" s="30"/>
      <c r="J392" s="5" t="s">
        <v>673</v>
      </c>
      <c r="K392" s="5" t="s">
        <v>47</v>
      </c>
      <c r="L392" s="6" t="s">
        <v>674</v>
      </c>
      <c r="M392" s="6">
        <v>277.4</v>
      </c>
      <c r="N392" s="6">
        <v>277.4</v>
      </c>
      <c r="O392" s="8"/>
    </row>
    <row r="393" spans="1:15" ht="31.5">
      <c r="A393" s="1"/>
      <c r="B393" s="34"/>
      <c r="C393" s="34"/>
      <c r="D393" s="30"/>
      <c r="E393" s="30"/>
      <c r="F393" s="30"/>
      <c r="G393" s="30"/>
      <c r="H393" s="30"/>
      <c r="I393" s="30"/>
      <c r="J393" s="5" t="s">
        <v>675</v>
      </c>
      <c r="K393" s="5" t="s">
        <v>676</v>
      </c>
      <c r="L393" s="6" t="s">
        <v>17</v>
      </c>
      <c r="M393" s="6">
        <v>65</v>
      </c>
      <c r="N393" s="7">
        <v>65</v>
      </c>
      <c r="O393" s="8"/>
    </row>
    <row r="394" spans="1:15" ht="31.5">
      <c r="A394" s="1"/>
      <c r="B394" s="34"/>
      <c r="C394" s="34"/>
      <c r="D394" s="30"/>
      <c r="E394" s="30"/>
      <c r="F394" s="30"/>
      <c r="G394" s="30"/>
      <c r="H394" s="30"/>
      <c r="I394" s="30"/>
      <c r="J394" s="5" t="s">
        <v>677</v>
      </c>
      <c r="K394" s="5" t="s">
        <v>678</v>
      </c>
      <c r="L394" s="6" t="s">
        <v>335</v>
      </c>
      <c r="M394" s="6">
        <v>44</v>
      </c>
      <c r="N394" s="7">
        <v>44</v>
      </c>
      <c r="O394" s="8"/>
    </row>
    <row r="395" spans="1:15" ht="63">
      <c r="A395" s="1"/>
      <c r="B395" s="34"/>
      <c r="C395" s="34"/>
      <c r="D395" s="30"/>
      <c r="E395" s="30"/>
      <c r="F395" s="30"/>
      <c r="G395" s="30"/>
      <c r="H395" s="30"/>
      <c r="I395" s="30"/>
      <c r="J395" s="5" t="s">
        <v>679</v>
      </c>
      <c r="K395" s="5" t="s">
        <v>73</v>
      </c>
      <c r="L395" s="6" t="s">
        <v>62</v>
      </c>
      <c r="M395" s="6">
        <v>20</v>
      </c>
      <c r="N395" s="7">
        <v>20</v>
      </c>
      <c r="O395" s="8"/>
    </row>
    <row r="396" spans="1:15" ht="63">
      <c r="A396" s="1"/>
      <c r="B396" s="34"/>
      <c r="C396" s="34"/>
      <c r="D396" s="30"/>
      <c r="E396" s="30"/>
      <c r="F396" s="30"/>
      <c r="G396" s="30"/>
      <c r="H396" s="30"/>
      <c r="I396" s="30"/>
      <c r="J396" s="5" t="s">
        <v>680</v>
      </c>
      <c r="K396" s="5" t="s">
        <v>73</v>
      </c>
      <c r="L396" s="6" t="s">
        <v>62</v>
      </c>
      <c r="M396" s="6">
        <v>9</v>
      </c>
      <c r="N396" s="7">
        <v>9</v>
      </c>
      <c r="O396" s="8"/>
    </row>
    <row r="397" spans="1:15" ht="47.25">
      <c r="A397" s="1"/>
      <c r="B397" s="34"/>
      <c r="C397" s="34"/>
      <c r="D397" s="30"/>
      <c r="E397" s="30"/>
      <c r="F397" s="30"/>
      <c r="G397" s="30"/>
      <c r="H397" s="30"/>
      <c r="I397" s="30"/>
      <c r="J397" s="5" t="s">
        <v>681</v>
      </c>
      <c r="K397" s="5" t="s">
        <v>73</v>
      </c>
      <c r="L397" s="6" t="s">
        <v>24</v>
      </c>
      <c r="M397" s="6">
        <v>0</v>
      </c>
      <c r="N397" s="7">
        <v>0</v>
      </c>
      <c r="O397" s="8"/>
    </row>
    <row r="398" spans="1:15" ht="47.25">
      <c r="A398" s="1"/>
      <c r="B398" s="34"/>
      <c r="C398" s="34"/>
      <c r="D398" s="30"/>
      <c r="E398" s="30"/>
      <c r="F398" s="30"/>
      <c r="G398" s="30"/>
      <c r="H398" s="30"/>
      <c r="I398" s="30"/>
      <c r="J398" s="5" t="s">
        <v>682</v>
      </c>
      <c r="K398" s="5" t="s">
        <v>683</v>
      </c>
      <c r="L398" s="6" t="s">
        <v>684</v>
      </c>
      <c r="M398" s="6">
        <v>0</v>
      </c>
      <c r="N398" s="7">
        <v>0</v>
      </c>
      <c r="O398" s="8"/>
    </row>
    <row r="399" spans="1:15" ht="31.5">
      <c r="A399" s="1"/>
      <c r="B399" s="34"/>
      <c r="C399" s="34"/>
      <c r="D399" s="30"/>
      <c r="E399" s="30"/>
      <c r="F399" s="30"/>
      <c r="G399" s="30"/>
      <c r="H399" s="30"/>
      <c r="I399" s="30"/>
      <c r="J399" s="5" t="s">
        <v>685</v>
      </c>
      <c r="K399" s="5" t="s">
        <v>27</v>
      </c>
      <c r="L399" s="6" t="s">
        <v>686</v>
      </c>
      <c r="M399" s="6">
        <v>1593</v>
      </c>
      <c r="N399" s="6">
        <v>1593</v>
      </c>
      <c r="O399" s="8"/>
    </row>
    <row r="400" spans="1:15" ht="63.75">
      <c r="A400" s="1"/>
      <c r="B400" s="34"/>
      <c r="C400" s="34"/>
      <c r="D400" s="30"/>
      <c r="E400" s="30"/>
      <c r="F400" s="30"/>
      <c r="G400" s="30"/>
      <c r="H400" s="30"/>
      <c r="I400" s="30"/>
      <c r="J400" s="5" t="s">
        <v>687</v>
      </c>
      <c r="K400" s="5" t="s">
        <v>73</v>
      </c>
      <c r="L400" s="6" t="s">
        <v>77</v>
      </c>
      <c r="M400" s="6">
        <v>1</v>
      </c>
      <c r="N400" s="7">
        <v>0</v>
      </c>
      <c r="O400" s="27" t="s">
        <v>972</v>
      </c>
    </row>
    <row r="401" spans="1:15" ht="94.5">
      <c r="A401" s="1"/>
      <c r="B401" s="34"/>
      <c r="C401" s="34"/>
      <c r="D401" s="30"/>
      <c r="E401" s="30"/>
      <c r="F401" s="30"/>
      <c r="G401" s="30"/>
      <c r="H401" s="30"/>
      <c r="I401" s="30"/>
      <c r="J401" s="5" t="s">
        <v>688</v>
      </c>
      <c r="K401" s="5" t="s">
        <v>16</v>
      </c>
      <c r="L401" s="6" t="s">
        <v>121</v>
      </c>
      <c r="M401" s="6">
        <v>100</v>
      </c>
      <c r="N401" s="7">
        <v>100</v>
      </c>
      <c r="O401" s="8"/>
    </row>
    <row r="402" spans="1:15" ht="94.5">
      <c r="A402" s="1"/>
      <c r="B402" s="34"/>
      <c r="C402" s="34"/>
      <c r="D402" s="30"/>
      <c r="E402" s="30"/>
      <c r="F402" s="30"/>
      <c r="G402" s="30"/>
      <c r="H402" s="30"/>
      <c r="I402" s="30"/>
      <c r="J402" s="5" t="s">
        <v>689</v>
      </c>
      <c r="K402" s="5" t="s">
        <v>16</v>
      </c>
      <c r="L402" s="6" t="s">
        <v>121</v>
      </c>
      <c r="M402" s="6">
        <v>100</v>
      </c>
      <c r="N402" s="7">
        <v>100</v>
      </c>
      <c r="O402" s="8"/>
    </row>
    <row r="403" spans="1:15" ht="63">
      <c r="A403" s="1"/>
      <c r="B403" s="34"/>
      <c r="C403" s="34"/>
      <c r="D403" s="30"/>
      <c r="E403" s="30"/>
      <c r="F403" s="30"/>
      <c r="G403" s="30"/>
      <c r="H403" s="30"/>
      <c r="I403" s="30"/>
      <c r="J403" s="5" t="s">
        <v>690</v>
      </c>
      <c r="K403" s="5" t="s">
        <v>73</v>
      </c>
      <c r="L403" s="6" t="s">
        <v>691</v>
      </c>
      <c r="M403" s="6">
        <v>46</v>
      </c>
      <c r="N403" s="7">
        <v>46</v>
      </c>
      <c r="O403" s="8"/>
    </row>
    <row r="404" spans="1:15" ht="110.25">
      <c r="A404" s="1"/>
      <c r="B404" s="34" t="s">
        <v>24</v>
      </c>
      <c r="C404" s="34" t="s">
        <v>692</v>
      </c>
      <c r="D404" s="30">
        <f>E404+F404</f>
        <v>26937.4</v>
      </c>
      <c r="E404" s="30">
        <v>14907.4</v>
      </c>
      <c r="F404" s="30">
        <v>12030</v>
      </c>
      <c r="G404" s="30">
        <f>H404+I404</f>
        <v>26380</v>
      </c>
      <c r="H404" s="30">
        <v>14350</v>
      </c>
      <c r="I404" s="30">
        <v>12030</v>
      </c>
      <c r="J404" s="5" t="s">
        <v>693</v>
      </c>
      <c r="K404" s="5" t="s">
        <v>16</v>
      </c>
      <c r="L404" s="6" t="s">
        <v>694</v>
      </c>
      <c r="M404" s="6">
        <v>88</v>
      </c>
      <c r="N404" s="7">
        <v>64</v>
      </c>
      <c r="O404" s="27" t="s">
        <v>973</v>
      </c>
    </row>
    <row r="405" spans="1:15" ht="110.25">
      <c r="A405" s="1"/>
      <c r="B405" s="34"/>
      <c r="C405" s="34"/>
      <c r="D405" s="30"/>
      <c r="E405" s="30"/>
      <c r="F405" s="30"/>
      <c r="G405" s="30"/>
      <c r="H405" s="30"/>
      <c r="I405" s="30"/>
      <c r="J405" s="5" t="s">
        <v>695</v>
      </c>
      <c r="K405" s="5" t="s">
        <v>16</v>
      </c>
      <c r="L405" s="6" t="s">
        <v>62</v>
      </c>
      <c r="M405" s="6">
        <v>50</v>
      </c>
      <c r="N405" s="7">
        <v>50</v>
      </c>
      <c r="O405" s="8"/>
    </row>
    <row r="406" spans="1:15" ht="63">
      <c r="A406" s="1"/>
      <c r="B406" s="34"/>
      <c r="C406" s="34"/>
      <c r="D406" s="30"/>
      <c r="E406" s="30"/>
      <c r="F406" s="30"/>
      <c r="G406" s="30"/>
      <c r="H406" s="30"/>
      <c r="I406" s="30"/>
      <c r="J406" s="5" t="s">
        <v>696</v>
      </c>
      <c r="K406" s="5" t="s">
        <v>16</v>
      </c>
      <c r="L406" s="6" t="s">
        <v>62</v>
      </c>
      <c r="M406" s="6">
        <v>50</v>
      </c>
      <c r="N406" s="7">
        <v>60</v>
      </c>
      <c r="O406" s="8"/>
    </row>
    <row r="407" spans="1:15" ht="27" customHeight="1">
      <c r="A407" s="1"/>
      <c r="B407" s="5"/>
      <c r="C407" s="35" t="s">
        <v>697</v>
      </c>
      <c r="D407" s="35">
        <v>2500</v>
      </c>
      <c r="E407" s="35">
        <v>0</v>
      </c>
      <c r="F407" s="35">
        <v>2500</v>
      </c>
      <c r="G407" s="35">
        <v>2500</v>
      </c>
      <c r="H407" s="35">
        <v>0</v>
      </c>
      <c r="I407" s="35">
        <v>2500</v>
      </c>
      <c r="J407" s="34"/>
      <c r="K407" s="34"/>
      <c r="L407" s="36"/>
      <c r="M407" s="36"/>
      <c r="N407" s="37"/>
      <c r="O407" s="8"/>
    </row>
    <row r="408" spans="1:15" ht="78.75">
      <c r="A408" s="1"/>
      <c r="B408" s="34" t="s">
        <v>13</v>
      </c>
      <c r="C408" s="34" t="s">
        <v>698</v>
      </c>
      <c r="D408" s="30">
        <v>2500</v>
      </c>
      <c r="E408" s="30">
        <v>0</v>
      </c>
      <c r="F408" s="30">
        <v>2500</v>
      </c>
      <c r="G408" s="30">
        <v>2500</v>
      </c>
      <c r="H408" s="30">
        <v>0</v>
      </c>
      <c r="I408" s="30">
        <v>2500</v>
      </c>
      <c r="J408" s="5" t="s">
        <v>699</v>
      </c>
      <c r="K408" s="5" t="s">
        <v>683</v>
      </c>
      <c r="L408" s="6" t="s">
        <v>700</v>
      </c>
      <c r="M408" s="6">
        <v>82302.5</v>
      </c>
      <c r="N408" s="7">
        <v>87411.4</v>
      </c>
      <c r="O408" s="8"/>
    </row>
    <row r="409" spans="1:15" ht="63">
      <c r="A409" s="1"/>
      <c r="B409" s="34"/>
      <c r="C409" s="34"/>
      <c r="D409" s="30"/>
      <c r="E409" s="30"/>
      <c r="F409" s="30"/>
      <c r="G409" s="30"/>
      <c r="H409" s="30"/>
      <c r="I409" s="30"/>
      <c r="J409" s="5" t="s">
        <v>701</v>
      </c>
      <c r="K409" s="5" t="s">
        <v>683</v>
      </c>
      <c r="L409" s="6" t="s">
        <v>702</v>
      </c>
      <c r="M409" s="6">
        <v>18770.9</v>
      </c>
      <c r="N409" s="7">
        <v>19519</v>
      </c>
      <c r="O409" s="8"/>
    </row>
    <row r="410" spans="1:15" ht="78.75">
      <c r="A410" s="1"/>
      <c r="B410" s="34"/>
      <c r="C410" s="34"/>
      <c r="D410" s="30"/>
      <c r="E410" s="30"/>
      <c r="F410" s="30"/>
      <c r="G410" s="30"/>
      <c r="H410" s="30"/>
      <c r="I410" s="30"/>
      <c r="J410" s="5" t="s">
        <v>703</v>
      </c>
      <c r="K410" s="5" t="s">
        <v>683</v>
      </c>
      <c r="L410" s="6" t="s">
        <v>704</v>
      </c>
      <c r="M410" s="6">
        <v>4250.3</v>
      </c>
      <c r="N410" s="7">
        <v>12019</v>
      </c>
      <c r="O410" s="8"/>
    </row>
    <row r="411" spans="1:15" ht="63">
      <c r="A411" s="1"/>
      <c r="B411" s="34"/>
      <c r="C411" s="34"/>
      <c r="D411" s="30"/>
      <c r="E411" s="30"/>
      <c r="F411" s="30"/>
      <c r="G411" s="30"/>
      <c r="H411" s="30"/>
      <c r="I411" s="30"/>
      <c r="J411" s="5" t="s">
        <v>705</v>
      </c>
      <c r="K411" s="5" t="s">
        <v>27</v>
      </c>
      <c r="L411" s="6" t="s">
        <v>13</v>
      </c>
      <c r="M411" s="6">
        <v>1</v>
      </c>
      <c r="N411" s="7">
        <v>5</v>
      </c>
      <c r="O411" s="8"/>
    </row>
    <row r="412" spans="1:15" ht="63">
      <c r="A412" s="1"/>
      <c r="B412" s="34"/>
      <c r="C412" s="34"/>
      <c r="D412" s="30"/>
      <c r="E412" s="30"/>
      <c r="F412" s="30"/>
      <c r="G412" s="30"/>
      <c r="H412" s="30"/>
      <c r="I412" s="30"/>
      <c r="J412" s="5" t="s">
        <v>706</v>
      </c>
      <c r="K412" s="5" t="s">
        <v>27</v>
      </c>
      <c r="L412" s="6" t="s">
        <v>82</v>
      </c>
      <c r="M412" s="6">
        <v>23</v>
      </c>
      <c r="N412" s="7">
        <v>26</v>
      </c>
      <c r="O412" s="8"/>
    </row>
    <row r="413" spans="1:15" ht="31.5">
      <c r="A413" s="1"/>
      <c r="B413" s="34"/>
      <c r="C413" s="34"/>
      <c r="D413" s="30"/>
      <c r="E413" s="30"/>
      <c r="F413" s="30"/>
      <c r="G413" s="30"/>
      <c r="H413" s="30"/>
      <c r="I413" s="30"/>
      <c r="J413" s="5" t="s">
        <v>707</v>
      </c>
      <c r="K413" s="5" t="s">
        <v>683</v>
      </c>
      <c r="L413" s="6" t="s">
        <v>708</v>
      </c>
      <c r="M413" s="6">
        <v>116.8</v>
      </c>
      <c r="N413" s="7">
        <v>117.3</v>
      </c>
      <c r="O413" s="8"/>
    </row>
    <row r="414" spans="1:15" ht="47.25">
      <c r="A414" s="1"/>
      <c r="B414" s="34"/>
      <c r="C414" s="34"/>
      <c r="D414" s="30"/>
      <c r="E414" s="30"/>
      <c r="F414" s="30"/>
      <c r="G414" s="30"/>
      <c r="H414" s="30"/>
      <c r="I414" s="30"/>
      <c r="J414" s="5" t="s">
        <v>709</v>
      </c>
      <c r="K414" s="5" t="s">
        <v>27</v>
      </c>
      <c r="L414" s="6" t="s">
        <v>656</v>
      </c>
      <c r="M414" s="6">
        <v>19</v>
      </c>
      <c r="N414" s="7">
        <v>17</v>
      </c>
      <c r="O414" s="8"/>
    </row>
    <row r="415" spans="1:15" ht="110.25">
      <c r="A415" s="1"/>
      <c r="B415" s="5" t="s">
        <v>24</v>
      </c>
      <c r="C415" s="5" t="s">
        <v>710</v>
      </c>
      <c r="D415" s="9">
        <v>0</v>
      </c>
      <c r="E415" s="9">
        <v>0</v>
      </c>
      <c r="F415" s="9">
        <v>0</v>
      </c>
      <c r="G415" s="9">
        <v>0</v>
      </c>
      <c r="H415" s="9">
        <v>0</v>
      </c>
      <c r="I415" s="9">
        <v>0</v>
      </c>
      <c r="J415" s="5" t="s">
        <v>711</v>
      </c>
      <c r="K415" s="5" t="s">
        <v>16</v>
      </c>
      <c r="L415" s="6" t="s">
        <v>121</v>
      </c>
      <c r="M415" s="6">
        <v>101.8</v>
      </c>
      <c r="N415" s="7">
        <v>113.8</v>
      </c>
      <c r="O415" s="8"/>
    </row>
    <row r="416" spans="1:15" ht="110.25">
      <c r="A416" s="1"/>
      <c r="B416" s="34" t="s">
        <v>32</v>
      </c>
      <c r="C416" s="34" t="s">
        <v>712</v>
      </c>
      <c r="D416" s="30">
        <v>0</v>
      </c>
      <c r="E416" s="30">
        <v>0</v>
      </c>
      <c r="F416" s="30">
        <v>0</v>
      </c>
      <c r="G416" s="30">
        <v>0</v>
      </c>
      <c r="H416" s="30">
        <v>0</v>
      </c>
      <c r="I416" s="30">
        <v>0</v>
      </c>
      <c r="J416" s="5" t="s">
        <v>713</v>
      </c>
      <c r="K416" s="5" t="s">
        <v>601</v>
      </c>
      <c r="L416" s="6" t="s">
        <v>714</v>
      </c>
      <c r="M416" s="6">
        <v>44579</v>
      </c>
      <c r="N416" s="7">
        <v>49765.8</v>
      </c>
      <c r="O416" s="8"/>
    </row>
    <row r="417" spans="1:15" ht="31.5">
      <c r="A417" s="1"/>
      <c r="B417" s="34"/>
      <c r="C417" s="34"/>
      <c r="D417" s="30"/>
      <c r="E417" s="30"/>
      <c r="F417" s="30"/>
      <c r="G417" s="30"/>
      <c r="H417" s="30"/>
      <c r="I417" s="30"/>
      <c r="J417" s="5" t="s">
        <v>715</v>
      </c>
      <c r="K417" s="5" t="s">
        <v>27</v>
      </c>
      <c r="L417" s="6" t="s">
        <v>716</v>
      </c>
      <c r="M417" s="6">
        <v>335</v>
      </c>
      <c r="N417" s="7">
        <v>970</v>
      </c>
      <c r="O417" s="8"/>
    </row>
    <row r="418" spans="1:15" ht="47.25">
      <c r="A418" s="1"/>
      <c r="B418" s="34"/>
      <c r="C418" s="34"/>
      <c r="D418" s="30"/>
      <c r="E418" s="30"/>
      <c r="F418" s="30"/>
      <c r="G418" s="30"/>
      <c r="H418" s="30"/>
      <c r="I418" s="30"/>
      <c r="J418" s="5" t="s">
        <v>717</v>
      </c>
      <c r="K418" s="5" t="s">
        <v>16</v>
      </c>
      <c r="L418" s="6" t="s">
        <v>718</v>
      </c>
      <c r="M418" s="6">
        <v>-1.21</v>
      </c>
      <c r="N418" s="7">
        <v>1.5</v>
      </c>
      <c r="O418" s="8"/>
    </row>
    <row r="419" spans="1:15" ht="110.25">
      <c r="A419" s="1"/>
      <c r="B419" s="34"/>
      <c r="C419" s="34"/>
      <c r="D419" s="30"/>
      <c r="E419" s="30"/>
      <c r="F419" s="30"/>
      <c r="G419" s="30"/>
      <c r="H419" s="30"/>
      <c r="I419" s="30"/>
      <c r="J419" s="5" t="s">
        <v>719</v>
      </c>
      <c r="K419" s="5" t="s">
        <v>16</v>
      </c>
      <c r="L419" s="6" t="s">
        <v>175</v>
      </c>
      <c r="M419" s="6">
        <v>35</v>
      </c>
      <c r="N419" s="7">
        <v>35.8</v>
      </c>
      <c r="O419" s="8"/>
    </row>
    <row r="420" spans="1:15" ht="94.5">
      <c r="A420" s="1"/>
      <c r="B420" s="34"/>
      <c r="C420" s="34"/>
      <c r="D420" s="30"/>
      <c r="E420" s="30"/>
      <c r="F420" s="30"/>
      <c r="G420" s="30"/>
      <c r="H420" s="30"/>
      <c r="I420" s="30"/>
      <c r="J420" s="5" t="s">
        <v>720</v>
      </c>
      <c r="K420" s="5" t="s">
        <v>721</v>
      </c>
      <c r="L420" s="6" t="s">
        <v>722</v>
      </c>
      <c r="M420" s="6">
        <v>7894.5</v>
      </c>
      <c r="N420" s="7">
        <v>7909.3</v>
      </c>
      <c r="O420" s="8"/>
    </row>
    <row r="421" spans="1:15" ht="94.5">
      <c r="A421" s="1"/>
      <c r="B421" s="34" t="s">
        <v>40</v>
      </c>
      <c r="C421" s="34" t="s">
        <v>723</v>
      </c>
      <c r="D421" s="30">
        <v>0</v>
      </c>
      <c r="E421" s="30">
        <v>0</v>
      </c>
      <c r="F421" s="30">
        <v>0</v>
      </c>
      <c r="G421" s="30">
        <v>0</v>
      </c>
      <c r="H421" s="30">
        <v>0</v>
      </c>
      <c r="I421" s="30">
        <v>0</v>
      </c>
      <c r="J421" s="5" t="s">
        <v>724</v>
      </c>
      <c r="K421" s="5" t="s">
        <v>16</v>
      </c>
      <c r="L421" s="6" t="s">
        <v>62</v>
      </c>
      <c r="M421" s="6">
        <v>0.066</v>
      </c>
      <c r="N421" s="7">
        <v>0</v>
      </c>
      <c r="O421" s="8"/>
    </row>
    <row r="422" spans="1:15" ht="94.5">
      <c r="A422" s="1"/>
      <c r="B422" s="34"/>
      <c r="C422" s="34"/>
      <c r="D422" s="30"/>
      <c r="E422" s="30"/>
      <c r="F422" s="30"/>
      <c r="G422" s="30"/>
      <c r="H422" s="30"/>
      <c r="I422" s="30"/>
      <c r="J422" s="5" t="s">
        <v>725</v>
      </c>
      <c r="K422" s="5" t="s">
        <v>16</v>
      </c>
      <c r="L422" s="6" t="s">
        <v>62</v>
      </c>
      <c r="M422" s="6">
        <v>70</v>
      </c>
      <c r="N422" s="7">
        <v>70</v>
      </c>
      <c r="O422" s="8"/>
    </row>
    <row r="423" spans="1:15" ht="63">
      <c r="A423" s="1"/>
      <c r="B423" s="5" t="s">
        <v>87</v>
      </c>
      <c r="C423" s="5" t="s">
        <v>726</v>
      </c>
      <c r="D423" s="9">
        <v>0</v>
      </c>
      <c r="E423" s="9">
        <v>0</v>
      </c>
      <c r="F423" s="9">
        <v>0</v>
      </c>
      <c r="G423" s="9">
        <v>0</v>
      </c>
      <c r="H423" s="9">
        <v>0</v>
      </c>
      <c r="I423" s="9">
        <v>0</v>
      </c>
      <c r="J423" s="5" t="s">
        <v>727</v>
      </c>
      <c r="K423" s="5" t="s">
        <v>16</v>
      </c>
      <c r="L423" s="6" t="s">
        <v>728</v>
      </c>
      <c r="M423" s="6">
        <v>2.5</v>
      </c>
      <c r="N423" s="6">
        <v>2.5</v>
      </c>
      <c r="O423" s="8"/>
    </row>
    <row r="424" spans="1:15" ht="25.5" customHeight="1">
      <c r="A424" s="1"/>
      <c r="B424" s="5"/>
      <c r="C424" s="35" t="s">
        <v>729</v>
      </c>
      <c r="D424" s="35">
        <v>33759.600000000006</v>
      </c>
      <c r="E424" s="35">
        <v>0</v>
      </c>
      <c r="F424" s="35">
        <v>33759.600000000006</v>
      </c>
      <c r="G424" s="35">
        <v>24107.800000000003</v>
      </c>
      <c r="H424" s="35">
        <v>0</v>
      </c>
      <c r="I424" s="35">
        <v>24107.800000000003</v>
      </c>
      <c r="J424" s="34"/>
      <c r="K424" s="34"/>
      <c r="L424" s="36"/>
      <c r="M424" s="36"/>
      <c r="N424" s="37"/>
      <c r="O424" s="8"/>
    </row>
    <row r="425" spans="1:15" ht="242.25">
      <c r="A425" s="1"/>
      <c r="B425" s="34" t="s">
        <v>13</v>
      </c>
      <c r="C425" s="34" t="s">
        <v>730</v>
      </c>
      <c r="D425" s="30">
        <f>E425+F425</f>
        <v>34442</v>
      </c>
      <c r="E425" s="30">
        <v>25745.8</v>
      </c>
      <c r="F425" s="30">
        <v>8696.2</v>
      </c>
      <c r="G425" s="30">
        <f>H425+I425</f>
        <v>34321.100000000006</v>
      </c>
      <c r="H425" s="30">
        <v>25624.9</v>
      </c>
      <c r="I425" s="30">
        <v>8696.2</v>
      </c>
      <c r="J425" s="5" t="s">
        <v>731</v>
      </c>
      <c r="K425" s="5" t="s">
        <v>16</v>
      </c>
      <c r="L425" s="6" t="s">
        <v>85</v>
      </c>
      <c r="M425" s="6">
        <v>10</v>
      </c>
      <c r="N425" s="7">
        <v>7.6</v>
      </c>
      <c r="O425" s="27" t="s">
        <v>974</v>
      </c>
    </row>
    <row r="426" spans="1:15" ht="47.25">
      <c r="A426" s="1"/>
      <c r="B426" s="34"/>
      <c r="C426" s="34"/>
      <c r="D426" s="30"/>
      <c r="E426" s="30"/>
      <c r="F426" s="30"/>
      <c r="G426" s="30"/>
      <c r="H426" s="30"/>
      <c r="I426" s="30"/>
      <c r="J426" s="5" t="s">
        <v>732</v>
      </c>
      <c r="K426" s="5" t="s">
        <v>16</v>
      </c>
      <c r="L426" s="6" t="s">
        <v>656</v>
      </c>
      <c r="M426" s="6">
        <v>18</v>
      </c>
      <c r="N426" s="7">
        <v>14.2</v>
      </c>
      <c r="O426" s="8"/>
    </row>
    <row r="427" spans="1:15" ht="242.25">
      <c r="A427" s="1"/>
      <c r="B427" s="34"/>
      <c r="C427" s="34"/>
      <c r="D427" s="30"/>
      <c r="E427" s="30"/>
      <c r="F427" s="30"/>
      <c r="G427" s="30"/>
      <c r="H427" s="30"/>
      <c r="I427" s="30"/>
      <c r="J427" s="5" t="s">
        <v>733</v>
      </c>
      <c r="K427" s="5" t="s">
        <v>27</v>
      </c>
      <c r="L427" s="6" t="s">
        <v>734</v>
      </c>
      <c r="M427" s="6">
        <v>4.3</v>
      </c>
      <c r="N427" s="7">
        <v>4.2</v>
      </c>
      <c r="O427" s="27" t="s">
        <v>974</v>
      </c>
    </row>
    <row r="428" spans="1:15" ht="78.75">
      <c r="A428" s="1"/>
      <c r="B428" s="34"/>
      <c r="C428" s="34"/>
      <c r="D428" s="30"/>
      <c r="E428" s="30"/>
      <c r="F428" s="30"/>
      <c r="G428" s="30"/>
      <c r="H428" s="30"/>
      <c r="I428" s="30"/>
      <c r="J428" s="5" t="s">
        <v>735</v>
      </c>
      <c r="K428" s="5" t="s">
        <v>424</v>
      </c>
      <c r="L428" s="6" t="s">
        <v>13</v>
      </c>
      <c r="M428" s="6">
        <v>1</v>
      </c>
      <c r="N428" s="7">
        <v>1</v>
      </c>
      <c r="O428" s="8"/>
    </row>
    <row r="429" spans="1:15" ht="78.75">
      <c r="A429" s="1"/>
      <c r="B429" s="34"/>
      <c r="C429" s="34"/>
      <c r="D429" s="30"/>
      <c r="E429" s="30"/>
      <c r="F429" s="30"/>
      <c r="G429" s="30"/>
      <c r="H429" s="30"/>
      <c r="I429" s="30"/>
      <c r="J429" s="5" t="s">
        <v>736</v>
      </c>
      <c r="K429" s="5" t="s">
        <v>16</v>
      </c>
      <c r="L429" s="6" t="s">
        <v>737</v>
      </c>
      <c r="M429" s="6">
        <v>1.2</v>
      </c>
      <c r="N429" s="7">
        <v>1.2</v>
      </c>
      <c r="O429" s="8"/>
    </row>
    <row r="430" spans="1:15" ht="173.25">
      <c r="A430" s="1"/>
      <c r="B430" s="34"/>
      <c r="C430" s="34"/>
      <c r="D430" s="30"/>
      <c r="E430" s="30"/>
      <c r="F430" s="30"/>
      <c r="G430" s="30"/>
      <c r="H430" s="30"/>
      <c r="I430" s="30"/>
      <c r="J430" s="5" t="s">
        <v>738</v>
      </c>
      <c r="K430" s="5" t="s">
        <v>16</v>
      </c>
      <c r="L430" s="6" t="s">
        <v>450</v>
      </c>
      <c r="M430" s="6">
        <v>25</v>
      </c>
      <c r="N430" s="7">
        <v>70.06</v>
      </c>
      <c r="O430" s="8"/>
    </row>
    <row r="431" spans="1:15" ht="47.25">
      <c r="A431" s="1"/>
      <c r="B431" s="5" t="s">
        <v>24</v>
      </c>
      <c r="C431" s="5" t="s">
        <v>739</v>
      </c>
      <c r="D431" s="9">
        <v>0</v>
      </c>
      <c r="E431" s="9">
        <v>0</v>
      </c>
      <c r="F431" s="9">
        <v>0</v>
      </c>
      <c r="G431" s="9">
        <v>0</v>
      </c>
      <c r="H431" s="9">
        <v>0</v>
      </c>
      <c r="I431" s="9">
        <v>0</v>
      </c>
      <c r="J431" s="5" t="s">
        <v>740</v>
      </c>
      <c r="K431" s="5" t="s">
        <v>27</v>
      </c>
      <c r="L431" s="6" t="s">
        <v>35</v>
      </c>
      <c r="M431" s="6">
        <v>6</v>
      </c>
      <c r="N431" s="7">
        <v>6</v>
      </c>
      <c r="O431" s="8"/>
    </row>
    <row r="432" spans="1:15" ht="49.5" customHeight="1">
      <c r="A432" s="1"/>
      <c r="B432" s="5"/>
      <c r="C432" s="38" t="s">
        <v>741</v>
      </c>
      <c r="D432" s="38">
        <v>16524</v>
      </c>
      <c r="E432" s="38"/>
      <c r="F432" s="38">
        <v>16524</v>
      </c>
      <c r="G432" s="38">
        <v>16307.6</v>
      </c>
      <c r="H432" s="38"/>
      <c r="I432" s="38">
        <v>16307.6</v>
      </c>
      <c r="J432" s="39"/>
      <c r="K432" s="39"/>
      <c r="L432" s="40"/>
      <c r="M432" s="40"/>
      <c r="N432" s="41"/>
      <c r="O432" s="8"/>
    </row>
    <row r="433" spans="1:15" ht="36.75" customHeight="1">
      <c r="A433" s="1"/>
      <c r="B433" s="5"/>
      <c r="C433" s="35" t="s">
        <v>742</v>
      </c>
      <c r="D433" s="35">
        <v>16524</v>
      </c>
      <c r="E433" s="35"/>
      <c r="F433" s="35">
        <v>16524</v>
      </c>
      <c r="G433" s="35">
        <v>16307.6</v>
      </c>
      <c r="H433" s="35"/>
      <c r="I433" s="35">
        <v>16307.6</v>
      </c>
      <c r="J433" s="34"/>
      <c r="K433" s="34"/>
      <c r="L433" s="36"/>
      <c r="M433" s="36"/>
      <c r="N433" s="37"/>
      <c r="O433" s="8"/>
    </row>
    <row r="434" spans="1:15" ht="63">
      <c r="A434" s="1"/>
      <c r="B434" s="34" t="s">
        <v>13</v>
      </c>
      <c r="C434" s="34" t="s">
        <v>743</v>
      </c>
      <c r="D434" s="30">
        <f>E434+F434</f>
        <v>23879</v>
      </c>
      <c r="E434" s="30">
        <v>14457</v>
      </c>
      <c r="F434" s="30">
        <v>9422</v>
      </c>
      <c r="G434" s="30">
        <v>23879</v>
      </c>
      <c r="H434" s="30">
        <v>14454.5</v>
      </c>
      <c r="I434" s="30">
        <v>9422</v>
      </c>
      <c r="J434" s="5" t="s">
        <v>743</v>
      </c>
      <c r="K434" s="5" t="s">
        <v>16</v>
      </c>
      <c r="L434" s="6" t="s">
        <v>744</v>
      </c>
      <c r="M434" s="6">
        <v>429.74</v>
      </c>
      <c r="N434" s="7">
        <v>32426.23</v>
      </c>
      <c r="O434" s="8"/>
    </row>
    <row r="435" spans="1:15" ht="198.75" customHeight="1">
      <c r="A435" s="1"/>
      <c r="B435" s="34"/>
      <c r="C435" s="34"/>
      <c r="D435" s="30"/>
      <c r="E435" s="30"/>
      <c r="F435" s="30"/>
      <c r="G435" s="30"/>
      <c r="H435" s="30"/>
      <c r="I435" s="30"/>
      <c r="J435" s="5" t="s">
        <v>745</v>
      </c>
      <c r="K435" s="5" t="s">
        <v>16</v>
      </c>
      <c r="L435" s="6" t="s">
        <v>744</v>
      </c>
      <c r="M435" s="6">
        <v>102.03</v>
      </c>
      <c r="N435" s="7">
        <v>102.03</v>
      </c>
      <c r="O435" s="8"/>
    </row>
    <row r="436" spans="1:15" ht="173.25">
      <c r="A436" s="1"/>
      <c r="B436" s="34"/>
      <c r="C436" s="34"/>
      <c r="D436" s="30"/>
      <c r="E436" s="30"/>
      <c r="F436" s="30"/>
      <c r="G436" s="30"/>
      <c r="H436" s="30"/>
      <c r="I436" s="30"/>
      <c r="J436" s="5" t="s">
        <v>746</v>
      </c>
      <c r="K436" s="5" t="s">
        <v>16</v>
      </c>
      <c r="L436" s="6" t="s">
        <v>744</v>
      </c>
      <c r="M436" s="6">
        <v>6656</v>
      </c>
      <c r="N436" s="7">
        <v>6656</v>
      </c>
      <c r="O436" s="8"/>
    </row>
    <row r="437" spans="1:15" ht="157.5">
      <c r="A437" s="1"/>
      <c r="B437" s="34"/>
      <c r="C437" s="34"/>
      <c r="D437" s="30"/>
      <c r="E437" s="30"/>
      <c r="F437" s="30"/>
      <c r="G437" s="30"/>
      <c r="H437" s="30"/>
      <c r="I437" s="30"/>
      <c r="J437" s="5" t="s">
        <v>747</v>
      </c>
      <c r="K437" s="5" t="s">
        <v>16</v>
      </c>
      <c r="L437" s="6" t="s">
        <v>121</v>
      </c>
      <c r="M437" s="6">
        <v>191.33</v>
      </c>
      <c r="N437" s="7">
        <v>191.33</v>
      </c>
      <c r="O437" s="8"/>
    </row>
    <row r="438" spans="1:15" ht="236.25">
      <c r="A438" s="1"/>
      <c r="B438" s="34"/>
      <c r="C438" s="34"/>
      <c r="D438" s="30"/>
      <c r="E438" s="30"/>
      <c r="F438" s="30"/>
      <c r="G438" s="30"/>
      <c r="H438" s="30"/>
      <c r="I438" s="30"/>
      <c r="J438" s="5" t="s">
        <v>748</v>
      </c>
      <c r="K438" s="5" t="s">
        <v>16</v>
      </c>
      <c r="L438" s="6" t="s">
        <v>121</v>
      </c>
      <c r="M438" s="6">
        <v>102.88</v>
      </c>
      <c r="N438" s="7">
        <v>102.88</v>
      </c>
      <c r="O438" s="8"/>
    </row>
    <row r="439" spans="1:15" ht="220.5">
      <c r="A439" s="1"/>
      <c r="B439" s="34"/>
      <c r="C439" s="34"/>
      <c r="D439" s="30"/>
      <c r="E439" s="30"/>
      <c r="F439" s="30"/>
      <c r="G439" s="30"/>
      <c r="H439" s="30"/>
      <c r="I439" s="30"/>
      <c r="J439" s="5" t="s">
        <v>749</v>
      </c>
      <c r="K439" s="5" t="s">
        <v>16</v>
      </c>
      <c r="L439" s="6" t="s">
        <v>121</v>
      </c>
      <c r="M439" s="6">
        <v>133.33</v>
      </c>
      <c r="N439" s="7">
        <v>133.33</v>
      </c>
      <c r="O439" s="8"/>
    </row>
    <row r="440" spans="1:15" ht="92.25" customHeight="1">
      <c r="A440" s="1"/>
      <c r="B440" s="34" t="s">
        <v>24</v>
      </c>
      <c r="C440" s="34" t="s">
        <v>750</v>
      </c>
      <c r="D440" s="30">
        <v>2067</v>
      </c>
      <c r="E440" s="30">
        <v>345</v>
      </c>
      <c r="F440" s="30">
        <v>1722</v>
      </c>
      <c r="G440" s="30">
        <v>1853.1</v>
      </c>
      <c r="H440" s="30">
        <v>131.1</v>
      </c>
      <c r="I440" s="30">
        <v>1722</v>
      </c>
      <c r="J440" s="5" t="s">
        <v>751</v>
      </c>
      <c r="K440" s="5" t="s">
        <v>27</v>
      </c>
      <c r="L440" s="6" t="s">
        <v>752</v>
      </c>
      <c r="M440" s="6">
        <v>10</v>
      </c>
      <c r="N440" s="7">
        <v>10</v>
      </c>
      <c r="O440" s="8"/>
    </row>
    <row r="441" spans="1:15" ht="120" customHeight="1">
      <c r="A441" s="1"/>
      <c r="B441" s="34"/>
      <c r="C441" s="34"/>
      <c r="D441" s="30"/>
      <c r="E441" s="30"/>
      <c r="F441" s="30"/>
      <c r="G441" s="30"/>
      <c r="H441" s="30"/>
      <c r="I441" s="30"/>
      <c r="J441" s="5" t="s">
        <v>753</v>
      </c>
      <c r="K441" s="5" t="s">
        <v>27</v>
      </c>
      <c r="L441" s="6" t="s">
        <v>754</v>
      </c>
      <c r="M441" s="6">
        <v>16</v>
      </c>
      <c r="N441" s="7">
        <v>16</v>
      </c>
      <c r="O441" s="8"/>
    </row>
    <row r="442" spans="1:15" ht="157.5">
      <c r="A442" s="1"/>
      <c r="B442" s="34"/>
      <c r="C442" s="34"/>
      <c r="D442" s="30"/>
      <c r="E442" s="30"/>
      <c r="F442" s="30"/>
      <c r="G442" s="30"/>
      <c r="H442" s="30"/>
      <c r="I442" s="30"/>
      <c r="J442" s="5" t="s">
        <v>755</v>
      </c>
      <c r="K442" s="5" t="s">
        <v>16</v>
      </c>
      <c r="L442" s="6" t="s">
        <v>744</v>
      </c>
      <c r="M442" s="6">
        <v>100</v>
      </c>
      <c r="N442" s="7">
        <v>100</v>
      </c>
      <c r="O442" s="8"/>
    </row>
    <row r="443" spans="1:15" ht="126">
      <c r="A443" s="1"/>
      <c r="B443" s="34"/>
      <c r="C443" s="34"/>
      <c r="D443" s="30"/>
      <c r="E443" s="30"/>
      <c r="F443" s="30"/>
      <c r="G443" s="30"/>
      <c r="H443" s="30"/>
      <c r="I443" s="30"/>
      <c r="J443" s="5" t="s">
        <v>756</v>
      </c>
      <c r="K443" s="5" t="s">
        <v>27</v>
      </c>
      <c r="L443" s="6" t="s">
        <v>62</v>
      </c>
      <c r="M443" s="6">
        <v>402</v>
      </c>
      <c r="N443" s="7">
        <v>402</v>
      </c>
      <c r="O443" s="8"/>
    </row>
    <row r="444" spans="1:15" ht="63">
      <c r="A444" s="1"/>
      <c r="B444" s="34"/>
      <c r="C444" s="34"/>
      <c r="D444" s="30"/>
      <c r="E444" s="30"/>
      <c r="F444" s="30"/>
      <c r="G444" s="30"/>
      <c r="H444" s="30"/>
      <c r="I444" s="30"/>
      <c r="J444" s="5" t="s">
        <v>757</v>
      </c>
      <c r="K444" s="5" t="s">
        <v>27</v>
      </c>
      <c r="L444" s="6" t="s">
        <v>62</v>
      </c>
      <c r="M444" s="6">
        <v>0</v>
      </c>
      <c r="N444" s="7">
        <v>0</v>
      </c>
      <c r="O444" s="8"/>
    </row>
    <row r="445" spans="1:15" ht="34.5" customHeight="1">
      <c r="A445" s="1"/>
      <c r="B445" s="5"/>
      <c r="C445" s="38" t="s">
        <v>758</v>
      </c>
      <c r="D445" s="38">
        <v>695192.4000000001</v>
      </c>
      <c r="E445" s="38">
        <v>71743.5</v>
      </c>
      <c r="F445" s="38">
        <v>623448.9000000001</v>
      </c>
      <c r="G445" s="38">
        <v>624023.4</v>
      </c>
      <c r="H445" s="38">
        <v>31126.14</v>
      </c>
      <c r="I445" s="38">
        <v>592897.26</v>
      </c>
      <c r="J445" s="39"/>
      <c r="K445" s="39"/>
      <c r="L445" s="40"/>
      <c r="M445" s="40"/>
      <c r="N445" s="41"/>
      <c r="O445" s="8"/>
    </row>
    <row r="446" spans="1:15" ht="18.75" customHeight="1">
      <c r="A446" s="1"/>
      <c r="B446" s="5"/>
      <c r="C446" s="35" t="s">
        <v>759</v>
      </c>
      <c r="D446" s="35">
        <v>79209.2</v>
      </c>
      <c r="E446" s="35">
        <v>10503.2</v>
      </c>
      <c r="F446" s="35">
        <v>68706</v>
      </c>
      <c r="G446" s="35">
        <v>77000.6</v>
      </c>
      <c r="H446" s="35">
        <v>10099.140000000001</v>
      </c>
      <c r="I446" s="35">
        <v>66901.46</v>
      </c>
      <c r="J446" s="34"/>
      <c r="K446" s="34"/>
      <c r="L446" s="36"/>
      <c r="M446" s="36"/>
      <c r="N446" s="37"/>
      <c r="O446" s="8"/>
    </row>
    <row r="447" spans="1:15" ht="173.25">
      <c r="A447" s="1"/>
      <c r="B447" s="34" t="s">
        <v>13</v>
      </c>
      <c r="C447" s="34" t="s">
        <v>760</v>
      </c>
      <c r="D447" s="30">
        <f>E447+F447</f>
        <v>79209.2</v>
      </c>
      <c r="E447" s="30">
        <v>59097</v>
      </c>
      <c r="F447" s="30">
        <f>9609+10503.2</f>
        <v>20112.2</v>
      </c>
      <c r="G447" s="30">
        <v>77000.6</v>
      </c>
      <c r="H447" s="30">
        <v>57292.46</v>
      </c>
      <c r="I447" s="30">
        <f>9609+10099.14</f>
        <v>19708.14</v>
      </c>
      <c r="J447" s="5" t="s">
        <v>938</v>
      </c>
      <c r="K447" s="5" t="s">
        <v>16</v>
      </c>
      <c r="L447" s="6" t="s">
        <v>761</v>
      </c>
      <c r="M447" s="6">
        <v>75</v>
      </c>
      <c r="N447" s="7">
        <v>75</v>
      </c>
      <c r="O447" s="8"/>
    </row>
    <row r="448" spans="1:15" ht="94.5">
      <c r="A448" s="1"/>
      <c r="B448" s="34"/>
      <c r="C448" s="34"/>
      <c r="D448" s="30"/>
      <c r="E448" s="30"/>
      <c r="F448" s="30"/>
      <c r="G448" s="30"/>
      <c r="H448" s="30"/>
      <c r="I448" s="30"/>
      <c r="J448" s="5" t="s">
        <v>762</v>
      </c>
      <c r="K448" s="5" t="s">
        <v>16</v>
      </c>
      <c r="L448" s="6" t="s">
        <v>121</v>
      </c>
      <c r="M448" s="6">
        <v>100</v>
      </c>
      <c r="N448" s="7">
        <v>100</v>
      </c>
      <c r="O448" s="8"/>
    </row>
    <row r="449" spans="1:15" ht="63">
      <c r="A449" s="1"/>
      <c r="B449" s="34"/>
      <c r="C449" s="34"/>
      <c r="D449" s="30"/>
      <c r="E449" s="30"/>
      <c r="F449" s="30"/>
      <c r="G449" s="30"/>
      <c r="H449" s="30"/>
      <c r="I449" s="30"/>
      <c r="J449" s="5" t="s">
        <v>763</v>
      </c>
      <c r="K449" s="5" t="s">
        <v>16</v>
      </c>
      <c r="L449" s="6" t="s">
        <v>764</v>
      </c>
      <c r="M449" s="6">
        <v>95</v>
      </c>
      <c r="N449" s="7">
        <v>95</v>
      </c>
      <c r="O449" s="8"/>
    </row>
    <row r="450" spans="1:15" ht="141.75">
      <c r="A450" s="1"/>
      <c r="B450" s="34"/>
      <c r="C450" s="34"/>
      <c r="D450" s="30"/>
      <c r="E450" s="30"/>
      <c r="F450" s="30"/>
      <c r="G450" s="30"/>
      <c r="H450" s="30"/>
      <c r="I450" s="30"/>
      <c r="J450" s="5" t="s">
        <v>765</v>
      </c>
      <c r="K450" s="5" t="s">
        <v>27</v>
      </c>
      <c r="L450" s="6" t="s">
        <v>24</v>
      </c>
      <c r="M450" s="6">
        <v>1.5</v>
      </c>
      <c r="N450" s="7">
        <v>1.5</v>
      </c>
      <c r="O450" s="8"/>
    </row>
    <row r="451" spans="1:15" ht="126">
      <c r="A451" s="1"/>
      <c r="B451" s="34"/>
      <c r="C451" s="34"/>
      <c r="D451" s="30"/>
      <c r="E451" s="30"/>
      <c r="F451" s="30"/>
      <c r="G451" s="30"/>
      <c r="H451" s="30"/>
      <c r="I451" s="30"/>
      <c r="J451" s="5" t="s">
        <v>766</v>
      </c>
      <c r="K451" s="5" t="s">
        <v>767</v>
      </c>
      <c r="L451" s="6" t="s">
        <v>768</v>
      </c>
      <c r="M451" s="6">
        <v>13</v>
      </c>
      <c r="N451" s="7">
        <v>13</v>
      </c>
      <c r="O451" s="8"/>
    </row>
    <row r="452" spans="1:15" ht="47.25">
      <c r="A452" s="1"/>
      <c r="B452" s="34"/>
      <c r="C452" s="34"/>
      <c r="D452" s="30"/>
      <c r="E452" s="30"/>
      <c r="F452" s="30"/>
      <c r="G452" s="30"/>
      <c r="H452" s="30"/>
      <c r="I452" s="30"/>
      <c r="J452" s="5" t="s">
        <v>769</v>
      </c>
      <c r="K452" s="5" t="s">
        <v>767</v>
      </c>
      <c r="L452" s="6" t="s">
        <v>768</v>
      </c>
      <c r="M452" s="6">
        <v>13</v>
      </c>
      <c r="N452" s="7">
        <v>6.51</v>
      </c>
      <c r="O452" s="8"/>
    </row>
    <row r="453" spans="1:15" ht="173.25">
      <c r="A453" s="1"/>
      <c r="B453" s="34"/>
      <c r="C453" s="34"/>
      <c r="D453" s="30"/>
      <c r="E453" s="30"/>
      <c r="F453" s="30"/>
      <c r="G453" s="30"/>
      <c r="H453" s="30"/>
      <c r="I453" s="30"/>
      <c r="J453" s="5" t="s">
        <v>770</v>
      </c>
      <c r="K453" s="5" t="s">
        <v>16</v>
      </c>
      <c r="L453" s="6" t="s">
        <v>121</v>
      </c>
      <c r="M453" s="6">
        <v>100</v>
      </c>
      <c r="N453" s="7">
        <v>100</v>
      </c>
      <c r="O453" s="8"/>
    </row>
    <row r="454" spans="1:15" ht="63">
      <c r="A454" s="1"/>
      <c r="B454" s="34"/>
      <c r="C454" s="34"/>
      <c r="D454" s="30"/>
      <c r="E454" s="30"/>
      <c r="F454" s="30"/>
      <c r="G454" s="30"/>
      <c r="H454" s="30"/>
      <c r="I454" s="30"/>
      <c r="J454" s="5" t="s">
        <v>771</v>
      </c>
      <c r="K454" s="5" t="s">
        <v>27</v>
      </c>
      <c r="L454" s="6" t="s">
        <v>772</v>
      </c>
      <c r="M454" s="6">
        <v>35</v>
      </c>
      <c r="N454" s="7">
        <v>59.1</v>
      </c>
      <c r="O454" s="8"/>
    </row>
    <row r="455" spans="1:15" ht="63">
      <c r="A455" s="1"/>
      <c r="B455" s="34"/>
      <c r="C455" s="34"/>
      <c r="D455" s="30"/>
      <c r="E455" s="30"/>
      <c r="F455" s="30"/>
      <c r="G455" s="30"/>
      <c r="H455" s="30"/>
      <c r="I455" s="30"/>
      <c r="J455" s="5" t="s">
        <v>773</v>
      </c>
      <c r="K455" s="5" t="s">
        <v>16</v>
      </c>
      <c r="L455" s="6" t="s">
        <v>87</v>
      </c>
      <c r="M455" s="6">
        <v>4</v>
      </c>
      <c r="N455" s="7">
        <v>4</v>
      </c>
      <c r="O455" s="8"/>
    </row>
    <row r="456" spans="1:15" ht="18.75" customHeight="1">
      <c r="A456" s="1"/>
      <c r="B456" s="5"/>
      <c r="C456" s="35" t="s">
        <v>774</v>
      </c>
      <c r="D456" s="35">
        <v>85474.20000000001</v>
      </c>
      <c r="E456" s="35">
        <v>40213.3</v>
      </c>
      <c r="F456" s="35">
        <v>45260.9</v>
      </c>
      <c r="G456" s="35">
        <v>20860</v>
      </c>
      <c r="H456" s="35"/>
      <c r="I456" s="35">
        <v>20860</v>
      </c>
      <c r="J456" s="34"/>
      <c r="K456" s="34"/>
      <c r="L456" s="36"/>
      <c r="M456" s="36"/>
      <c r="N456" s="37"/>
      <c r="O456" s="8"/>
    </row>
    <row r="457" spans="1:15" ht="78.75">
      <c r="A457" s="1"/>
      <c r="B457" s="34" t="s">
        <v>13</v>
      </c>
      <c r="C457" s="34" t="s">
        <v>775</v>
      </c>
      <c r="D457" s="30">
        <v>21204.4</v>
      </c>
      <c r="E457" s="30">
        <v>21204.4</v>
      </c>
      <c r="F457" s="30">
        <v>0</v>
      </c>
      <c r="G457" s="30">
        <v>21155.1</v>
      </c>
      <c r="H457" s="30">
        <v>21155.1</v>
      </c>
      <c r="I457" s="30">
        <v>0</v>
      </c>
      <c r="J457" s="5" t="s">
        <v>776</v>
      </c>
      <c r="K457" s="5" t="s">
        <v>16</v>
      </c>
      <c r="L457" s="6" t="s">
        <v>777</v>
      </c>
      <c r="M457" s="6">
        <v>100</v>
      </c>
      <c r="N457" s="7">
        <v>100</v>
      </c>
      <c r="O457" s="8"/>
    </row>
    <row r="458" spans="1:15" ht="157.5">
      <c r="A458" s="1"/>
      <c r="B458" s="34"/>
      <c r="C458" s="34"/>
      <c r="D458" s="30"/>
      <c r="E458" s="30"/>
      <c r="F458" s="30"/>
      <c r="G458" s="30"/>
      <c r="H458" s="30"/>
      <c r="I458" s="30"/>
      <c r="J458" s="5" t="s">
        <v>778</v>
      </c>
      <c r="K458" s="5" t="s">
        <v>16</v>
      </c>
      <c r="L458" s="6" t="s">
        <v>764</v>
      </c>
      <c r="M458" s="6">
        <v>100</v>
      </c>
      <c r="N458" s="7">
        <v>100</v>
      </c>
      <c r="O458" s="8"/>
    </row>
    <row r="459" spans="1:15" ht="94.5">
      <c r="A459" s="1"/>
      <c r="B459" s="34" t="s">
        <v>24</v>
      </c>
      <c r="C459" s="34" t="s">
        <v>779</v>
      </c>
      <c r="D459" s="30">
        <v>2714</v>
      </c>
      <c r="E459" s="30">
        <v>2714</v>
      </c>
      <c r="F459" s="30">
        <v>0</v>
      </c>
      <c r="G459" s="30">
        <v>2514</v>
      </c>
      <c r="H459" s="30">
        <v>2514</v>
      </c>
      <c r="I459" s="30">
        <v>0</v>
      </c>
      <c r="J459" s="5" t="s">
        <v>780</v>
      </c>
      <c r="K459" s="5" t="s">
        <v>16</v>
      </c>
      <c r="L459" s="6" t="s">
        <v>781</v>
      </c>
      <c r="M459" s="6">
        <v>96</v>
      </c>
      <c r="N459" s="7">
        <v>100</v>
      </c>
      <c r="O459" s="8"/>
    </row>
    <row r="460" spans="1:15" ht="110.25">
      <c r="A460" s="1"/>
      <c r="B460" s="34"/>
      <c r="C460" s="34"/>
      <c r="D460" s="30"/>
      <c r="E460" s="30"/>
      <c r="F460" s="30"/>
      <c r="G460" s="30"/>
      <c r="H460" s="30"/>
      <c r="I460" s="30"/>
      <c r="J460" s="5" t="s">
        <v>782</v>
      </c>
      <c r="K460" s="5" t="s">
        <v>16</v>
      </c>
      <c r="L460" s="6" t="s">
        <v>781</v>
      </c>
      <c r="M460" s="6">
        <v>96</v>
      </c>
      <c r="N460" s="7">
        <v>100</v>
      </c>
      <c r="O460" s="8"/>
    </row>
    <row r="461" spans="1:15" ht="126">
      <c r="A461" s="1"/>
      <c r="B461" s="34" t="s">
        <v>32</v>
      </c>
      <c r="C461" s="34" t="s">
        <v>783</v>
      </c>
      <c r="D461" s="30">
        <v>4076</v>
      </c>
      <c r="E461" s="30">
        <v>4076</v>
      </c>
      <c r="F461" s="30">
        <v>0</v>
      </c>
      <c r="G461" s="30">
        <v>3876</v>
      </c>
      <c r="H461" s="30">
        <v>3876</v>
      </c>
      <c r="I461" s="30">
        <v>0</v>
      </c>
      <c r="J461" s="5" t="s">
        <v>784</v>
      </c>
      <c r="K461" s="5" t="s">
        <v>16</v>
      </c>
      <c r="L461" s="6" t="s">
        <v>563</v>
      </c>
      <c r="M461" s="6">
        <v>80</v>
      </c>
      <c r="N461" s="7">
        <v>100</v>
      </c>
      <c r="O461" s="8"/>
    </row>
    <row r="462" spans="1:15" ht="126">
      <c r="A462" s="1"/>
      <c r="B462" s="34"/>
      <c r="C462" s="34"/>
      <c r="D462" s="30"/>
      <c r="E462" s="30"/>
      <c r="F462" s="30"/>
      <c r="G462" s="30"/>
      <c r="H462" s="30"/>
      <c r="I462" s="30"/>
      <c r="J462" s="5" t="s">
        <v>785</v>
      </c>
      <c r="K462" s="5" t="s">
        <v>16</v>
      </c>
      <c r="L462" s="6" t="s">
        <v>121</v>
      </c>
      <c r="M462" s="6">
        <v>100</v>
      </c>
      <c r="N462" s="7">
        <v>100</v>
      </c>
      <c r="O462" s="8"/>
    </row>
    <row r="463" spans="1:15" ht="94.5">
      <c r="A463" s="1"/>
      <c r="B463" s="34"/>
      <c r="C463" s="34"/>
      <c r="D463" s="30"/>
      <c r="E463" s="30"/>
      <c r="F463" s="30"/>
      <c r="G463" s="30"/>
      <c r="H463" s="30"/>
      <c r="I463" s="30"/>
      <c r="J463" s="5" t="s">
        <v>786</v>
      </c>
      <c r="K463" s="5" t="s">
        <v>16</v>
      </c>
      <c r="L463" s="6" t="s">
        <v>121</v>
      </c>
      <c r="M463" s="6">
        <v>100</v>
      </c>
      <c r="N463" s="7">
        <v>100</v>
      </c>
      <c r="O463" s="8"/>
    </row>
    <row r="464" spans="1:15" ht="94.5">
      <c r="A464" s="1"/>
      <c r="B464" s="34" t="s">
        <v>40</v>
      </c>
      <c r="C464" s="34" t="s">
        <v>787</v>
      </c>
      <c r="D464" s="30">
        <v>3154</v>
      </c>
      <c r="E464" s="30">
        <v>3154</v>
      </c>
      <c r="F464" s="30">
        <v>0</v>
      </c>
      <c r="G464" s="30">
        <v>3054</v>
      </c>
      <c r="H464" s="30">
        <v>3054</v>
      </c>
      <c r="I464" s="30">
        <v>0</v>
      </c>
      <c r="J464" s="5" t="s">
        <v>788</v>
      </c>
      <c r="K464" s="5" t="s">
        <v>16</v>
      </c>
      <c r="L464" s="6" t="s">
        <v>789</v>
      </c>
      <c r="M464" s="6">
        <v>80</v>
      </c>
      <c r="N464" s="7">
        <v>80</v>
      </c>
      <c r="O464" s="8"/>
    </row>
    <row r="465" spans="1:15" ht="220.5">
      <c r="A465" s="1"/>
      <c r="B465" s="34"/>
      <c r="C465" s="34"/>
      <c r="D465" s="30"/>
      <c r="E465" s="30"/>
      <c r="F465" s="30"/>
      <c r="G465" s="30"/>
      <c r="H465" s="30"/>
      <c r="I465" s="30"/>
      <c r="J465" s="5" t="s">
        <v>790</v>
      </c>
      <c r="K465" s="5" t="s">
        <v>16</v>
      </c>
      <c r="L465" s="6" t="s">
        <v>764</v>
      </c>
      <c r="M465" s="6">
        <v>95</v>
      </c>
      <c r="N465" s="7">
        <v>100</v>
      </c>
      <c r="O465" s="8"/>
    </row>
    <row r="466" spans="1:15" ht="126">
      <c r="A466" s="1"/>
      <c r="B466" s="34"/>
      <c r="C466" s="34"/>
      <c r="D466" s="30"/>
      <c r="E466" s="30"/>
      <c r="F466" s="30"/>
      <c r="G466" s="30"/>
      <c r="H466" s="30"/>
      <c r="I466" s="30"/>
      <c r="J466" s="5" t="s">
        <v>791</v>
      </c>
      <c r="K466" s="5" t="s">
        <v>16</v>
      </c>
      <c r="L466" s="6" t="s">
        <v>121</v>
      </c>
      <c r="M466" s="6">
        <v>100</v>
      </c>
      <c r="N466" s="7">
        <v>100</v>
      </c>
      <c r="O466" s="8"/>
    </row>
    <row r="467" spans="1:15" ht="126">
      <c r="A467" s="1"/>
      <c r="B467" s="34"/>
      <c r="C467" s="34"/>
      <c r="D467" s="30"/>
      <c r="E467" s="30"/>
      <c r="F467" s="30"/>
      <c r="G467" s="30"/>
      <c r="H467" s="30"/>
      <c r="I467" s="30"/>
      <c r="J467" s="5" t="s">
        <v>792</v>
      </c>
      <c r="K467" s="5" t="s">
        <v>16</v>
      </c>
      <c r="L467" s="6" t="s">
        <v>121</v>
      </c>
      <c r="M467" s="6">
        <v>100</v>
      </c>
      <c r="N467" s="7">
        <v>100</v>
      </c>
      <c r="O467" s="8"/>
    </row>
    <row r="468" spans="1:15" ht="94.5">
      <c r="A468" s="1"/>
      <c r="B468" s="34"/>
      <c r="C468" s="34"/>
      <c r="D468" s="30"/>
      <c r="E468" s="30"/>
      <c r="F468" s="30"/>
      <c r="G468" s="30"/>
      <c r="H468" s="30"/>
      <c r="I468" s="30"/>
      <c r="J468" s="5" t="s">
        <v>793</v>
      </c>
      <c r="K468" s="5" t="s">
        <v>16</v>
      </c>
      <c r="L468" s="6" t="s">
        <v>77</v>
      </c>
      <c r="M468" s="6">
        <v>50</v>
      </c>
      <c r="N468" s="7">
        <v>100</v>
      </c>
      <c r="O468" s="8"/>
    </row>
    <row r="469" spans="1:15" ht="141.75">
      <c r="A469" s="1"/>
      <c r="B469" s="34"/>
      <c r="C469" s="34"/>
      <c r="D469" s="30"/>
      <c r="E469" s="30"/>
      <c r="F469" s="30"/>
      <c r="G469" s="30"/>
      <c r="H469" s="30"/>
      <c r="I469" s="30"/>
      <c r="J469" s="5" t="s">
        <v>794</v>
      </c>
      <c r="K469" s="5" t="s">
        <v>16</v>
      </c>
      <c r="L469" s="6" t="s">
        <v>563</v>
      </c>
      <c r="M469" s="6">
        <v>80</v>
      </c>
      <c r="N469" s="7">
        <v>100</v>
      </c>
      <c r="O469" s="8"/>
    </row>
    <row r="470" spans="1:15" ht="63">
      <c r="A470" s="1"/>
      <c r="B470" s="34"/>
      <c r="C470" s="34"/>
      <c r="D470" s="30"/>
      <c r="E470" s="30"/>
      <c r="F470" s="30"/>
      <c r="G470" s="30"/>
      <c r="H470" s="30"/>
      <c r="I470" s="30"/>
      <c r="J470" s="5" t="s">
        <v>795</v>
      </c>
      <c r="K470" s="5" t="s">
        <v>16</v>
      </c>
      <c r="L470" s="6" t="s">
        <v>761</v>
      </c>
      <c r="M470" s="6">
        <v>60</v>
      </c>
      <c r="N470" s="7">
        <v>68.2</v>
      </c>
      <c r="O470" s="8"/>
    </row>
    <row r="471" spans="1:15" ht="63">
      <c r="A471" s="1"/>
      <c r="B471" s="34" t="s">
        <v>87</v>
      </c>
      <c r="C471" s="34" t="s">
        <v>796</v>
      </c>
      <c r="D471" s="30">
        <f>E471+F471</f>
        <v>51167</v>
      </c>
      <c r="E471" s="30">
        <v>10841.7</v>
      </c>
      <c r="F471" s="30">
        <v>40325.3</v>
      </c>
      <c r="G471" s="30">
        <f>H471+I471</f>
        <v>50581.5</v>
      </c>
      <c r="H471" s="30">
        <v>10774.5</v>
      </c>
      <c r="I471" s="30">
        <v>39807</v>
      </c>
      <c r="J471" s="5" t="s">
        <v>797</v>
      </c>
      <c r="K471" s="5" t="s">
        <v>16</v>
      </c>
      <c r="L471" s="6" t="s">
        <v>121</v>
      </c>
      <c r="M471" s="6">
        <v>100</v>
      </c>
      <c r="N471" s="7">
        <v>100</v>
      </c>
      <c r="O471" s="8"/>
    </row>
    <row r="472" spans="1:15" ht="236.25">
      <c r="A472" s="1"/>
      <c r="B472" s="34"/>
      <c r="C472" s="34"/>
      <c r="D472" s="30"/>
      <c r="E472" s="30"/>
      <c r="F472" s="30"/>
      <c r="G472" s="30"/>
      <c r="H472" s="30"/>
      <c r="I472" s="30"/>
      <c r="J472" s="5" t="s">
        <v>798</v>
      </c>
      <c r="K472" s="5" t="s">
        <v>16</v>
      </c>
      <c r="L472" s="6" t="s">
        <v>121</v>
      </c>
      <c r="M472" s="6">
        <v>100</v>
      </c>
      <c r="N472" s="7">
        <v>100</v>
      </c>
      <c r="O472" s="8"/>
    </row>
    <row r="473" spans="1:15" ht="110.25">
      <c r="A473" s="1"/>
      <c r="B473" s="34"/>
      <c r="C473" s="34"/>
      <c r="D473" s="30"/>
      <c r="E473" s="30"/>
      <c r="F473" s="30"/>
      <c r="G473" s="30"/>
      <c r="H473" s="30"/>
      <c r="I473" s="30"/>
      <c r="J473" s="5" t="s">
        <v>799</v>
      </c>
      <c r="K473" s="5" t="s">
        <v>27</v>
      </c>
      <c r="L473" s="6" t="s">
        <v>311</v>
      </c>
      <c r="M473" s="6" t="s">
        <v>800</v>
      </c>
      <c r="N473" s="7">
        <v>14</v>
      </c>
      <c r="O473" s="8"/>
    </row>
    <row r="474" spans="1:15" ht="78.75">
      <c r="A474" s="1"/>
      <c r="B474" s="34" t="s">
        <v>35</v>
      </c>
      <c r="C474" s="34" t="s">
        <v>801</v>
      </c>
      <c r="D474" s="30">
        <v>0</v>
      </c>
      <c r="E474" s="30">
        <v>0</v>
      </c>
      <c r="F474" s="30">
        <v>0</v>
      </c>
      <c r="G474" s="30">
        <v>0</v>
      </c>
      <c r="H474" s="30">
        <v>0</v>
      </c>
      <c r="I474" s="30">
        <v>0</v>
      </c>
      <c r="J474" s="5" t="s">
        <v>802</v>
      </c>
      <c r="K474" s="5" t="s">
        <v>16</v>
      </c>
      <c r="L474" s="6" t="s">
        <v>563</v>
      </c>
      <c r="M474" s="6">
        <v>80</v>
      </c>
      <c r="N474" s="7">
        <v>100</v>
      </c>
      <c r="O474" s="8"/>
    </row>
    <row r="475" spans="1:15" ht="126">
      <c r="A475" s="1"/>
      <c r="B475" s="34"/>
      <c r="C475" s="34"/>
      <c r="D475" s="30"/>
      <c r="E475" s="30"/>
      <c r="F475" s="30"/>
      <c r="G475" s="30"/>
      <c r="H475" s="30"/>
      <c r="I475" s="30"/>
      <c r="J475" s="5" t="s">
        <v>803</v>
      </c>
      <c r="K475" s="5" t="s">
        <v>27</v>
      </c>
      <c r="L475" s="6" t="s">
        <v>804</v>
      </c>
      <c r="M475" s="6">
        <v>2</v>
      </c>
      <c r="N475" s="7">
        <v>2</v>
      </c>
      <c r="O475" s="8"/>
    </row>
    <row r="476" spans="1:15" ht="126">
      <c r="A476" s="1"/>
      <c r="B476" s="34"/>
      <c r="C476" s="34"/>
      <c r="D476" s="30"/>
      <c r="E476" s="30"/>
      <c r="F476" s="30"/>
      <c r="G476" s="30"/>
      <c r="H476" s="30"/>
      <c r="I476" s="30"/>
      <c r="J476" s="5" t="s">
        <v>805</v>
      </c>
      <c r="K476" s="5" t="s">
        <v>27</v>
      </c>
      <c r="L476" s="6" t="s">
        <v>13</v>
      </c>
      <c r="M476" s="6" t="s">
        <v>804</v>
      </c>
      <c r="N476" s="7">
        <v>1.5</v>
      </c>
      <c r="O476" s="8"/>
    </row>
    <row r="477" spans="1:15" ht="78.75">
      <c r="A477" s="1"/>
      <c r="B477" s="34" t="s">
        <v>104</v>
      </c>
      <c r="C477" s="34" t="s">
        <v>806</v>
      </c>
      <c r="D477" s="30">
        <v>0</v>
      </c>
      <c r="E477" s="30">
        <v>0</v>
      </c>
      <c r="F477" s="30">
        <v>0</v>
      </c>
      <c r="G477" s="30">
        <v>0</v>
      </c>
      <c r="H477" s="30">
        <v>0</v>
      </c>
      <c r="I477" s="30">
        <v>0</v>
      </c>
      <c r="J477" s="5" t="s">
        <v>807</v>
      </c>
      <c r="K477" s="5" t="s">
        <v>16</v>
      </c>
      <c r="L477" s="6" t="s">
        <v>235</v>
      </c>
      <c r="M477" s="6">
        <v>75</v>
      </c>
      <c r="N477" s="7">
        <v>100</v>
      </c>
      <c r="O477" s="8"/>
    </row>
    <row r="478" spans="1:15" ht="126">
      <c r="A478" s="1"/>
      <c r="B478" s="34"/>
      <c r="C478" s="34"/>
      <c r="D478" s="30"/>
      <c r="E478" s="30"/>
      <c r="F478" s="30"/>
      <c r="G478" s="30"/>
      <c r="H478" s="30"/>
      <c r="I478" s="30"/>
      <c r="J478" s="5" t="s">
        <v>808</v>
      </c>
      <c r="K478" s="5" t="s">
        <v>16</v>
      </c>
      <c r="L478" s="6" t="s">
        <v>235</v>
      </c>
      <c r="M478" s="6">
        <v>75</v>
      </c>
      <c r="N478" s="7">
        <v>100</v>
      </c>
      <c r="O478" s="8"/>
    </row>
    <row r="479" spans="1:15" ht="18.75" customHeight="1">
      <c r="A479" s="1"/>
      <c r="B479" s="5"/>
      <c r="C479" s="35" t="s">
        <v>809</v>
      </c>
      <c r="D479" s="35">
        <v>13430</v>
      </c>
      <c r="E479" s="35">
        <v>0</v>
      </c>
      <c r="F479" s="35">
        <v>13430</v>
      </c>
      <c r="G479" s="35">
        <v>13419.7</v>
      </c>
      <c r="H479" s="35">
        <v>0</v>
      </c>
      <c r="I479" s="35">
        <v>13419.7</v>
      </c>
      <c r="J479" s="34"/>
      <c r="K479" s="34"/>
      <c r="L479" s="36"/>
      <c r="M479" s="36"/>
      <c r="N479" s="37"/>
      <c r="O479" s="8"/>
    </row>
    <row r="480" spans="1:15" ht="110.25">
      <c r="A480" s="1"/>
      <c r="B480" s="5" t="s">
        <v>13</v>
      </c>
      <c r="C480" s="5" t="s">
        <v>810</v>
      </c>
      <c r="D480" s="9">
        <v>0</v>
      </c>
      <c r="E480" s="9">
        <v>0</v>
      </c>
      <c r="F480" s="9">
        <v>0</v>
      </c>
      <c r="G480" s="9">
        <v>0</v>
      </c>
      <c r="H480" s="9">
        <v>0</v>
      </c>
      <c r="I480" s="9">
        <v>0</v>
      </c>
      <c r="J480" s="5" t="s">
        <v>811</v>
      </c>
      <c r="K480" s="5" t="s">
        <v>16</v>
      </c>
      <c r="L480" s="6" t="s">
        <v>121</v>
      </c>
      <c r="M480" s="6">
        <v>100</v>
      </c>
      <c r="N480" s="7">
        <v>100</v>
      </c>
      <c r="O480" s="8"/>
    </row>
    <row r="481" spans="1:15" ht="63">
      <c r="A481" s="1"/>
      <c r="B481" s="34" t="s">
        <v>24</v>
      </c>
      <c r="C481" s="34" t="s">
        <v>812</v>
      </c>
      <c r="D481" s="30">
        <v>0</v>
      </c>
      <c r="E481" s="30">
        <v>0</v>
      </c>
      <c r="F481" s="30">
        <v>0</v>
      </c>
      <c r="G481" s="30">
        <v>0</v>
      </c>
      <c r="H481" s="30">
        <v>0</v>
      </c>
      <c r="I481" s="30">
        <v>0</v>
      </c>
      <c r="J481" s="5" t="s">
        <v>813</v>
      </c>
      <c r="K481" s="5" t="s">
        <v>16</v>
      </c>
      <c r="L481" s="6" t="s">
        <v>121</v>
      </c>
      <c r="M481" s="6">
        <v>100</v>
      </c>
      <c r="N481" s="7">
        <v>100</v>
      </c>
      <c r="O481" s="8"/>
    </row>
    <row r="482" spans="1:15" ht="31.5">
      <c r="A482" s="1"/>
      <c r="B482" s="34"/>
      <c r="C482" s="34"/>
      <c r="D482" s="30"/>
      <c r="E482" s="30"/>
      <c r="F482" s="30"/>
      <c r="G482" s="30"/>
      <c r="H482" s="30"/>
      <c r="I482" s="30"/>
      <c r="J482" s="5" t="s">
        <v>814</v>
      </c>
      <c r="K482" s="5" t="s">
        <v>16</v>
      </c>
      <c r="L482" s="6" t="s">
        <v>77</v>
      </c>
      <c r="M482" s="6">
        <v>0</v>
      </c>
      <c r="N482" s="7">
        <v>0</v>
      </c>
      <c r="O482" s="8"/>
    </row>
    <row r="483" spans="1:15" ht="63">
      <c r="A483" s="1"/>
      <c r="B483" s="34" t="s">
        <v>32</v>
      </c>
      <c r="C483" s="34" t="s">
        <v>815</v>
      </c>
      <c r="D483" s="30">
        <v>0</v>
      </c>
      <c r="E483" s="30">
        <v>0</v>
      </c>
      <c r="F483" s="30">
        <v>0</v>
      </c>
      <c r="G483" s="30">
        <v>0</v>
      </c>
      <c r="H483" s="30">
        <v>0</v>
      </c>
      <c r="I483" s="30">
        <v>0</v>
      </c>
      <c r="J483" s="5" t="s">
        <v>816</v>
      </c>
      <c r="K483" s="5" t="s">
        <v>16</v>
      </c>
      <c r="L483" s="6" t="s">
        <v>121</v>
      </c>
      <c r="M483" s="6">
        <v>100</v>
      </c>
      <c r="N483" s="7">
        <v>100</v>
      </c>
      <c r="O483" s="8"/>
    </row>
    <row r="484" spans="1:15" ht="78.75">
      <c r="A484" s="1"/>
      <c r="B484" s="34"/>
      <c r="C484" s="34"/>
      <c r="D484" s="30"/>
      <c r="E484" s="30"/>
      <c r="F484" s="30"/>
      <c r="G484" s="30"/>
      <c r="H484" s="30"/>
      <c r="I484" s="30"/>
      <c r="J484" s="5" t="s">
        <v>817</v>
      </c>
      <c r="K484" s="5" t="s">
        <v>601</v>
      </c>
      <c r="L484" s="6" t="s">
        <v>818</v>
      </c>
      <c r="M484" s="6">
        <v>1117.4</v>
      </c>
      <c r="N484" s="7">
        <v>1117.4</v>
      </c>
      <c r="O484" s="8"/>
    </row>
    <row r="485" spans="1:15" ht="157.5">
      <c r="A485" s="1"/>
      <c r="B485" s="34"/>
      <c r="C485" s="34"/>
      <c r="D485" s="30"/>
      <c r="E485" s="30"/>
      <c r="F485" s="30"/>
      <c r="G485" s="30"/>
      <c r="H485" s="30"/>
      <c r="I485" s="30"/>
      <c r="J485" s="5" t="s">
        <v>819</v>
      </c>
      <c r="K485" s="5" t="s">
        <v>16</v>
      </c>
      <c r="L485" s="6" t="s">
        <v>77</v>
      </c>
      <c r="M485" s="6">
        <v>0</v>
      </c>
      <c r="N485" s="7">
        <v>0</v>
      </c>
      <c r="O485" s="8"/>
    </row>
    <row r="486" spans="1:15" ht="47.25">
      <c r="A486" s="1"/>
      <c r="B486" s="34" t="s">
        <v>40</v>
      </c>
      <c r="C486" s="34" t="s">
        <v>820</v>
      </c>
      <c r="D486" s="30">
        <v>12983</v>
      </c>
      <c r="E486" s="30">
        <v>12983</v>
      </c>
      <c r="F486" s="30">
        <v>0</v>
      </c>
      <c r="G486" s="30">
        <v>12972.7</v>
      </c>
      <c r="H486" s="30">
        <v>12972.7</v>
      </c>
      <c r="I486" s="30">
        <v>0</v>
      </c>
      <c r="J486" s="5" t="s">
        <v>821</v>
      </c>
      <c r="K486" s="5" t="s">
        <v>16</v>
      </c>
      <c r="L486" s="6" t="s">
        <v>121</v>
      </c>
      <c r="M486" s="6">
        <v>100</v>
      </c>
      <c r="N486" s="7">
        <v>100</v>
      </c>
      <c r="O486" s="8"/>
    </row>
    <row r="487" spans="1:15" ht="47.25">
      <c r="A487" s="1"/>
      <c r="B487" s="34"/>
      <c r="C487" s="34"/>
      <c r="D487" s="30"/>
      <c r="E487" s="30"/>
      <c r="F487" s="30"/>
      <c r="G487" s="30"/>
      <c r="H487" s="30"/>
      <c r="I487" s="30"/>
      <c r="J487" s="5" t="s">
        <v>822</v>
      </c>
      <c r="K487" s="5" t="s">
        <v>16</v>
      </c>
      <c r="L487" s="6" t="s">
        <v>121</v>
      </c>
      <c r="M487" s="6">
        <v>100</v>
      </c>
      <c r="N487" s="7">
        <v>100</v>
      </c>
      <c r="O487" s="8"/>
    </row>
    <row r="488" spans="1:15" ht="94.5">
      <c r="A488" s="1"/>
      <c r="B488" s="34"/>
      <c r="C488" s="34"/>
      <c r="D488" s="30"/>
      <c r="E488" s="30"/>
      <c r="F488" s="30"/>
      <c r="G488" s="30"/>
      <c r="H488" s="30"/>
      <c r="I488" s="30"/>
      <c r="J488" s="5" t="s">
        <v>823</v>
      </c>
      <c r="K488" s="5" t="s">
        <v>16</v>
      </c>
      <c r="L488" s="6" t="s">
        <v>121</v>
      </c>
      <c r="M488" s="6">
        <v>100</v>
      </c>
      <c r="N488" s="7">
        <v>100</v>
      </c>
      <c r="O488" s="8"/>
    </row>
    <row r="489" spans="1:15" ht="110.25">
      <c r="A489" s="1"/>
      <c r="B489" s="5" t="s">
        <v>87</v>
      </c>
      <c r="C489" s="5" t="s">
        <v>824</v>
      </c>
      <c r="D489" s="9">
        <v>447</v>
      </c>
      <c r="E489" s="9">
        <v>447</v>
      </c>
      <c r="F489" s="9">
        <v>0</v>
      </c>
      <c r="G489" s="9">
        <v>447</v>
      </c>
      <c r="H489" s="9">
        <v>447</v>
      </c>
      <c r="I489" s="9">
        <v>0</v>
      </c>
      <c r="J489" s="5" t="s">
        <v>825</v>
      </c>
      <c r="K489" s="5" t="s">
        <v>16</v>
      </c>
      <c r="L489" s="6" t="s">
        <v>82</v>
      </c>
      <c r="M489" s="6">
        <v>20</v>
      </c>
      <c r="N489" s="7">
        <v>20</v>
      </c>
      <c r="O489" s="8"/>
    </row>
    <row r="490" spans="1:15" ht="18.75" customHeight="1">
      <c r="A490" s="1"/>
      <c r="B490" s="5"/>
      <c r="C490" s="35" t="s">
        <v>826</v>
      </c>
      <c r="D490" s="35">
        <v>400</v>
      </c>
      <c r="E490" s="35">
        <v>0</v>
      </c>
      <c r="F490" s="35">
        <v>400</v>
      </c>
      <c r="G490" s="35">
        <v>297.5</v>
      </c>
      <c r="H490" s="35">
        <v>0</v>
      </c>
      <c r="I490" s="35">
        <v>297.5</v>
      </c>
      <c r="J490" s="34"/>
      <c r="K490" s="34"/>
      <c r="L490" s="36"/>
      <c r="M490" s="36"/>
      <c r="N490" s="37"/>
      <c r="O490" s="8"/>
    </row>
    <row r="491" spans="1:15" ht="78.75">
      <c r="A491" s="1"/>
      <c r="B491" s="5" t="s">
        <v>13</v>
      </c>
      <c r="C491" s="5" t="s">
        <v>827</v>
      </c>
      <c r="D491" s="9">
        <v>0</v>
      </c>
      <c r="E491" s="9">
        <v>0</v>
      </c>
      <c r="F491" s="9">
        <v>0</v>
      </c>
      <c r="G491" s="9">
        <v>0</v>
      </c>
      <c r="H491" s="9">
        <v>0</v>
      </c>
      <c r="I491" s="9">
        <v>0</v>
      </c>
      <c r="J491" s="5" t="s">
        <v>828</v>
      </c>
      <c r="K491" s="5" t="s">
        <v>16</v>
      </c>
      <c r="L491" s="6" t="s">
        <v>62</v>
      </c>
      <c r="M491" s="6">
        <v>100</v>
      </c>
      <c r="N491" s="7">
        <v>115</v>
      </c>
      <c r="O491" s="8"/>
    </row>
    <row r="492" spans="1:15" ht="94.5">
      <c r="A492" s="1"/>
      <c r="B492" s="5" t="s">
        <v>24</v>
      </c>
      <c r="C492" s="5" t="s">
        <v>829</v>
      </c>
      <c r="D492" s="9">
        <v>0</v>
      </c>
      <c r="E492" s="9">
        <v>0</v>
      </c>
      <c r="F492" s="9">
        <v>0</v>
      </c>
      <c r="G492" s="9">
        <v>0</v>
      </c>
      <c r="H492" s="9">
        <v>0</v>
      </c>
      <c r="I492" s="9">
        <v>0</v>
      </c>
      <c r="J492" s="5" t="s">
        <v>830</v>
      </c>
      <c r="K492" s="5" t="s">
        <v>16</v>
      </c>
      <c r="L492" s="6" t="s">
        <v>77</v>
      </c>
      <c r="M492" s="6">
        <v>10</v>
      </c>
      <c r="N492" s="7">
        <v>0</v>
      </c>
      <c r="O492" s="8"/>
    </row>
    <row r="493" spans="1:15" ht="110.25">
      <c r="A493" s="1"/>
      <c r="B493" s="5" t="s">
        <v>32</v>
      </c>
      <c r="C493" s="5" t="s">
        <v>831</v>
      </c>
      <c r="D493" s="9">
        <v>400</v>
      </c>
      <c r="E493" s="9">
        <v>400</v>
      </c>
      <c r="F493" s="9">
        <v>0</v>
      </c>
      <c r="G493" s="9">
        <v>297.5</v>
      </c>
      <c r="H493" s="9">
        <v>297.5</v>
      </c>
      <c r="I493" s="9">
        <v>0</v>
      </c>
      <c r="J493" s="5" t="s">
        <v>832</v>
      </c>
      <c r="K493" s="5" t="s">
        <v>16</v>
      </c>
      <c r="L493" s="6" t="s">
        <v>77</v>
      </c>
      <c r="M493" s="6">
        <v>50</v>
      </c>
      <c r="N493" s="7">
        <v>6</v>
      </c>
      <c r="O493" s="8"/>
    </row>
    <row r="494" spans="1:15" ht="29.25" customHeight="1">
      <c r="A494" s="1"/>
      <c r="B494" s="5"/>
      <c r="C494" s="35" t="s">
        <v>833</v>
      </c>
      <c r="D494" s="35">
        <v>7690.5</v>
      </c>
      <c r="E494" s="35">
        <v>0</v>
      </c>
      <c r="F494" s="35">
        <v>7690.5</v>
      </c>
      <c r="G494" s="35">
        <v>7413.5</v>
      </c>
      <c r="H494" s="35">
        <v>0</v>
      </c>
      <c r="I494" s="35">
        <v>7413.5</v>
      </c>
      <c r="J494" s="34"/>
      <c r="K494" s="34"/>
      <c r="L494" s="36"/>
      <c r="M494" s="36"/>
      <c r="N494" s="37"/>
      <c r="O494" s="8"/>
    </row>
    <row r="495" spans="1:15" ht="94.5">
      <c r="A495" s="1"/>
      <c r="B495" s="34" t="s">
        <v>13</v>
      </c>
      <c r="C495" s="34" t="s">
        <v>834</v>
      </c>
      <c r="D495" s="30">
        <v>7547.7</v>
      </c>
      <c r="E495" s="30">
        <v>7547.7</v>
      </c>
      <c r="F495" s="30">
        <v>0</v>
      </c>
      <c r="G495" s="30">
        <v>7364.5</v>
      </c>
      <c r="H495" s="30">
        <v>7364.5</v>
      </c>
      <c r="I495" s="30">
        <v>0</v>
      </c>
      <c r="J495" s="5" t="s">
        <v>835</v>
      </c>
      <c r="K495" s="5" t="s">
        <v>836</v>
      </c>
      <c r="L495" s="6" t="s">
        <v>837</v>
      </c>
      <c r="M495" s="6">
        <v>333611</v>
      </c>
      <c r="N495" s="7">
        <v>327926</v>
      </c>
      <c r="O495" s="8"/>
    </row>
    <row r="496" spans="1:15" ht="63">
      <c r="A496" s="1"/>
      <c r="B496" s="34"/>
      <c r="C496" s="34"/>
      <c r="D496" s="30"/>
      <c r="E496" s="30"/>
      <c r="F496" s="30"/>
      <c r="G496" s="30"/>
      <c r="H496" s="30"/>
      <c r="I496" s="30"/>
      <c r="J496" s="5" t="s">
        <v>838</v>
      </c>
      <c r="K496" s="5" t="s">
        <v>836</v>
      </c>
      <c r="L496" s="6" t="s">
        <v>839</v>
      </c>
      <c r="M496" s="6">
        <v>50133</v>
      </c>
      <c r="N496" s="7">
        <v>51796</v>
      </c>
      <c r="O496" s="8"/>
    </row>
    <row r="497" spans="1:15" ht="78.75">
      <c r="A497" s="1"/>
      <c r="B497" s="34"/>
      <c r="C497" s="34"/>
      <c r="D497" s="30"/>
      <c r="E497" s="30"/>
      <c r="F497" s="30"/>
      <c r="G497" s="30"/>
      <c r="H497" s="30"/>
      <c r="I497" s="30"/>
      <c r="J497" s="5" t="s">
        <v>840</v>
      </c>
      <c r="K497" s="5" t="s">
        <v>836</v>
      </c>
      <c r="L497" s="6" t="s">
        <v>841</v>
      </c>
      <c r="M497" s="6">
        <v>141779</v>
      </c>
      <c r="N497" s="7">
        <v>192604</v>
      </c>
      <c r="O497" s="8"/>
    </row>
    <row r="498" spans="1:15" ht="31.5">
      <c r="A498" s="1"/>
      <c r="B498" s="34"/>
      <c r="C498" s="34"/>
      <c r="D498" s="30"/>
      <c r="E498" s="30"/>
      <c r="F498" s="30"/>
      <c r="G498" s="30"/>
      <c r="H498" s="30"/>
      <c r="I498" s="30"/>
      <c r="J498" s="5" t="s">
        <v>842</v>
      </c>
      <c r="K498" s="5" t="s">
        <v>16</v>
      </c>
      <c r="L498" s="6" t="s">
        <v>843</v>
      </c>
      <c r="M498" s="6">
        <v>100</v>
      </c>
      <c r="N498" s="7">
        <v>100</v>
      </c>
      <c r="O498" s="8"/>
    </row>
    <row r="499" spans="1:15" ht="31.5">
      <c r="A499" s="1"/>
      <c r="B499" s="34"/>
      <c r="C499" s="34"/>
      <c r="D499" s="30"/>
      <c r="E499" s="30"/>
      <c r="F499" s="30"/>
      <c r="G499" s="30"/>
      <c r="H499" s="30"/>
      <c r="I499" s="30"/>
      <c r="J499" s="5" t="s">
        <v>844</v>
      </c>
      <c r="K499" s="5" t="s">
        <v>16</v>
      </c>
      <c r="L499" s="6" t="s">
        <v>121</v>
      </c>
      <c r="M499" s="6">
        <v>100</v>
      </c>
      <c r="N499" s="7">
        <v>100</v>
      </c>
      <c r="O499" s="8"/>
    </row>
    <row r="500" spans="1:15" ht="63">
      <c r="A500" s="1"/>
      <c r="B500" s="34"/>
      <c r="C500" s="34"/>
      <c r="D500" s="30"/>
      <c r="E500" s="30"/>
      <c r="F500" s="30"/>
      <c r="G500" s="30"/>
      <c r="H500" s="30"/>
      <c r="I500" s="30"/>
      <c r="J500" s="5" t="s">
        <v>845</v>
      </c>
      <c r="K500" s="5" t="s">
        <v>16</v>
      </c>
      <c r="L500" s="6" t="s">
        <v>121</v>
      </c>
      <c r="M500" s="6">
        <v>100</v>
      </c>
      <c r="N500" s="7">
        <v>100</v>
      </c>
      <c r="O500" s="8"/>
    </row>
    <row r="501" spans="1:15" ht="63">
      <c r="A501" s="1"/>
      <c r="B501" s="34"/>
      <c r="C501" s="34"/>
      <c r="D501" s="30"/>
      <c r="E501" s="30"/>
      <c r="F501" s="30"/>
      <c r="G501" s="30"/>
      <c r="H501" s="30"/>
      <c r="I501" s="30"/>
      <c r="J501" s="5" t="s">
        <v>846</v>
      </c>
      <c r="K501" s="5" t="s">
        <v>16</v>
      </c>
      <c r="L501" s="6" t="s">
        <v>121</v>
      </c>
      <c r="M501" s="6">
        <v>100</v>
      </c>
      <c r="N501" s="7">
        <v>100</v>
      </c>
      <c r="O501" s="8"/>
    </row>
    <row r="502" spans="1:15" ht="47.25">
      <c r="A502" s="1"/>
      <c r="B502" s="34"/>
      <c r="C502" s="34"/>
      <c r="D502" s="30"/>
      <c r="E502" s="30"/>
      <c r="F502" s="30"/>
      <c r="G502" s="30"/>
      <c r="H502" s="30"/>
      <c r="I502" s="30"/>
      <c r="J502" s="5" t="s">
        <v>847</v>
      </c>
      <c r="K502" s="5" t="s">
        <v>836</v>
      </c>
      <c r="L502" s="6" t="s">
        <v>848</v>
      </c>
      <c r="M502" s="6">
        <v>13171</v>
      </c>
      <c r="N502" s="7">
        <v>22580.16</v>
      </c>
      <c r="O502" s="8"/>
    </row>
    <row r="503" spans="1:15" ht="31.5">
      <c r="A503" s="1"/>
      <c r="B503" s="34"/>
      <c r="C503" s="34"/>
      <c r="D503" s="30"/>
      <c r="E503" s="30"/>
      <c r="F503" s="30"/>
      <c r="G503" s="30"/>
      <c r="H503" s="30"/>
      <c r="I503" s="30"/>
      <c r="J503" s="5" t="s">
        <v>849</v>
      </c>
      <c r="K503" s="5" t="s">
        <v>836</v>
      </c>
      <c r="L503" s="6" t="s">
        <v>850</v>
      </c>
      <c r="M503" s="6">
        <v>959231</v>
      </c>
      <c r="N503" s="7">
        <v>910628</v>
      </c>
      <c r="O503" s="8"/>
    </row>
    <row r="504" spans="1:15" ht="63">
      <c r="A504" s="1"/>
      <c r="B504" s="34"/>
      <c r="C504" s="34"/>
      <c r="D504" s="30"/>
      <c r="E504" s="30"/>
      <c r="F504" s="30"/>
      <c r="G504" s="30"/>
      <c r="H504" s="30"/>
      <c r="I504" s="30"/>
      <c r="J504" s="5" t="s">
        <v>851</v>
      </c>
      <c r="K504" s="5" t="s">
        <v>836</v>
      </c>
      <c r="L504" s="6" t="s">
        <v>852</v>
      </c>
      <c r="M504" s="6">
        <v>17000</v>
      </c>
      <c r="N504" s="7">
        <v>36368.47</v>
      </c>
      <c r="O504" s="8"/>
    </row>
    <row r="505" spans="1:15" ht="63">
      <c r="A505" s="1"/>
      <c r="B505" s="34"/>
      <c r="C505" s="34"/>
      <c r="D505" s="30"/>
      <c r="E505" s="30"/>
      <c r="F505" s="30"/>
      <c r="G505" s="30"/>
      <c r="H505" s="30"/>
      <c r="I505" s="30"/>
      <c r="J505" s="5" t="s">
        <v>853</v>
      </c>
      <c r="K505" s="5" t="s">
        <v>27</v>
      </c>
      <c r="L505" s="6" t="s">
        <v>87</v>
      </c>
      <c r="M505" s="6">
        <v>35</v>
      </c>
      <c r="N505" s="7">
        <v>25</v>
      </c>
      <c r="O505" s="8"/>
    </row>
    <row r="506" spans="1:15" ht="63">
      <c r="A506" s="1"/>
      <c r="B506" s="34" t="s">
        <v>24</v>
      </c>
      <c r="C506" s="34" t="s">
        <v>854</v>
      </c>
      <c r="D506" s="30">
        <v>142.8</v>
      </c>
      <c r="E506" s="30">
        <v>142.8</v>
      </c>
      <c r="F506" s="30">
        <v>0</v>
      </c>
      <c r="G506" s="30">
        <v>49</v>
      </c>
      <c r="H506" s="30">
        <v>49</v>
      </c>
      <c r="I506" s="30">
        <v>0</v>
      </c>
      <c r="J506" s="5" t="s">
        <v>855</v>
      </c>
      <c r="K506" s="5" t="s">
        <v>856</v>
      </c>
      <c r="L506" s="6" t="s">
        <v>857</v>
      </c>
      <c r="M506" s="6">
        <v>176</v>
      </c>
      <c r="N506" s="7">
        <v>9.8</v>
      </c>
      <c r="O506" s="8"/>
    </row>
    <row r="507" spans="1:15" ht="78.75">
      <c r="A507" s="1"/>
      <c r="B507" s="34"/>
      <c r="C507" s="34"/>
      <c r="D507" s="30"/>
      <c r="E507" s="30"/>
      <c r="F507" s="30"/>
      <c r="G507" s="30"/>
      <c r="H507" s="30"/>
      <c r="I507" s="30"/>
      <c r="J507" s="5" t="s">
        <v>858</v>
      </c>
      <c r="K507" s="5" t="s">
        <v>16</v>
      </c>
      <c r="L507" s="6" t="s">
        <v>62</v>
      </c>
      <c r="M507" s="6">
        <v>100</v>
      </c>
      <c r="N507" s="7">
        <v>195.41</v>
      </c>
      <c r="O507" s="8"/>
    </row>
    <row r="508" spans="1:15" ht="63">
      <c r="A508" s="1"/>
      <c r="B508" s="34" t="s">
        <v>32</v>
      </c>
      <c r="C508" s="34" t="s">
        <v>859</v>
      </c>
      <c r="D508" s="30">
        <v>0</v>
      </c>
      <c r="E508" s="30">
        <v>0</v>
      </c>
      <c r="F508" s="30">
        <v>0</v>
      </c>
      <c r="G508" s="30">
        <v>0</v>
      </c>
      <c r="H508" s="30">
        <v>0</v>
      </c>
      <c r="I508" s="30">
        <v>0</v>
      </c>
      <c r="J508" s="5" t="s">
        <v>860</v>
      </c>
      <c r="K508" s="5" t="s">
        <v>27</v>
      </c>
      <c r="L508" s="6" t="s">
        <v>62</v>
      </c>
      <c r="M508" s="6">
        <v>10</v>
      </c>
      <c r="N508" s="7">
        <v>3</v>
      </c>
      <c r="O508" s="8"/>
    </row>
    <row r="509" spans="1:15" ht="94.5">
      <c r="A509" s="1"/>
      <c r="B509" s="34"/>
      <c r="C509" s="34"/>
      <c r="D509" s="30"/>
      <c r="E509" s="30"/>
      <c r="F509" s="30"/>
      <c r="G509" s="30"/>
      <c r="H509" s="30"/>
      <c r="I509" s="30"/>
      <c r="J509" s="5" t="s">
        <v>861</v>
      </c>
      <c r="K509" s="5" t="s">
        <v>16</v>
      </c>
      <c r="L509" s="6" t="s">
        <v>62</v>
      </c>
      <c r="M509" s="6">
        <v>50</v>
      </c>
      <c r="N509" s="7">
        <v>14</v>
      </c>
      <c r="O509" s="8"/>
    </row>
    <row r="510" spans="1:15" ht="28.5" customHeight="1">
      <c r="A510" s="1"/>
      <c r="B510" s="5"/>
      <c r="C510" s="35" t="s">
        <v>862</v>
      </c>
      <c r="D510" s="35">
        <v>7867</v>
      </c>
      <c r="E510" s="35">
        <v>5473</v>
      </c>
      <c r="F510" s="35">
        <v>2394</v>
      </c>
      <c r="G510" s="35">
        <v>7867</v>
      </c>
      <c r="H510" s="35">
        <v>5473</v>
      </c>
      <c r="I510" s="35">
        <v>2394</v>
      </c>
      <c r="J510" s="34"/>
      <c r="K510" s="34"/>
      <c r="L510" s="36"/>
      <c r="M510" s="36"/>
      <c r="N510" s="37"/>
      <c r="O510" s="8"/>
    </row>
    <row r="511" spans="1:15" ht="126">
      <c r="A511" s="1"/>
      <c r="B511" s="34" t="s">
        <v>13</v>
      </c>
      <c r="C511" s="34" t="s">
        <v>863</v>
      </c>
      <c r="D511" s="30">
        <v>7867</v>
      </c>
      <c r="E511" s="30">
        <v>2394</v>
      </c>
      <c r="F511" s="30">
        <v>5473</v>
      </c>
      <c r="G511" s="30">
        <v>7867</v>
      </c>
      <c r="H511" s="30">
        <v>2394</v>
      </c>
      <c r="I511" s="30">
        <v>5473</v>
      </c>
      <c r="J511" s="5" t="s">
        <v>864</v>
      </c>
      <c r="K511" s="5" t="s">
        <v>16</v>
      </c>
      <c r="L511" s="6" t="s">
        <v>121</v>
      </c>
      <c r="M511" s="6">
        <v>100</v>
      </c>
      <c r="N511" s="7">
        <v>100</v>
      </c>
      <c r="O511" s="8"/>
    </row>
    <row r="512" spans="1:15" ht="110.25">
      <c r="A512" s="1"/>
      <c r="B512" s="34"/>
      <c r="C512" s="34"/>
      <c r="D512" s="30"/>
      <c r="E512" s="30"/>
      <c r="F512" s="30"/>
      <c r="G512" s="30"/>
      <c r="H512" s="30"/>
      <c r="I512" s="30"/>
      <c r="J512" s="5" t="s">
        <v>865</v>
      </c>
      <c r="K512" s="5" t="s">
        <v>16</v>
      </c>
      <c r="L512" s="6" t="s">
        <v>121</v>
      </c>
      <c r="M512" s="6">
        <v>100</v>
      </c>
      <c r="N512" s="7">
        <v>100</v>
      </c>
      <c r="O512" s="8"/>
    </row>
    <row r="513" spans="1:15" ht="94.5">
      <c r="A513" s="1"/>
      <c r="B513" s="34"/>
      <c r="C513" s="34"/>
      <c r="D513" s="30"/>
      <c r="E513" s="30"/>
      <c r="F513" s="30"/>
      <c r="G513" s="30"/>
      <c r="H513" s="30"/>
      <c r="I513" s="30"/>
      <c r="J513" s="5" t="s">
        <v>866</v>
      </c>
      <c r="K513" s="5" t="s">
        <v>16</v>
      </c>
      <c r="L513" s="6" t="s">
        <v>867</v>
      </c>
      <c r="M513" s="6">
        <v>100</v>
      </c>
      <c r="N513" s="7">
        <v>100</v>
      </c>
      <c r="O513" s="8"/>
    </row>
    <row r="514" spans="1:15" ht="110.25">
      <c r="A514" s="1"/>
      <c r="B514" s="34"/>
      <c r="C514" s="34"/>
      <c r="D514" s="30"/>
      <c r="E514" s="30"/>
      <c r="F514" s="30"/>
      <c r="G514" s="30"/>
      <c r="H514" s="30"/>
      <c r="I514" s="30"/>
      <c r="J514" s="5" t="s">
        <v>868</v>
      </c>
      <c r="K514" s="5" t="s">
        <v>16</v>
      </c>
      <c r="L514" s="6" t="s">
        <v>691</v>
      </c>
      <c r="M514" s="6">
        <v>60</v>
      </c>
      <c r="N514" s="7">
        <v>82.7</v>
      </c>
      <c r="O514" s="8"/>
    </row>
    <row r="515" spans="1:15" ht="110.25">
      <c r="A515" s="1"/>
      <c r="B515" s="34"/>
      <c r="C515" s="34"/>
      <c r="D515" s="30"/>
      <c r="E515" s="30"/>
      <c r="F515" s="30"/>
      <c r="G515" s="30"/>
      <c r="H515" s="30"/>
      <c r="I515" s="30"/>
      <c r="J515" s="5" t="s">
        <v>869</v>
      </c>
      <c r="K515" s="5" t="s">
        <v>16</v>
      </c>
      <c r="L515" s="6" t="s">
        <v>128</v>
      </c>
      <c r="M515" s="6">
        <v>1.7</v>
      </c>
      <c r="N515" s="7">
        <v>1.7</v>
      </c>
      <c r="O515" s="8"/>
    </row>
    <row r="516" spans="1:15" ht="18.75" customHeight="1">
      <c r="A516" s="1"/>
      <c r="B516" s="5"/>
      <c r="C516" s="35" t="s">
        <v>870</v>
      </c>
      <c r="D516" s="35">
        <v>501121.50000000006</v>
      </c>
      <c r="E516" s="35">
        <v>15554</v>
      </c>
      <c r="F516" s="35">
        <v>485567.50000000006</v>
      </c>
      <c r="G516" s="35">
        <v>497165.10000000003</v>
      </c>
      <c r="H516" s="35">
        <v>15554</v>
      </c>
      <c r="I516" s="35">
        <v>481611.10000000003</v>
      </c>
      <c r="J516" s="34"/>
      <c r="K516" s="34"/>
      <c r="L516" s="36"/>
      <c r="M516" s="36"/>
      <c r="N516" s="37"/>
      <c r="O516" s="8"/>
    </row>
    <row r="517" spans="1:15" ht="409.5">
      <c r="A517" s="1"/>
      <c r="B517" s="5" t="s">
        <v>13</v>
      </c>
      <c r="C517" s="5" t="s">
        <v>871</v>
      </c>
      <c r="D517" s="9">
        <f>E517+F517</f>
        <v>482086.9</v>
      </c>
      <c r="E517" s="9">
        <v>477174.9</v>
      </c>
      <c r="F517" s="9">
        <v>4912</v>
      </c>
      <c r="G517" s="9">
        <f>H517+I517</f>
        <v>478207.8</v>
      </c>
      <c r="H517" s="9">
        <v>473295.8</v>
      </c>
      <c r="I517" s="9">
        <v>4912</v>
      </c>
      <c r="J517" s="5" t="s">
        <v>872</v>
      </c>
      <c r="K517" s="5" t="s">
        <v>16</v>
      </c>
      <c r="L517" s="6" t="s">
        <v>121</v>
      </c>
      <c r="M517" s="6">
        <v>100</v>
      </c>
      <c r="N517" s="7">
        <v>100</v>
      </c>
      <c r="O517" s="8"/>
    </row>
    <row r="518" spans="1:15" ht="220.5">
      <c r="A518" s="1"/>
      <c r="B518" s="5" t="s">
        <v>24</v>
      </c>
      <c r="C518" s="5" t="s">
        <v>873</v>
      </c>
      <c r="D518" s="9">
        <v>19034.6</v>
      </c>
      <c r="E518" s="9">
        <v>2989.3</v>
      </c>
      <c r="F518" s="9">
        <f>D518-E518</f>
        <v>16045.3</v>
      </c>
      <c r="G518" s="9">
        <v>18957.3</v>
      </c>
      <c r="H518" s="9">
        <v>2912.2</v>
      </c>
      <c r="I518" s="9">
        <f>G518-H518</f>
        <v>16045.099999999999</v>
      </c>
      <c r="J518" s="5" t="s">
        <v>874</v>
      </c>
      <c r="K518" s="5" t="s">
        <v>16</v>
      </c>
      <c r="L518" s="6" t="s">
        <v>121</v>
      </c>
      <c r="M518" s="6">
        <v>100</v>
      </c>
      <c r="N518" s="7">
        <v>100</v>
      </c>
      <c r="O518" s="8"/>
    </row>
    <row r="519" spans="1:15" ht="18.75" customHeight="1">
      <c r="A519" s="1"/>
      <c r="B519" s="5"/>
      <c r="C519" s="35" t="s">
        <v>875</v>
      </c>
      <c r="D519" s="35">
        <v>29077</v>
      </c>
      <c r="E519" s="35">
        <v>0</v>
      </c>
      <c r="F519" s="35">
        <v>29077</v>
      </c>
      <c r="G519" s="35">
        <v>27917</v>
      </c>
      <c r="H519" s="35">
        <v>0</v>
      </c>
      <c r="I519" s="35">
        <v>27917</v>
      </c>
      <c r="J519" s="34"/>
      <c r="K519" s="34"/>
      <c r="L519" s="36"/>
      <c r="M519" s="36"/>
      <c r="N519" s="37"/>
      <c r="O519" s="8"/>
    </row>
    <row r="520" spans="1:15" ht="18.75" customHeight="1">
      <c r="A520" s="1"/>
      <c r="B520" s="5"/>
      <c r="C520" s="35" t="s">
        <v>876</v>
      </c>
      <c r="D520" s="35">
        <v>29077</v>
      </c>
      <c r="E520" s="35">
        <v>0</v>
      </c>
      <c r="F520" s="35">
        <v>29077</v>
      </c>
      <c r="G520" s="35">
        <v>27917</v>
      </c>
      <c r="H520" s="35">
        <v>0</v>
      </c>
      <c r="I520" s="35">
        <v>27917</v>
      </c>
      <c r="J520" s="34"/>
      <c r="K520" s="34"/>
      <c r="L520" s="36"/>
      <c r="M520" s="36"/>
      <c r="N520" s="37"/>
      <c r="O520" s="8"/>
    </row>
    <row r="521" spans="1:15" ht="47.25">
      <c r="A521" s="1"/>
      <c r="B521" s="34" t="s">
        <v>13</v>
      </c>
      <c r="C521" s="34" t="s">
        <v>877</v>
      </c>
      <c r="D521" s="30">
        <v>4096</v>
      </c>
      <c r="E521" s="30">
        <v>0</v>
      </c>
      <c r="F521" s="30">
        <v>4096</v>
      </c>
      <c r="G521" s="30">
        <v>4204</v>
      </c>
      <c r="H521" s="30">
        <v>0</v>
      </c>
      <c r="I521" s="30">
        <v>4204</v>
      </c>
      <c r="J521" s="5" t="s">
        <v>878</v>
      </c>
      <c r="K521" s="5" t="s">
        <v>27</v>
      </c>
      <c r="L521" s="6" t="s">
        <v>879</v>
      </c>
      <c r="M521" s="6">
        <v>1</v>
      </c>
      <c r="N521" s="7">
        <v>1</v>
      </c>
      <c r="O521" s="8"/>
    </row>
    <row r="522" spans="1:15" ht="63">
      <c r="A522" s="1"/>
      <c r="B522" s="34"/>
      <c r="C522" s="34"/>
      <c r="D522" s="30"/>
      <c r="E522" s="30"/>
      <c r="F522" s="30"/>
      <c r="G522" s="30"/>
      <c r="H522" s="30"/>
      <c r="I522" s="30"/>
      <c r="J522" s="5" t="s">
        <v>880</v>
      </c>
      <c r="K522" s="5" t="s">
        <v>881</v>
      </c>
      <c r="L522" s="6" t="s">
        <v>882</v>
      </c>
      <c r="M522" s="6" t="s">
        <v>62</v>
      </c>
      <c r="N522" s="7" t="s">
        <v>62</v>
      </c>
      <c r="O522" s="8"/>
    </row>
    <row r="523" spans="1:15" ht="94.5">
      <c r="A523" s="1"/>
      <c r="B523" s="34"/>
      <c r="C523" s="34"/>
      <c r="D523" s="30"/>
      <c r="E523" s="30"/>
      <c r="F523" s="30"/>
      <c r="G523" s="30"/>
      <c r="H523" s="30"/>
      <c r="I523" s="30"/>
      <c r="J523" s="5" t="s">
        <v>883</v>
      </c>
      <c r="K523" s="5" t="s">
        <v>856</v>
      </c>
      <c r="L523" s="6" t="s">
        <v>77</v>
      </c>
      <c r="M523" s="6">
        <v>947</v>
      </c>
      <c r="N523" s="7">
        <v>929</v>
      </c>
      <c r="O523" s="8"/>
    </row>
    <row r="524" spans="1:15" ht="63">
      <c r="A524" s="1"/>
      <c r="B524" s="34"/>
      <c r="C524" s="34"/>
      <c r="D524" s="30"/>
      <c r="E524" s="30"/>
      <c r="F524" s="30"/>
      <c r="G524" s="30"/>
      <c r="H524" s="30"/>
      <c r="I524" s="30"/>
      <c r="J524" s="5" t="s">
        <v>884</v>
      </c>
      <c r="K524" s="5" t="s">
        <v>27</v>
      </c>
      <c r="L524" s="6" t="s">
        <v>77</v>
      </c>
      <c r="M524" s="6">
        <v>0</v>
      </c>
      <c r="N524" s="7">
        <v>0</v>
      </c>
      <c r="O524" s="8"/>
    </row>
    <row r="525" spans="1:15" ht="31.5">
      <c r="A525" s="1"/>
      <c r="B525" s="34"/>
      <c r="C525" s="34"/>
      <c r="D525" s="30"/>
      <c r="E525" s="30"/>
      <c r="F525" s="30"/>
      <c r="G525" s="30"/>
      <c r="H525" s="30"/>
      <c r="I525" s="30"/>
      <c r="J525" s="5" t="s">
        <v>885</v>
      </c>
      <c r="K525" s="5" t="s">
        <v>16</v>
      </c>
      <c r="L525" s="6" t="s">
        <v>886</v>
      </c>
      <c r="M525" s="6">
        <v>71</v>
      </c>
      <c r="N525" s="7">
        <v>65.41</v>
      </c>
      <c r="O525" s="27" t="s">
        <v>977</v>
      </c>
    </row>
    <row r="526" spans="1:15" ht="47.25">
      <c r="A526" s="1"/>
      <c r="B526" s="34" t="s">
        <v>24</v>
      </c>
      <c r="C526" s="34" t="s">
        <v>887</v>
      </c>
      <c r="D526" s="30">
        <v>19401</v>
      </c>
      <c r="E526" s="30">
        <v>0</v>
      </c>
      <c r="F526" s="30">
        <v>19401</v>
      </c>
      <c r="G526" s="30">
        <v>16401</v>
      </c>
      <c r="H526" s="30">
        <v>0</v>
      </c>
      <c r="I526" s="30">
        <v>16401</v>
      </c>
      <c r="J526" s="5" t="s">
        <v>888</v>
      </c>
      <c r="K526" s="5" t="s">
        <v>16</v>
      </c>
      <c r="L526" s="6" t="s">
        <v>889</v>
      </c>
      <c r="M526" s="6">
        <v>75</v>
      </c>
      <c r="N526" s="7">
        <v>75</v>
      </c>
      <c r="O526" s="8"/>
    </row>
    <row r="527" spans="1:15" ht="47.25">
      <c r="A527" s="1"/>
      <c r="B527" s="34"/>
      <c r="C527" s="34"/>
      <c r="D527" s="30"/>
      <c r="E527" s="30"/>
      <c r="F527" s="30"/>
      <c r="G527" s="30"/>
      <c r="H527" s="30"/>
      <c r="I527" s="30"/>
      <c r="J527" s="5" t="s">
        <v>890</v>
      </c>
      <c r="K527" s="5" t="s">
        <v>27</v>
      </c>
      <c r="L527" s="6" t="s">
        <v>13</v>
      </c>
      <c r="M527" s="6">
        <v>2</v>
      </c>
      <c r="N527" s="7">
        <v>2</v>
      </c>
      <c r="O527" s="8"/>
    </row>
    <row r="528" spans="1:15" ht="78.75">
      <c r="A528" s="1"/>
      <c r="B528" s="34"/>
      <c r="C528" s="34"/>
      <c r="D528" s="30"/>
      <c r="E528" s="30"/>
      <c r="F528" s="30"/>
      <c r="G528" s="30"/>
      <c r="H528" s="30"/>
      <c r="I528" s="30"/>
      <c r="J528" s="5" t="s">
        <v>891</v>
      </c>
      <c r="K528" s="5" t="s">
        <v>73</v>
      </c>
      <c r="L528" s="6" t="s">
        <v>13</v>
      </c>
      <c r="M528" s="6">
        <v>1</v>
      </c>
      <c r="N528" s="7">
        <v>3</v>
      </c>
      <c r="O528" s="8"/>
    </row>
    <row r="529" spans="1:15" ht="31.5">
      <c r="A529" s="1"/>
      <c r="B529" s="34"/>
      <c r="C529" s="34"/>
      <c r="D529" s="30"/>
      <c r="E529" s="30"/>
      <c r="F529" s="30"/>
      <c r="G529" s="30"/>
      <c r="H529" s="30"/>
      <c r="I529" s="30"/>
      <c r="J529" s="5" t="s">
        <v>892</v>
      </c>
      <c r="K529" s="5" t="s">
        <v>856</v>
      </c>
      <c r="L529" s="6" t="s">
        <v>893</v>
      </c>
      <c r="M529" s="19">
        <v>50</v>
      </c>
      <c r="N529" s="17">
        <v>50</v>
      </c>
      <c r="O529" s="12"/>
    </row>
    <row r="530" spans="1:15" ht="141.75">
      <c r="A530" s="1"/>
      <c r="B530" s="34"/>
      <c r="C530" s="34"/>
      <c r="D530" s="30"/>
      <c r="E530" s="30"/>
      <c r="F530" s="30"/>
      <c r="G530" s="30"/>
      <c r="H530" s="30"/>
      <c r="I530" s="30"/>
      <c r="J530" s="5" t="s">
        <v>894</v>
      </c>
      <c r="K530" s="5" t="s">
        <v>683</v>
      </c>
      <c r="L530" s="7" t="s">
        <v>895</v>
      </c>
      <c r="M530" s="15">
        <v>700</v>
      </c>
      <c r="N530" s="15">
        <v>824.66</v>
      </c>
      <c r="O530" s="8"/>
    </row>
    <row r="531" spans="1:15" ht="94.5">
      <c r="A531" s="1"/>
      <c r="B531" s="34" t="s">
        <v>32</v>
      </c>
      <c r="C531" s="34" t="s">
        <v>896</v>
      </c>
      <c r="D531" s="30">
        <v>5580</v>
      </c>
      <c r="E531" s="30">
        <v>0</v>
      </c>
      <c r="F531" s="30">
        <v>5580</v>
      </c>
      <c r="G531" s="30">
        <v>5610</v>
      </c>
      <c r="H531" s="30">
        <v>0</v>
      </c>
      <c r="I531" s="30">
        <v>5610</v>
      </c>
      <c r="J531" s="5" t="s">
        <v>897</v>
      </c>
      <c r="K531" s="5" t="s">
        <v>27</v>
      </c>
      <c r="L531" s="7" t="s">
        <v>62</v>
      </c>
      <c r="M531" s="15">
        <v>1</v>
      </c>
      <c r="N531" s="15">
        <v>1</v>
      </c>
      <c r="O531" s="26" t="s">
        <v>939</v>
      </c>
    </row>
    <row r="532" spans="1:15" ht="31.5">
      <c r="A532" s="1"/>
      <c r="B532" s="34"/>
      <c r="C532" s="34"/>
      <c r="D532" s="30"/>
      <c r="E532" s="30"/>
      <c r="F532" s="30"/>
      <c r="G532" s="30"/>
      <c r="H532" s="30"/>
      <c r="I532" s="30"/>
      <c r="J532" s="5" t="s">
        <v>898</v>
      </c>
      <c r="K532" s="5" t="s">
        <v>899</v>
      </c>
      <c r="L532" s="7" t="s">
        <v>900</v>
      </c>
      <c r="M532" s="15">
        <v>12701</v>
      </c>
      <c r="N532" s="15">
        <v>11000</v>
      </c>
      <c r="O532" s="26" t="s">
        <v>940</v>
      </c>
    </row>
    <row r="533" spans="1:15" ht="31.5">
      <c r="A533" s="1"/>
      <c r="B533" s="34"/>
      <c r="C533" s="34"/>
      <c r="D533" s="30"/>
      <c r="E533" s="30"/>
      <c r="F533" s="30"/>
      <c r="G533" s="30"/>
      <c r="H533" s="30"/>
      <c r="I533" s="30"/>
      <c r="J533" s="5" t="s">
        <v>901</v>
      </c>
      <c r="K533" s="5" t="s">
        <v>899</v>
      </c>
      <c r="L533" s="7" t="s">
        <v>902</v>
      </c>
      <c r="M533" s="15">
        <v>9144</v>
      </c>
      <c r="N533" s="15">
        <v>7500</v>
      </c>
      <c r="O533" s="26" t="s">
        <v>940</v>
      </c>
    </row>
    <row r="534" spans="1:15" ht="63">
      <c r="A534" s="1"/>
      <c r="B534" s="34"/>
      <c r="C534" s="34"/>
      <c r="D534" s="30"/>
      <c r="E534" s="30"/>
      <c r="F534" s="30"/>
      <c r="G534" s="30"/>
      <c r="H534" s="30"/>
      <c r="I534" s="30"/>
      <c r="J534" s="5" t="s">
        <v>903</v>
      </c>
      <c r="K534" s="5" t="s">
        <v>16</v>
      </c>
      <c r="L534" s="7" t="s">
        <v>904</v>
      </c>
      <c r="M534" s="15">
        <v>108.1</v>
      </c>
      <c r="N534" s="15">
        <v>103</v>
      </c>
      <c r="O534" s="26" t="s">
        <v>941</v>
      </c>
    </row>
    <row r="535" spans="1:15" ht="78.75">
      <c r="A535" s="1"/>
      <c r="B535" s="34"/>
      <c r="C535" s="34"/>
      <c r="D535" s="30"/>
      <c r="E535" s="30"/>
      <c r="F535" s="30"/>
      <c r="G535" s="30"/>
      <c r="H535" s="30"/>
      <c r="I535" s="30"/>
      <c r="J535" s="5" t="s">
        <v>905</v>
      </c>
      <c r="K535" s="5" t="s">
        <v>906</v>
      </c>
      <c r="L535" s="7" t="s">
        <v>907</v>
      </c>
      <c r="M535" s="15">
        <v>553</v>
      </c>
      <c r="N535" s="15">
        <v>642</v>
      </c>
      <c r="O535" s="8"/>
    </row>
    <row r="536" spans="1:15" ht="78.75">
      <c r="A536" s="1"/>
      <c r="B536" s="34"/>
      <c r="C536" s="34"/>
      <c r="D536" s="30"/>
      <c r="E536" s="30"/>
      <c r="F536" s="30"/>
      <c r="G536" s="30"/>
      <c r="H536" s="30"/>
      <c r="I536" s="30"/>
      <c r="J536" s="5" t="s">
        <v>908</v>
      </c>
      <c r="K536" s="5" t="s">
        <v>906</v>
      </c>
      <c r="L536" s="7" t="s">
        <v>909</v>
      </c>
      <c r="M536" s="15">
        <v>7384</v>
      </c>
      <c r="N536" s="15">
        <v>4477</v>
      </c>
      <c r="O536" s="27" t="s">
        <v>975</v>
      </c>
    </row>
    <row r="537" spans="1:15" ht="47.25">
      <c r="A537" s="1"/>
      <c r="B537" s="34"/>
      <c r="C537" s="34"/>
      <c r="D537" s="30"/>
      <c r="E537" s="30"/>
      <c r="F537" s="30"/>
      <c r="G537" s="30"/>
      <c r="H537" s="30"/>
      <c r="I537" s="30"/>
      <c r="J537" s="5" t="s">
        <v>910</v>
      </c>
      <c r="K537" s="5" t="s">
        <v>911</v>
      </c>
      <c r="L537" s="6" t="s">
        <v>912</v>
      </c>
      <c r="M537" s="22" t="s">
        <v>62</v>
      </c>
      <c r="N537" s="13">
        <v>0</v>
      </c>
      <c r="O537" s="14"/>
    </row>
    <row r="538" spans="1:15" ht="37.5" customHeight="1">
      <c r="A538" s="1"/>
      <c r="B538" s="34"/>
      <c r="C538" s="34"/>
      <c r="D538" s="30"/>
      <c r="E538" s="30"/>
      <c r="F538" s="30"/>
      <c r="G538" s="30"/>
      <c r="H538" s="30"/>
      <c r="I538" s="30"/>
      <c r="J538" s="5" t="s">
        <v>913</v>
      </c>
      <c r="K538" s="5" t="s">
        <v>914</v>
      </c>
      <c r="L538" s="6" t="s">
        <v>467</v>
      </c>
      <c r="M538" s="6" t="s">
        <v>62</v>
      </c>
      <c r="N538" s="7">
        <v>0</v>
      </c>
      <c r="O538" s="8"/>
    </row>
    <row r="539" spans="1:15" ht="31.5">
      <c r="A539" s="1"/>
      <c r="B539" s="34"/>
      <c r="C539" s="34"/>
      <c r="D539" s="30"/>
      <c r="E539" s="30"/>
      <c r="F539" s="30"/>
      <c r="G539" s="30"/>
      <c r="H539" s="30"/>
      <c r="I539" s="30"/>
      <c r="J539" s="5" t="s">
        <v>915</v>
      </c>
      <c r="K539" s="5" t="s">
        <v>916</v>
      </c>
      <c r="L539" s="6" t="s">
        <v>917</v>
      </c>
      <c r="M539" s="6">
        <v>9089</v>
      </c>
      <c r="N539" s="7">
        <v>9427.2</v>
      </c>
      <c r="O539" s="8"/>
    </row>
    <row r="540" spans="1:15" ht="47.25">
      <c r="A540" s="1"/>
      <c r="B540" s="34"/>
      <c r="C540" s="34"/>
      <c r="D540" s="30"/>
      <c r="E540" s="30"/>
      <c r="F540" s="30"/>
      <c r="G540" s="30"/>
      <c r="H540" s="30"/>
      <c r="I540" s="30"/>
      <c r="J540" s="5" t="s">
        <v>918</v>
      </c>
      <c r="K540" s="5" t="s">
        <v>911</v>
      </c>
      <c r="L540" s="6" t="s">
        <v>461</v>
      </c>
      <c r="M540" s="6">
        <v>0</v>
      </c>
      <c r="N540" s="7">
        <v>0</v>
      </c>
      <c r="O540" s="8"/>
    </row>
    <row r="541" spans="1:15" ht="94.5">
      <c r="A541" s="1"/>
      <c r="B541" s="34"/>
      <c r="C541" s="34"/>
      <c r="D541" s="30"/>
      <c r="E541" s="30"/>
      <c r="F541" s="30"/>
      <c r="G541" s="30"/>
      <c r="H541" s="30"/>
      <c r="I541" s="30"/>
      <c r="J541" s="5" t="s">
        <v>919</v>
      </c>
      <c r="K541" s="5" t="s">
        <v>27</v>
      </c>
      <c r="L541" s="6" t="s">
        <v>77</v>
      </c>
      <c r="M541" s="6">
        <v>0</v>
      </c>
      <c r="N541" s="7">
        <v>0</v>
      </c>
      <c r="O541" s="8"/>
    </row>
    <row r="542" spans="1:15" ht="47.25">
      <c r="A542" s="1"/>
      <c r="B542" s="34"/>
      <c r="C542" s="34"/>
      <c r="D542" s="30"/>
      <c r="E542" s="30"/>
      <c r="F542" s="30"/>
      <c r="G542" s="30"/>
      <c r="H542" s="30"/>
      <c r="I542" s="30"/>
      <c r="J542" s="5" t="s">
        <v>920</v>
      </c>
      <c r="K542" s="5" t="s">
        <v>921</v>
      </c>
      <c r="L542" s="6" t="s">
        <v>62</v>
      </c>
      <c r="M542" s="6">
        <v>5.7</v>
      </c>
      <c r="N542" s="7">
        <v>6.2</v>
      </c>
      <c r="O542" s="27" t="s">
        <v>976</v>
      </c>
    </row>
    <row r="543" spans="1:15" ht="78.75">
      <c r="A543" s="1"/>
      <c r="B543" s="34"/>
      <c r="C543" s="34"/>
      <c r="D543" s="30"/>
      <c r="E543" s="30"/>
      <c r="F543" s="30"/>
      <c r="G543" s="30"/>
      <c r="H543" s="30"/>
      <c r="I543" s="30"/>
      <c r="J543" s="5" t="s">
        <v>922</v>
      </c>
      <c r="K543" s="5" t="s">
        <v>906</v>
      </c>
      <c r="L543" s="6" t="s">
        <v>923</v>
      </c>
      <c r="M543" s="6">
        <v>700</v>
      </c>
      <c r="N543" s="7">
        <v>896.4</v>
      </c>
      <c r="O543" s="8"/>
    </row>
    <row r="544" spans="1:15" ht="31.5">
      <c r="A544" s="1"/>
      <c r="B544" s="34"/>
      <c r="C544" s="34"/>
      <c r="D544" s="30"/>
      <c r="E544" s="30"/>
      <c r="F544" s="30"/>
      <c r="G544" s="30"/>
      <c r="H544" s="30"/>
      <c r="I544" s="30"/>
      <c r="J544" s="5" t="s">
        <v>924</v>
      </c>
      <c r="K544" s="5" t="s">
        <v>16</v>
      </c>
      <c r="L544" s="6" t="s">
        <v>925</v>
      </c>
      <c r="M544" s="6">
        <v>105.3</v>
      </c>
      <c r="N544" s="7">
        <v>103.5</v>
      </c>
      <c r="O544" s="8"/>
    </row>
    <row r="545" spans="1:15" ht="63">
      <c r="A545" s="1"/>
      <c r="B545" s="34"/>
      <c r="C545" s="34"/>
      <c r="D545" s="30"/>
      <c r="E545" s="30"/>
      <c r="F545" s="30"/>
      <c r="G545" s="30"/>
      <c r="H545" s="30"/>
      <c r="I545" s="30"/>
      <c r="J545" s="5" t="s">
        <v>926</v>
      </c>
      <c r="K545" s="5" t="s">
        <v>16</v>
      </c>
      <c r="L545" s="6" t="s">
        <v>925</v>
      </c>
      <c r="M545" s="6">
        <v>101.6</v>
      </c>
      <c r="N545" s="7">
        <v>103.6</v>
      </c>
      <c r="O545" s="8"/>
    </row>
    <row r="546" spans="1:15" ht="31.5">
      <c r="A546" s="1"/>
      <c r="B546" s="34"/>
      <c r="C546" s="34"/>
      <c r="D546" s="30"/>
      <c r="E546" s="30"/>
      <c r="F546" s="30"/>
      <c r="G546" s="30"/>
      <c r="H546" s="30"/>
      <c r="I546" s="30"/>
      <c r="J546" s="5" t="s">
        <v>927</v>
      </c>
      <c r="K546" s="5" t="s">
        <v>928</v>
      </c>
      <c r="L546" s="6" t="s">
        <v>62</v>
      </c>
      <c r="M546" s="6">
        <v>0</v>
      </c>
      <c r="N546" s="7">
        <v>0</v>
      </c>
      <c r="O546" s="8"/>
    </row>
    <row r="547" spans="1:15" ht="78.75">
      <c r="A547" s="1"/>
      <c r="B547" s="34"/>
      <c r="C547" s="34"/>
      <c r="D547" s="30"/>
      <c r="E547" s="30"/>
      <c r="F547" s="30"/>
      <c r="G547" s="30"/>
      <c r="H547" s="30"/>
      <c r="I547" s="30"/>
      <c r="J547" s="5" t="s">
        <v>929</v>
      </c>
      <c r="K547" s="5" t="s">
        <v>27</v>
      </c>
      <c r="L547" s="6" t="s">
        <v>62</v>
      </c>
      <c r="M547" s="6" t="s">
        <v>62</v>
      </c>
      <c r="N547" s="7">
        <v>0</v>
      </c>
      <c r="O547" s="8"/>
    </row>
  </sheetData>
  <sheetProtection/>
  <mergeCells count="819">
    <mergeCell ref="L2:L3"/>
    <mergeCell ref="M2:M3"/>
    <mergeCell ref="N2:N3"/>
    <mergeCell ref="B2:B3"/>
    <mergeCell ref="C2:C3"/>
    <mergeCell ref="D2:F2"/>
    <mergeCell ref="G2:I2"/>
    <mergeCell ref="J2:J3"/>
    <mergeCell ref="K2:K3"/>
    <mergeCell ref="C5:N5"/>
    <mergeCell ref="C6:N6"/>
    <mergeCell ref="B7:B10"/>
    <mergeCell ref="C7:C10"/>
    <mergeCell ref="D7:D10"/>
    <mergeCell ref="E7:E10"/>
    <mergeCell ref="F7:F10"/>
    <mergeCell ref="G7:G10"/>
    <mergeCell ref="H7:H10"/>
    <mergeCell ref="I7:I10"/>
    <mergeCell ref="B11:B12"/>
    <mergeCell ref="C11:C12"/>
    <mergeCell ref="D11:D12"/>
    <mergeCell ref="E11:E12"/>
    <mergeCell ref="F11:F12"/>
    <mergeCell ref="G11:G12"/>
    <mergeCell ref="H11:H12"/>
    <mergeCell ref="I11:I12"/>
    <mergeCell ref="B13:B15"/>
    <mergeCell ref="C13:C15"/>
    <mergeCell ref="D13:D15"/>
    <mergeCell ref="E13:E15"/>
    <mergeCell ref="F13:F15"/>
    <mergeCell ref="G13:G15"/>
    <mergeCell ref="H13:H15"/>
    <mergeCell ref="I13:I15"/>
    <mergeCell ref="C17:N17"/>
    <mergeCell ref="B18:B19"/>
    <mergeCell ref="C18:C19"/>
    <mergeCell ref="D18:D19"/>
    <mergeCell ref="E18:E19"/>
    <mergeCell ref="F18:F19"/>
    <mergeCell ref="G18:G19"/>
    <mergeCell ref="H18:H19"/>
    <mergeCell ref="I18:I19"/>
    <mergeCell ref="B20:B21"/>
    <mergeCell ref="C20:C21"/>
    <mergeCell ref="D20:D21"/>
    <mergeCell ref="E20:E21"/>
    <mergeCell ref="F20:F21"/>
    <mergeCell ref="G20:G21"/>
    <mergeCell ref="H20:H21"/>
    <mergeCell ref="I20:I21"/>
    <mergeCell ref="B23:B26"/>
    <mergeCell ref="C23:C26"/>
    <mergeCell ref="D23:D26"/>
    <mergeCell ref="E23:E26"/>
    <mergeCell ref="F23:F26"/>
    <mergeCell ref="G23:G26"/>
    <mergeCell ref="H23:H26"/>
    <mergeCell ref="I23:I26"/>
    <mergeCell ref="C28:N28"/>
    <mergeCell ref="C29:N29"/>
    <mergeCell ref="B31:B36"/>
    <mergeCell ref="C31:C36"/>
    <mergeCell ref="D31:D36"/>
    <mergeCell ref="E31:E36"/>
    <mergeCell ref="F31:F36"/>
    <mergeCell ref="G31:G36"/>
    <mergeCell ref="H31:H36"/>
    <mergeCell ref="I31:I36"/>
    <mergeCell ref="B37:B42"/>
    <mergeCell ref="C37:C42"/>
    <mergeCell ref="D37:D42"/>
    <mergeCell ref="E37:E42"/>
    <mergeCell ref="F37:F42"/>
    <mergeCell ref="G37:G42"/>
    <mergeCell ref="H37:H42"/>
    <mergeCell ref="I37:I42"/>
    <mergeCell ref="B43:B46"/>
    <mergeCell ref="C43:C46"/>
    <mergeCell ref="D43:D46"/>
    <mergeCell ref="E43:E46"/>
    <mergeCell ref="F43:F46"/>
    <mergeCell ref="G43:G46"/>
    <mergeCell ref="H43:H46"/>
    <mergeCell ref="I43:I46"/>
    <mergeCell ref="H49:H52"/>
    <mergeCell ref="I49:I52"/>
    <mergeCell ref="B49:B52"/>
    <mergeCell ref="C49:C52"/>
    <mergeCell ref="D49:D52"/>
    <mergeCell ref="E49:E52"/>
    <mergeCell ref="F49:F52"/>
    <mergeCell ref="G49:G52"/>
    <mergeCell ref="C55:N55"/>
    <mergeCell ref="C56:N56"/>
    <mergeCell ref="B57:B59"/>
    <mergeCell ref="C57:C59"/>
    <mergeCell ref="D57:D59"/>
    <mergeCell ref="E57:E59"/>
    <mergeCell ref="F57:F59"/>
    <mergeCell ref="G57:G59"/>
    <mergeCell ref="H57:H59"/>
    <mergeCell ref="I57:I59"/>
    <mergeCell ref="B61:B65"/>
    <mergeCell ref="C61:C65"/>
    <mergeCell ref="D61:D65"/>
    <mergeCell ref="E61:E65"/>
    <mergeCell ref="F61:F65"/>
    <mergeCell ref="G61:G65"/>
    <mergeCell ref="H61:H65"/>
    <mergeCell ref="I61:I65"/>
    <mergeCell ref="C66:N66"/>
    <mergeCell ref="B67:B72"/>
    <mergeCell ref="C67:C72"/>
    <mergeCell ref="D67:D72"/>
    <mergeCell ref="E67:E72"/>
    <mergeCell ref="F67:F72"/>
    <mergeCell ref="G67:G72"/>
    <mergeCell ref="H67:H72"/>
    <mergeCell ref="I67:I72"/>
    <mergeCell ref="B73:B79"/>
    <mergeCell ref="C73:C79"/>
    <mergeCell ref="D73:D79"/>
    <mergeCell ref="E73:E79"/>
    <mergeCell ref="F73:F79"/>
    <mergeCell ref="G73:G79"/>
    <mergeCell ref="H73:H79"/>
    <mergeCell ref="I73:I79"/>
    <mergeCell ref="C80:N80"/>
    <mergeCell ref="B81:B93"/>
    <mergeCell ref="C81:C93"/>
    <mergeCell ref="D81:D93"/>
    <mergeCell ref="E81:E93"/>
    <mergeCell ref="F81:F93"/>
    <mergeCell ref="G81:G93"/>
    <mergeCell ref="H81:H93"/>
    <mergeCell ref="I81:I93"/>
    <mergeCell ref="B94:B96"/>
    <mergeCell ref="C94:C96"/>
    <mergeCell ref="D94:D96"/>
    <mergeCell ref="E94:E96"/>
    <mergeCell ref="F94:F96"/>
    <mergeCell ref="G94:G96"/>
    <mergeCell ref="H94:H96"/>
    <mergeCell ref="I94:I96"/>
    <mergeCell ref="C97:N97"/>
    <mergeCell ref="B98:B101"/>
    <mergeCell ref="C98:C101"/>
    <mergeCell ref="D98:D101"/>
    <mergeCell ref="E98:E101"/>
    <mergeCell ref="F98:F101"/>
    <mergeCell ref="G98:G101"/>
    <mergeCell ref="H98:H101"/>
    <mergeCell ref="I98:I101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C105:N105"/>
    <mergeCell ref="C106:N106"/>
    <mergeCell ref="B107:B118"/>
    <mergeCell ref="C107:C118"/>
    <mergeCell ref="D107:D118"/>
    <mergeCell ref="E107:E118"/>
    <mergeCell ref="F107:F118"/>
    <mergeCell ref="G107:G118"/>
    <mergeCell ref="H107:H118"/>
    <mergeCell ref="I107:I118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B125:B127"/>
    <mergeCell ref="C125:C127"/>
    <mergeCell ref="D125:D127"/>
    <mergeCell ref="E125:E127"/>
    <mergeCell ref="F125:F127"/>
    <mergeCell ref="G125:G127"/>
    <mergeCell ref="H125:H127"/>
    <mergeCell ref="I125:I127"/>
    <mergeCell ref="C128:N128"/>
    <mergeCell ref="B130:B131"/>
    <mergeCell ref="C130:C131"/>
    <mergeCell ref="D130:D131"/>
    <mergeCell ref="E130:E131"/>
    <mergeCell ref="F130:F131"/>
    <mergeCell ref="G130:G131"/>
    <mergeCell ref="H130:H131"/>
    <mergeCell ref="I130:I131"/>
    <mergeCell ref="C134:N134"/>
    <mergeCell ref="C136:N136"/>
    <mergeCell ref="C137:N137"/>
    <mergeCell ref="B138:B144"/>
    <mergeCell ref="C138:C144"/>
    <mergeCell ref="D138:D144"/>
    <mergeCell ref="E138:E144"/>
    <mergeCell ref="F138:F144"/>
    <mergeCell ref="G138:G144"/>
    <mergeCell ref="H138:H144"/>
    <mergeCell ref="I138:I144"/>
    <mergeCell ref="B147:B148"/>
    <mergeCell ref="C147:C148"/>
    <mergeCell ref="D147:D148"/>
    <mergeCell ref="E147:E148"/>
    <mergeCell ref="F147:F148"/>
    <mergeCell ref="G147:G148"/>
    <mergeCell ref="H147:H148"/>
    <mergeCell ref="I147:I148"/>
    <mergeCell ref="C150:N150"/>
    <mergeCell ref="B151:B155"/>
    <mergeCell ref="C151:C155"/>
    <mergeCell ref="D151:D155"/>
    <mergeCell ref="E151:E155"/>
    <mergeCell ref="F151:F155"/>
    <mergeCell ref="G151:G155"/>
    <mergeCell ref="H151:H155"/>
    <mergeCell ref="I151:I155"/>
    <mergeCell ref="C156:N156"/>
    <mergeCell ref="B157:B159"/>
    <mergeCell ref="C157:C159"/>
    <mergeCell ref="D157:D159"/>
    <mergeCell ref="E157:E159"/>
    <mergeCell ref="F157:F159"/>
    <mergeCell ref="G157:G159"/>
    <mergeCell ref="H157:H159"/>
    <mergeCell ref="I157:I159"/>
    <mergeCell ref="B161:B162"/>
    <mergeCell ref="C161:C162"/>
    <mergeCell ref="D161:D162"/>
    <mergeCell ref="E161:E162"/>
    <mergeCell ref="F161:F162"/>
    <mergeCell ref="G161:G162"/>
    <mergeCell ref="H161:H162"/>
    <mergeCell ref="I161:I162"/>
    <mergeCell ref="B163:B165"/>
    <mergeCell ref="C163:C165"/>
    <mergeCell ref="D163:D165"/>
    <mergeCell ref="E163:E165"/>
    <mergeCell ref="F163:F165"/>
    <mergeCell ref="G163:G165"/>
    <mergeCell ref="H163:H165"/>
    <mergeCell ref="I163:I165"/>
    <mergeCell ref="B166:B169"/>
    <mergeCell ref="C166:C169"/>
    <mergeCell ref="D166:D169"/>
    <mergeCell ref="E166:E169"/>
    <mergeCell ref="F166:F169"/>
    <mergeCell ref="G166:G169"/>
    <mergeCell ref="H166:H169"/>
    <mergeCell ref="I166:I169"/>
    <mergeCell ref="C170:N170"/>
    <mergeCell ref="B171:B173"/>
    <mergeCell ref="C171:C173"/>
    <mergeCell ref="D171:D173"/>
    <mergeCell ref="E171:E173"/>
    <mergeCell ref="F171:F173"/>
    <mergeCell ref="G171:G173"/>
    <mergeCell ref="H171:H173"/>
    <mergeCell ref="I171:I173"/>
    <mergeCell ref="B174:B175"/>
    <mergeCell ref="C174:C175"/>
    <mergeCell ref="D174:D175"/>
    <mergeCell ref="E174:E175"/>
    <mergeCell ref="F174:F175"/>
    <mergeCell ref="G174:G175"/>
    <mergeCell ref="H174:H175"/>
    <mergeCell ref="I174:I175"/>
    <mergeCell ref="C178:N178"/>
    <mergeCell ref="C181:N181"/>
    <mergeCell ref="B182:B189"/>
    <mergeCell ref="C182:C189"/>
    <mergeCell ref="D182:D189"/>
    <mergeCell ref="E182:E189"/>
    <mergeCell ref="F182:F189"/>
    <mergeCell ref="G182:G189"/>
    <mergeCell ref="H182:H189"/>
    <mergeCell ref="I182:I189"/>
    <mergeCell ref="C190:N190"/>
    <mergeCell ref="C191:N191"/>
    <mergeCell ref="B192:B195"/>
    <mergeCell ref="C192:C195"/>
    <mergeCell ref="D192:D195"/>
    <mergeCell ref="E192:E195"/>
    <mergeCell ref="F192:F195"/>
    <mergeCell ref="G192:G195"/>
    <mergeCell ref="H192:H195"/>
    <mergeCell ref="I192:I195"/>
    <mergeCell ref="B196:B197"/>
    <mergeCell ref="C196:C197"/>
    <mergeCell ref="D196:D197"/>
    <mergeCell ref="E196:E197"/>
    <mergeCell ref="F196:F197"/>
    <mergeCell ref="G196:G197"/>
    <mergeCell ref="H196:H197"/>
    <mergeCell ref="I196:I197"/>
    <mergeCell ref="B198:B199"/>
    <mergeCell ref="C198:C199"/>
    <mergeCell ref="D198:D199"/>
    <mergeCell ref="E198:E199"/>
    <mergeCell ref="F198:F199"/>
    <mergeCell ref="G198:G199"/>
    <mergeCell ref="H198:H199"/>
    <mergeCell ref="I198:I199"/>
    <mergeCell ref="B201:B205"/>
    <mergeCell ref="C201:C205"/>
    <mergeCell ref="D201:D205"/>
    <mergeCell ref="E201:E205"/>
    <mergeCell ref="F201:F205"/>
    <mergeCell ref="G201:G205"/>
    <mergeCell ref="H201:H205"/>
    <mergeCell ref="I201:I205"/>
    <mergeCell ref="C207:N207"/>
    <mergeCell ref="B208:B209"/>
    <mergeCell ref="C208:C209"/>
    <mergeCell ref="D208:D209"/>
    <mergeCell ref="E208:E209"/>
    <mergeCell ref="F208:F209"/>
    <mergeCell ref="G208:G209"/>
    <mergeCell ref="H208:H209"/>
    <mergeCell ref="I208:I209"/>
    <mergeCell ref="B210:B213"/>
    <mergeCell ref="C210:C213"/>
    <mergeCell ref="D210:D213"/>
    <mergeCell ref="E210:E213"/>
    <mergeCell ref="F210:F213"/>
    <mergeCell ref="G210:G213"/>
    <mergeCell ref="H210:H213"/>
    <mergeCell ref="I210:I213"/>
    <mergeCell ref="B215:B217"/>
    <mergeCell ref="C215:C217"/>
    <mergeCell ref="D215:D217"/>
    <mergeCell ref="E215:E217"/>
    <mergeCell ref="F215:F217"/>
    <mergeCell ref="G215:G217"/>
    <mergeCell ref="H215:H217"/>
    <mergeCell ref="I215:I217"/>
    <mergeCell ref="C219:N219"/>
    <mergeCell ref="B220:B224"/>
    <mergeCell ref="C220:C224"/>
    <mergeCell ref="D220:D224"/>
    <mergeCell ref="E220:E224"/>
    <mergeCell ref="F220:F224"/>
    <mergeCell ref="G220:G224"/>
    <mergeCell ref="H220:H224"/>
    <mergeCell ref="I220:I224"/>
    <mergeCell ref="C225:N225"/>
    <mergeCell ref="B226:B227"/>
    <mergeCell ref="C226:C227"/>
    <mergeCell ref="D226:D227"/>
    <mergeCell ref="E226:E227"/>
    <mergeCell ref="F226:F227"/>
    <mergeCell ref="G226:G227"/>
    <mergeCell ref="H226:H227"/>
    <mergeCell ref="I226:I227"/>
    <mergeCell ref="C228:N228"/>
    <mergeCell ref="B229:B230"/>
    <mergeCell ref="C229:C230"/>
    <mergeCell ref="D229:D230"/>
    <mergeCell ref="E229:E230"/>
    <mergeCell ref="F229:F230"/>
    <mergeCell ref="G229:G230"/>
    <mergeCell ref="H229:H230"/>
    <mergeCell ref="I229:I230"/>
    <mergeCell ref="C232:N232"/>
    <mergeCell ref="C233:N233"/>
    <mergeCell ref="B234:B241"/>
    <mergeCell ref="C234:C241"/>
    <mergeCell ref="D234:D241"/>
    <mergeCell ref="E234:E241"/>
    <mergeCell ref="F234:F241"/>
    <mergeCell ref="G234:G241"/>
    <mergeCell ref="H234:H241"/>
    <mergeCell ref="I234:I241"/>
    <mergeCell ref="B242:B245"/>
    <mergeCell ref="C242:C245"/>
    <mergeCell ref="D242:D245"/>
    <mergeCell ref="E242:E245"/>
    <mergeCell ref="F242:F245"/>
    <mergeCell ref="G242:G245"/>
    <mergeCell ref="H242:H245"/>
    <mergeCell ref="I242:I245"/>
    <mergeCell ref="B246:B248"/>
    <mergeCell ref="C246:C248"/>
    <mergeCell ref="D246:D248"/>
    <mergeCell ref="E246:E248"/>
    <mergeCell ref="F246:F248"/>
    <mergeCell ref="G246:G248"/>
    <mergeCell ref="H246:H248"/>
    <mergeCell ref="I246:I248"/>
    <mergeCell ref="C249:N249"/>
    <mergeCell ref="C250:N250"/>
    <mergeCell ref="B252:B254"/>
    <mergeCell ref="C252:C254"/>
    <mergeCell ref="D252:D254"/>
    <mergeCell ref="E252:E254"/>
    <mergeCell ref="F252:F254"/>
    <mergeCell ref="G252:G254"/>
    <mergeCell ref="H252:H254"/>
    <mergeCell ref="I252:I254"/>
    <mergeCell ref="B255:B256"/>
    <mergeCell ref="C255:C256"/>
    <mergeCell ref="D255:D256"/>
    <mergeCell ref="E255:E256"/>
    <mergeCell ref="F255:F256"/>
    <mergeCell ref="G255:G256"/>
    <mergeCell ref="H255:H256"/>
    <mergeCell ref="I255:I256"/>
    <mergeCell ref="B257:B258"/>
    <mergeCell ref="C257:C258"/>
    <mergeCell ref="D257:D258"/>
    <mergeCell ref="E257:E258"/>
    <mergeCell ref="F257:F258"/>
    <mergeCell ref="G257:G258"/>
    <mergeCell ref="H257:H258"/>
    <mergeCell ref="I257:I258"/>
    <mergeCell ref="B259:B260"/>
    <mergeCell ref="C259:C260"/>
    <mergeCell ref="D259:D260"/>
    <mergeCell ref="E259:E260"/>
    <mergeCell ref="F259:F260"/>
    <mergeCell ref="G259:G260"/>
    <mergeCell ref="H259:H260"/>
    <mergeCell ref="I259:I260"/>
    <mergeCell ref="C261:N261"/>
    <mergeCell ref="B262:B272"/>
    <mergeCell ref="C262:C272"/>
    <mergeCell ref="D262:D272"/>
    <mergeCell ref="E262:E272"/>
    <mergeCell ref="F262:F272"/>
    <mergeCell ref="G262:G272"/>
    <mergeCell ref="H262:H272"/>
    <mergeCell ref="I262:I272"/>
    <mergeCell ref="B273:B276"/>
    <mergeCell ref="C273:C276"/>
    <mergeCell ref="D273:D276"/>
    <mergeCell ref="E273:E276"/>
    <mergeCell ref="F273:F276"/>
    <mergeCell ref="G273:G276"/>
    <mergeCell ref="H273:H276"/>
    <mergeCell ref="I273:I276"/>
    <mergeCell ref="B277:B279"/>
    <mergeCell ref="C277:C279"/>
    <mergeCell ref="D277:D279"/>
    <mergeCell ref="E277:E279"/>
    <mergeCell ref="F277:F279"/>
    <mergeCell ref="G277:G279"/>
    <mergeCell ref="H277:H279"/>
    <mergeCell ref="I277:I279"/>
    <mergeCell ref="B280:B281"/>
    <mergeCell ref="C280:C281"/>
    <mergeCell ref="D280:D281"/>
    <mergeCell ref="E280:E281"/>
    <mergeCell ref="F280:F281"/>
    <mergeCell ref="G280:G281"/>
    <mergeCell ref="H280:H281"/>
    <mergeCell ref="I280:I281"/>
    <mergeCell ref="C282:N282"/>
    <mergeCell ref="C283:N283"/>
    <mergeCell ref="B284:B295"/>
    <mergeCell ref="C284:C295"/>
    <mergeCell ref="D284:D295"/>
    <mergeCell ref="E284:E295"/>
    <mergeCell ref="F284:F295"/>
    <mergeCell ref="G284:G295"/>
    <mergeCell ref="H284:H295"/>
    <mergeCell ref="I284:I295"/>
    <mergeCell ref="B296:B304"/>
    <mergeCell ref="C296:C304"/>
    <mergeCell ref="D296:D304"/>
    <mergeCell ref="E296:E304"/>
    <mergeCell ref="F296:F304"/>
    <mergeCell ref="G296:G304"/>
    <mergeCell ref="H296:H304"/>
    <mergeCell ref="I296:I304"/>
    <mergeCell ref="B305:B311"/>
    <mergeCell ref="C305:C311"/>
    <mergeCell ref="D305:D311"/>
    <mergeCell ref="E305:E311"/>
    <mergeCell ref="F305:F311"/>
    <mergeCell ref="G305:G311"/>
    <mergeCell ref="H305:H311"/>
    <mergeCell ref="I305:I311"/>
    <mergeCell ref="B312:B316"/>
    <mergeCell ref="C312:C316"/>
    <mergeCell ref="D312:D316"/>
    <mergeCell ref="E312:E316"/>
    <mergeCell ref="F312:F316"/>
    <mergeCell ref="G312:G316"/>
    <mergeCell ref="H312:H316"/>
    <mergeCell ref="I312:I316"/>
    <mergeCell ref="B317:B324"/>
    <mergeCell ref="C317:C324"/>
    <mergeCell ref="D317:D324"/>
    <mergeCell ref="E317:E324"/>
    <mergeCell ref="F317:F324"/>
    <mergeCell ref="G317:G324"/>
    <mergeCell ref="H317:H324"/>
    <mergeCell ref="I317:I324"/>
    <mergeCell ref="B325:B332"/>
    <mergeCell ref="C325:C332"/>
    <mergeCell ref="D325:D332"/>
    <mergeCell ref="E325:E332"/>
    <mergeCell ref="F325:F332"/>
    <mergeCell ref="G325:G332"/>
    <mergeCell ref="H325:H332"/>
    <mergeCell ref="I325:I332"/>
    <mergeCell ref="C333:N333"/>
    <mergeCell ref="B334:B337"/>
    <mergeCell ref="C334:C337"/>
    <mergeCell ref="D334:D337"/>
    <mergeCell ref="E334:E337"/>
    <mergeCell ref="F334:F337"/>
    <mergeCell ref="G334:G337"/>
    <mergeCell ref="H334:H337"/>
    <mergeCell ref="I334:I337"/>
    <mergeCell ref="C338:N338"/>
    <mergeCell ref="C339:N339"/>
    <mergeCell ref="B340:B350"/>
    <mergeCell ref="C340:C350"/>
    <mergeCell ref="D340:D350"/>
    <mergeCell ref="E340:E350"/>
    <mergeCell ref="F340:F350"/>
    <mergeCell ref="G340:G350"/>
    <mergeCell ref="H340:H350"/>
    <mergeCell ref="I340:I350"/>
    <mergeCell ref="B351:B361"/>
    <mergeCell ref="C351:C361"/>
    <mergeCell ref="D351:D361"/>
    <mergeCell ref="E351:E361"/>
    <mergeCell ref="F351:F361"/>
    <mergeCell ref="G351:G361"/>
    <mergeCell ref="H351:H361"/>
    <mergeCell ref="I351:I361"/>
    <mergeCell ref="B362:B364"/>
    <mergeCell ref="C362:C364"/>
    <mergeCell ref="D362:D364"/>
    <mergeCell ref="E362:E364"/>
    <mergeCell ref="F362:F364"/>
    <mergeCell ref="G362:G364"/>
    <mergeCell ref="H362:H364"/>
    <mergeCell ref="I362:I364"/>
    <mergeCell ref="B365:B367"/>
    <mergeCell ref="C365:C367"/>
    <mergeCell ref="D365:D367"/>
    <mergeCell ref="E365:E367"/>
    <mergeCell ref="F365:F367"/>
    <mergeCell ref="G365:G367"/>
    <mergeCell ref="H365:H367"/>
    <mergeCell ref="I365:I367"/>
    <mergeCell ref="C368:N368"/>
    <mergeCell ref="C370:N370"/>
    <mergeCell ref="B371:B373"/>
    <mergeCell ref="C371:C373"/>
    <mergeCell ref="D371:D373"/>
    <mergeCell ref="E371:E373"/>
    <mergeCell ref="F371:F373"/>
    <mergeCell ref="G371:G373"/>
    <mergeCell ref="H371:H373"/>
    <mergeCell ref="I371:I373"/>
    <mergeCell ref="C375:N375"/>
    <mergeCell ref="C376:N376"/>
    <mergeCell ref="B377:B385"/>
    <mergeCell ref="C377:C385"/>
    <mergeCell ref="D377:D385"/>
    <mergeCell ref="E377:E385"/>
    <mergeCell ref="F377:F385"/>
    <mergeCell ref="G377:G385"/>
    <mergeCell ref="H377:H385"/>
    <mergeCell ref="I377:I385"/>
    <mergeCell ref="B386:B387"/>
    <mergeCell ref="C386:C387"/>
    <mergeCell ref="D386:D387"/>
    <mergeCell ref="E386:E387"/>
    <mergeCell ref="F386:F387"/>
    <mergeCell ref="G386:G387"/>
    <mergeCell ref="H386:H387"/>
    <mergeCell ref="I386:I387"/>
    <mergeCell ref="C388:N388"/>
    <mergeCell ref="B389:B403"/>
    <mergeCell ref="C389:C403"/>
    <mergeCell ref="D389:D403"/>
    <mergeCell ref="E389:E403"/>
    <mergeCell ref="F389:F403"/>
    <mergeCell ref="G389:G403"/>
    <mergeCell ref="H389:H403"/>
    <mergeCell ref="I389:I403"/>
    <mergeCell ref="B404:B406"/>
    <mergeCell ref="C404:C406"/>
    <mergeCell ref="D404:D406"/>
    <mergeCell ref="E404:E406"/>
    <mergeCell ref="F404:F406"/>
    <mergeCell ref="G404:G406"/>
    <mergeCell ref="H404:H406"/>
    <mergeCell ref="I404:I406"/>
    <mergeCell ref="C407:N407"/>
    <mergeCell ref="B408:B414"/>
    <mergeCell ref="C408:C414"/>
    <mergeCell ref="D408:D414"/>
    <mergeCell ref="E408:E414"/>
    <mergeCell ref="F408:F414"/>
    <mergeCell ref="G408:G414"/>
    <mergeCell ref="H408:H414"/>
    <mergeCell ref="I408:I414"/>
    <mergeCell ref="B416:B420"/>
    <mergeCell ref="C416:C420"/>
    <mergeCell ref="D416:D420"/>
    <mergeCell ref="E416:E420"/>
    <mergeCell ref="F416:F420"/>
    <mergeCell ref="G416:G420"/>
    <mergeCell ref="H416:H420"/>
    <mergeCell ref="I416:I420"/>
    <mergeCell ref="B421:B422"/>
    <mergeCell ref="C421:C422"/>
    <mergeCell ref="D421:D422"/>
    <mergeCell ref="E421:E422"/>
    <mergeCell ref="F421:F422"/>
    <mergeCell ref="G421:G422"/>
    <mergeCell ref="H421:H422"/>
    <mergeCell ref="I421:I422"/>
    <mergeCell ref="C424:N424"/>
    <mergeCell ref="B425:B430"/>
    <mergeCell ref="C425:C430"/>
    <mergeCell ref="D425:D430"/>
    <mergeCell ref="E425:E430"/>
    <mergeCell ref="F425:F430"/>
    <mergeCell ref="G425:G430"/>
    <mergeCell ref="H425:H430"/>
    <mergeCell ref="I425:I430"/>
    <mergeCell ref="C432:N432"/>
    <mergeCell ref="C433:N433"/>
    <mergeCell ref="B434:B439"/>
    <mergeCell ref="C434:C439"/>
    <mergeCell ref="D434:D439"/>
    <mergeCell ref="E434:E439"/>
    <mergeCell ref="F434:F439"/>
    <mergeCell ref="G434:G439"/>
    <mergeCell ref="H434:H439"/>
    <mergeCell ref="I434:I439"/>
    <mergeCell ref="B440:B444"/>
    <mergeCell ref="C440:C444"/>
    <mergeCell ref="D440:D444"/>
    <mergeCell ref="E440:E444"/>
    <mergeCell ref="F440:F444"/>
    <mergeCell ref="G440:G444"/>
    <mergeCell ref="H440:H444"/>
    <mergeCell ref="I440:I444"/>
    <mergeCell ref="C445:N445"/>
    <mergeCell ref="C446:N446"/>
    <mergeCell ref="B447:B455"/>
    <mergeCell ref="C447:C455"/>
    <mergeCell ref="D447:D455"/>
    <mergeCell ref="E447:E455"/>
    <mergeCell ref="F447:F455"/>
    <mergeCell ref="G447:G455"/>
    <mergeCell ref="H447:H455"/>
    <mergeCell ref="I447:I455"/>
    <mergeCell ref="C456:N456"/>
    <mergeCell ref="B457:B458"/>
    <mergeCell ref="C457:C458"/>
    <mergeCell ref="D457:D458"/>
    <mergeCell ref="E457:E458"/>
    <mergeCell ref="F457:F458"/>
    <mergeCell ref="G457:G458"/>
    <mergeCell ref="H457:H458"/>
    <mergeCell ref="I457:I458"/>
    <mergeCell ref="B459:B460"/>
    <mergeCell ref="C459:C460"/>
    <mergeCell ref="D459:D460"/>
    <mergeCell ref="E459:E460"/>
    <mergeCell ref="F459:F460"/>
    <mergeCell ref="G459:G460"/>
    <mergeCell ref="H459:H460"/>
    <mergeCell ref="I459:I460"/>
    <mergeCell ref="B461:B463"/>
    <mergeCell ref="C461:C463"/>
    <mergeCell ref="D461:D463"/>
    <mergeCell ref="E461:E463"/>
    <mergeCell ref="F461:F463"/>
    <mergeCell ref="G461:G463"/>
    <mergeCell ref="H461:H463"/>
    <mergeCell ref="I461:I463"/>
    <mergeCell ref="B464:B470"/>
    <mergeCell ref="C464:C470"/>
    <mergeCell ref="D464:D470"/>
    <mergeCell ref="E464:E470"/>
    <mergeCell ref="F464:F470"/>
    <mergeCell ref="G464:G470"/>
    <mergeCell ref="H464:H470"/>
    <mergeCell ref="I464:I470"/>
    <mergeCell ref="B471:B473"/>
    <mergeCell ref="C471:C473"/>
    <mergeCell ref="D471:D473"/>
    <mergeCell ref="E471:E473"/>
    <mergeCell ref="F471:F473"/>
    <mergeCell ref="G471:G473"/>
    <mergeCell ref="H471:H473"/>
    <mergeCell ref="I471:I473"/>
    <mergeCell ref="B474:B476"/>
    <mergeCell ref="C474:C476"/>
    <mergeCell ref="D474:D476"/>
    <mergeCell ref="E474:E476"/>
    <mergeCell ref="F474:F476"/>
    <mergeCell ref="G474:G476"/>
    <mergeCell ref="H474:H476"/>
    <mergeCell ref="I474:I476"/>
    <mergeCell ref="B477:B478"/>
    <mergeCell ref="C477:C478"/>
    <mergeCell ref="D477:D478"/>
    <mergeCell ref="E477:E478"/>
    <mergeCell ref="F477:F478"/>
    <mergeCell ref="G477:G478"/>
    <mergeCell ref="H477:H478"/>
    <mergeCell ref="I477:I478"/>
    <mergeCell ref="C479:N479"/>
    <mergeCell ref="B481:B482"/>
    <mergeCell ref="C481:C482"/>
    <mergeCell ref="D481:D482"/>
    <mergeCell ref="E481:E482"/>
    <mergeCell ref="F481:F482"/>
    <mergeCell ref="G481:G482"/>
    <mergeCell ref="H481:H482"/>
    <mergeCell ref="I481:I482"/>
    <mergeCell ref="B483:B485"/>
    <mergeCell ref="C483:C485"/>
    <mergeCell ref="D483:D485"/>
    <mergeCell ref="E483:E485"/>
    <mergeCell ref="F483:F485"/>
    <mergeCell ref="G483:G485"/>
    <mergeCell ref="H483:H485"/>
    <mergeCell ref="I483:I485"/>
    <mergeCell ref="B486:B488"/>
    <mergeCell ref="C486:C488"/>
    <mergeCell ref="D486:D488"/>
    <mergeCell ref="E486:E488"/>
    <mergeCell ref="F486:F488"/>
    <mergeCell ref="G486:G488"/>
    <mergeCell ref="H486:H488"/>
    <mergeCell ref="I486:I488"/>
    <mergeCell ref="C490:N490"/>
    <mergeCell ref="C494:N494"/>
    <mergeCell ref="B495:B505"/>
    <mergeCell ref="C495:C505"/>
    <mergeCell ref="D495:D505"/>
    <mergeCell ref="E495:E505"/>
    <mergeCell ref="F495:F505"/>
    <mergeCell ref="G495:G505"/>
    <mergeCell ref="H495:H505"/>
    <mergeCell ref="I495:I505"/>
    <mergeCell ref="B506:B507"/>
    <mergeCell ref="C506:C507"/>
    <mergeCell ref="D506:D507"/>
    <mergeCell ref="E506:E507"/>
    <mergeCell ref="F506:F507"/>
    <mergeCell ref="G506:G507"/>
    <mergeCell ref="H506:H507"/>
    <mergeCell ref="I506:I507"/>
    <mergeCell ref="B508:B509"/>
    <mergeCell ref="C508:C509"/>
    <mergeCell ref="D508:D509"/>
    <mergeCell ref="E508:E509"/>
    <mergeCell ref="F508:F509"/>
    <mergeCell ref="G508:G509"/>
    <mergeCell ref="H508:H509"/>
    <mergeCell ref="I508:I509"/>
    <mergeCell ref="C510:N510"/>
    <mergeCell ref="B511:B515"/>
    <mergeCell ref="C511:C515"/>
    <mergeCell ref="D511:D515"/>
    <mergeCell ref="E511:E515"/>
    <mergeCell ref="F511:F515"/>
    <mergeCell ref="G511:G515"/>
    <mergeCell ref="H511:H515"/>
    <mergeCell ref="I511:I515"/>
    <mergeCell ref="C516:N516"/>
    <mergeCell ref="C519:N519"/>
    <mergeCell ref="C520:N520"/>
    <mergeCell ref="B521:B525"/>
    <mergeCell ref="C521:C525"/>
    <mergeCell ref="D521:D525"/>
    <mergeCell ref="E521:E525"/>
    <mergeCell ref="F521:F525"/>
    <mergeCell ref="G521:G525"/>
    <mergeCell ref="H521:H525"/>
    <mergeCell ref="I521:I525"/>
    <mergeCell ref="B526:B530"/>
    <mergeCell ref="C526:C530"/>
    <mergeCell ref="D526:D530"/>
    <mergeCell ref="E526:E530"/>
    <mergeCell ref="F526:F530"/>
    <mergeCell ref="G526:G530"/>
    <mergeCell ref="H526:H530"/>
    <mergeCell ref="I526:I530"/>
    <mergeCell ref="H531:H547"/>
    <mergeCell ref="I531:I547"/>
    <mergeCell ref="B1:O1"/>
    <mergeCell ref="O2:O3"/>
    <mergeCell ref="B531:B547"/>
    <mergeCell ref="C531:C547"/>
    <mergeCell ref="D531:D547"/>
    <mergeCell ref="E531:E547"/>
    <mergeCell ref="F531:F547"/>
    <mergeCell ref="G531:G547"/>
  </mergeCells>
  <printOptions/>
  <pageMargins left="0.15748031496062992" right="0.15748031496062992" top="0.3937007874015748" bottom="0.3937007874015748" header="0.3937007874015748" footer="0.3937007874015748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2018-01-26T11:13:34Z</dcterms:modified>
  <cp:category/>
  <cp:version/>
  <cp:contentType/>
  <cp:contentStatus/>
</cp:coreProperties>
</file>