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7. Оценка результатов реализаци" sheetId="1" r:id="rId1"/>
  </sheets>
  <definedNames>
    <definedName name="_xlnm.Print_Titles" localSheetId="0">'7. Оценка результатов реализаци'!$2:$4</definedName>
  </definedNames>
  <calcPr fullCalcOnLoad="1"/>
</workbook>
</file>

<file path=xl/sharedStrings.xml><?xml version="1.0" encoding="utf-8"?>
<sst xmlns="http://schemas.openxmlformats.org/spreadsheetml/2006/main" count="2002" uniqueCount="1005">
  <si>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</si>
  <si>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</si>
  <si>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</si>
  <si>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Фактический объем финансирования на решение данной задачи (тыс.руб.)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</si>
  <si>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</si>
  <si>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</si>
  <si>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</si>
  <si>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2017 год</t>
  </si>
  <si>
    <t>Достигнутое значение показателя за 2017 год</t>
  </si>
  <si>
    <t>Всего</t>
  </si>
  <si>
    <t>Другие источники</t>
  </si>
  <si>
    <t xml:space="preserve">Муниципальная программа : «Развитие и функционирование дорожно-транспортного комплекса Щёлковского муниципального района» </t>
  </si>
  <si>
    <t>Подпрограмма 1. Транспортное обслуживание населения и безопасность дорожного движения</t>
  </si>
  <si>
    <t>1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</si>
  <si>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</si>
  <si>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2017 Доля поездок, оплаченных с использованием единых транспортных карт, в общем количестве оплаченных пассажирами поездок на конец года</t>
  </si>
  <si>
    <t>Процент</t>
  </si>
  <si>
    <t>60</t>
  </si>
  <si>
    <t>2017 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</si>
  <si>
    <t>61,5</t>
  </si>
  <si>
    <t xml:space="preserve">2017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 </t>
  </si>
  <si>
    <t>0,2</t>
  </si>
  <si>
    <t>2017 Доля перевозчиков – юридических лиц, созданных без участия средств регионального и муниципального бюджетов, со средним уровнем применения единых транспортных карт за проезд не менее 20%</t>
  </si>
  <si>
    <t>_</t>
  </si>
  <si>
    <t>2</t>
  </si>
  <si>
    <t>Обеспечение безопасности дорожного движения на дорогах Щёлковского муниципального района</t>
  </si>
  <si>
    <t>2017 Смертность от дорожно-транспортных происшествий, количество погибших на 100 тыс. населения (Социальный риск)</t>
  </si>
  <si>
    <t>единиц</t>
  </si>
  <si>
    <t>15</t>
  </si>
  <si>
    <t xml:space="preserve">2017 Протяженность веломаршрутов </t>
  </si>
  <si>
    <t>Километр; тысяча метров</t>
  </si>
  <si>
    <t>0,5</t>
  </si>
  <si>
    <t>оценивается по итогам года</t>
  </si>
  <si>
    <t>3</t>
  </si>
  <si>
    <t>Увеличение количества парковочных мест</t>
  </si>
  <si>
    <t>2017 Дефицит парковочных мест на парковках общего пользования</t>
  </si>
  <si>
    <t>6</t>
  </si>
  <si>
    <t>2017 Нормативное количество машиномест на парковках общего пользования</t>
  </si>
  <si>
    <t>76785</t>
  </si>
  <si>
    <t>2017 Фактическое количество парковочных мест на парковках общего пользования</t>
  </si>
  <si>
    <t>72178</t>
  </si>
  <si>
    <t>4</t>
  </si>
  <si>
    <t>Сооружение перехватывающих парковок</t>
  </si>
  <si>
    <t>2017 Фактическое количество парковочных мест на перехватывающих парковках</t>
  </si>
  <si>
    <t>384</t>
  </si>
  <si>
    <t>Подпрограмма 2. Развитие дорожного хозяйства</t>
  </si>
  <si>
    <t>Ремонт,капитальный ремонт автомобильных дорог общего пользования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</si>
  <si>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</si>
  <si>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километров</t>
  </si>
  <si>
    <t>133,521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</si>
  <si>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</si>
  <si>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квадратных метров</t>
  </si>
  <si>
    <t>97,03</t>
  </si>
  <si>
    <t xml:space="preserve">Обеспечение надлежащего содержания дорожной сети </t>
  </si>
  <si>
    <t>2017 Общая протяженность автомобильных дорог общего местного значения, соответствующих нормативным требованиям к транспортно-эксплуатационным показателям на 31 декабря отчетного года,</t>
  </si>
  <si>
    <t>251км</t>
  </si>
  <si>
    <t>2017 Доля муниципальных дорог, не отвечающих нормативным требованиям в общей протяженности дорог</t>
  </si>
  <si>
    <t>57,8</t>
  </si>
  <si>
    <t>Осуществление инвентаризации и паспортизации улично-дорожной сети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</si>
  <si>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</si>
  <si>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594</t>
  </si>
  <si>
    <t>Проектирование,строительство и реконструкция автомобильных дорог Щёлковского муниципального района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</si>
  <si>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</si>
  <si>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-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</si>
  <si>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</si>
  <si>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</si>
  <si>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</si>
  <si>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 xml:space="preserve">Муниципальная программа : "Архитектура и градостроительство Щёлковского муниципального района" </t>
  </si>
  <si>
    <t>Подпрограмма 1. Архитектура и градостроительство</t>
  </si>
  <si>
    <t>Утверждение Схемы территориального планирования Щёлковского муниципального района  Московской области.</t>
  </si>
  <si>
    <t>Наличие утвержденной схемы территориального планирования Щёлковкого муниципального района</t>
  </si>
  <si>
    <t>да/нет</t>
  </si>
  <si>
    <t>да</t>
  </si>
  <si>
    <t>Утверждение Генеральных планов городских и сельских поселений Щёлковского муниципального района.</t>
  </si>
  <si>
    <t>Количество утвержденных генеральных планов городских и сельских поселений Щёлковского муниципального района, в том числе:</t>
  </si>
  <si>
    <t>Штука</t>
  </si>
  <si>
    <t>10</t>
  </si>
  <si>
    <t>Количество проведенных публичных слушаний по проектам документов территориального планирования Щёлковсковского муниципального района</t>
  </si>
  <si>
    <t xml:space="preserve"> - количество утвержденных генеральных планов городских поселений</t>
  </si>
  <si>
    <t>5</t>
  </si>
  <si>
    <t xml:space="preserve"> - количество утвержденных генеральных планов сельских поселений</t>
  </si>
  <si>
    <t xml:space="preserve"> - количество проведенных публичных слушаний   в городских поселениях.</t>
  </si>
  <si>
    <t xml:space="preserve"> - количество проведенных публичных слушаний   в сельских поселениях.</t>
  </si>
  <si>
    <t>Утверждение Правил землепользования и застройки территорий городских и сельских поселений Щёлковского муниципального района.</t>
  </si>
  <si>
    <t>Количество утвержденных Правил землепользования и застройки городких и сельских поселений ЩМР МО в том числе:</t>
  </si>
  <si>
    <t>Количество утвержденных правил землепользования и застройки городских поселений ЩМР</t>
  </si>
  <si>
    <t>Количество утвержденных правил землепользования и застройки сельских поселений ЩМР</t>
  </si>
  <si>
    <t>Количество проведенных публичных слушаний по проектам документов градостроительного зонирования Щёлковского муниципального района, в том числе:</t>
  </si>
  <si>
    <t>- количество проведенных публичных слушаний по проектам документов градостроительного зонирования городских поселений</t>
  </si>
  <si>
    <t>- количество проведенных публичных слушаний по проектам документов градостроительного зонирования сельских поселений</t>
  </si>
  <si>
    <t>Утверждение нормативов градостроительного проектирования Щёлковского муниципального района,  городского поселения Щёлково, сельских поселений Щёлковского муниципального района.</t>
  </si>
  <si>
    <t>Количество утвержденных нормативов градостроительного проектирования Щёлковского муниципального района, городского поселения Щёлково, сельских поселений ЩМР, в том числе</t>
  </si>
  <si>
    <t>0</t>
  </si>
  <si>
    <t>Количество утвержденных нормативов градостроительного проектирования Шёлковского муниципального района</t>
  </si>
  <si>
    <t>Количество утвержденных нормативов градостроительного проектирвания городского поселения Щёлково</t>
  </si>
  <si>
    <t>Количество утвержденных нормативов градостроительного проектирования сельских поселений ЩМР</t>
  </si>
  <si>
    <t>Обеспечение проведения публичных слушаний по проектам планировки территории и проектам межевания территории Щёлковского муниципального района</t>
  </si>
  <si>
    <t>Количество проведенных публичных слушаний по проектам планировки территории и межевания территории ЩМР</t>
  </si>
  <si>
    <t>Утверждение градостроительных планов земельных участков при осуществлении индивидуального жилищного строительства на территории Щёлковского муниципального района</t>
  </si>
  <si>
    <t>Количество утвержденных градостроительных планов земельных участков при осуществлении индивидуального жилищного строительства на территории ЩМР</t>
  </si>
  <si>
    <t>7</t>
  </si>
  <si>
    <t>Создание  архитектурно-художественного облика  городского поселения Щёлково, создание и развитие пешеходных зон и улиц</t>
  </si>
  <si>
    <t>Количество разработанных архитектурно-планировочных концепций по формированию привлекательного облика городов, созданию и развитию пешеходных зон и улиц</t>
  </si>
  <si>
    <t>Количество реализованных проектов пешеходных улиц и общественных пространств</t>
  </si>
  <si>
    <t>2017 Коэффициент благоустроенных пешеходных улиц и общественных пространств</t>
  </si>
  <si>
    <t xml:space="preserve">оценивается по итогам года </t>
  </si>
  <si>
    <t>2017 Коэффициент приведённых в порядок городских территорий</t>
  </si>
  <si>
    <t>8</t>
  </si>
  <si>
    <t>Создание концепции архитектурно-художественного освещения г.Щёлково городского поселения Щёлково Щелковского муниципального района.</t>
  </si>
  <si>
    <t>Количество разработанных концепций архитектурно-художественного освещения г.Щёлково г.п.Щёлково ЩМР</t>
  </si>
  <si>
    <t>9</t>
  </si>
  <si>
    <t xml:space="preserve">Создание концепции пешеходной навигации в г.Щёлково городского поселения Щёлково Щёлковского муниципального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</si>
  <si>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разработанных концепции пешеходной навигации в г.Щёлково г.п.Щёлково ЩМР</t>
  </si>
  <si>
    <t>Муниципальная программа : «Образование Щёлковского муниципального района»</t>
  </si>
  <si>
    <t>Подпрограмма 1. Подпрограмма «Дошкольное образование»</t>
  </si>
  <si>
    <t xml:space="preserve">Доступность дошкольного образования для детей в возрасте от 1,5 до 7 лет
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</si>
  <si>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         от 3 до 7 лет, находящихся в очереди на получение в текущем году дошкольного образования</t>
  </si>
  <si>
    <t>100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</si>
  <si>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источников**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</si>
  <si>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</si>
  <si>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Качественный показатель</t>
  </si>
  <si>
    <t>35,4</t>
  </si>
  <si>
    <t>Развитие сети   дошкольных образовательных организаций и внедрение новых финансово-экономических механизмов,  обеспечивающих равный доступ населения к услугам дошкольного образования.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</si>
  <si>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</si>
  <si>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1,5</t>
  </si>
  <si>
    <t>Обеспечение 100%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</si>
  <si>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2017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</si>
  <si>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104,3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</si>
  <si>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</si>
  <si>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работников ДОУ, имеющих  педагогическое образование в общей численности педагогических работников ДОУ</t>
  </si>
  <si>
    <t>Доля дошкольных образовательных учреждений, обеспечивающих выполнение муниципального задания</t>
  </si>
  <si>
    <t>2017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</si>
  <si>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Подпрограмма 2. Подпрограмма «Общее образование»</t>
  </si>
  <si>
    <t>Увеличение доли обучающихся по федеральным государственным образовательным стандартам.</t>
  </si>
  <si>
    <t>Доля общеобразовательных организаций, работающих в условиях реализации программ региональных инновационных площадок и инновационных образовательных проектов, в общей численности общеобразовательных орагнизаций</t>
  </si>
  <si>
    <t>51,7</t>
  </si>
  <si>
    <t>2017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</si>
  <si>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107</t>
  </si>
  <si>
    <t>Доля детей по категориям местожительства, социального и имущественного статуса, состояния здоровья, охваченных моделями и программами социализации, в общем количестве детей по указанным категориям</t>
  </si>
  <si>
    <t>78</t>
  </si>
  <si>
    <t>Доля обучающихся (физических лиц) общеобразовательных организаций, которым оказана поддержка в рамках программ поддержки одарённых детей и талантливой молодежи (на муниципальном и региональном уровне)</t>
  </si>
  <si>
    <t>0,55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</si>
  <si>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</si>
  <si>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73,2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</si>
  <si>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</si>
  <si>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84</t>
  </si>
  <si>
    <t>Снижение доли обучающихся в государственных (муниципальных) общеобразовательных организациях, занимающихся во вторую смену.</t>
  </si>
  <si>
    <t>Доля вторых рождений детей</t>
  </si>
  <si>
    <t>37,3</t>
  </si>
  <si>
    <t>Доля третьих и последующих рожденных детей</t>
  </si>
  <si>
    <t>13,9</t>
  </si>
  <si>
    <t>Количество компьютеров на 100 обучающихся в общеобразовательных организациях</t>
  </si>
  <si>
    <t>17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</si>
  <si>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</si>
  <si>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</si>
  <si>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86,8</t>
  </si>
  <si>
    <t>2017 Доля обучающихся во вторую смену</t>
  </si>
  <si>
    <t>12,5</t>
  </si>
  <si>
    <t>2017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</si>
  <si>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Подпрограмма 3. Дополнительное  образование,  воспитание детей</t>
  </si>
  <si>
    <t>Увеличение численности детей, привлекаемых к участию в творческих мероприятиях</t>
  </si>
  <si>
    <t>Доля детей в возрасте от 5 до 18 лет, обучающихся по дополнительным образовательным программам, в общей численности детей этого возраста, всего</t>
  </si>
  <si>
    <t>82,8</t>
  </si>
  <si>
    <t xml:space="preserve"> Доля обучающихся образовательных организаций, реализующих программы общего образования, охваченных программными мероприятиями воспитательной направленности (от общего числа обучающихся образовательных организаций, реализующих программы общего образования)</t>
  </si>
  <si>
    <t>71</t>
  </si>
  <si>
    <t>Доля детей, привлекаемых к участию в творческих мероприятиях, от общего числа детей,  в сфере образования</t>
  </si>
  <si>
    <t>25,8</t>
  </si>
  <si>
    <t>Доля организаций дополнительного образования, внедривших эффективный контракт с руководителем</t>
  </si>
  <si>
    <t>Доля победителей и призёров творческих олимпиад, конкурсов и фестивалей межрегионального, федерального и международного уровня</t>
  </si>
  <si>
    <t>1,1</t>
  </si>
  <si>
    <t>Доля участников различных форм детского самоуправления</t>
  </si>
  <si>
    <t>30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</si>
  <si>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</si>
  <si>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80</t>
  </si>
  <si>
    <t>Доля детей, получающих дополнительное образование  в двух и более учреждениях</t>
  </si>
  <si>
    <t>23,7</t>
  </si>
  <si>
    <t>Доля детей, привлекаемых к участию в творческих мероприятиях, от общего числа детей,  в сфере культуры</t>
  </si>
  <si>
    <t>19,4</t>
  </si>
  <si>
    <t>Доля детей в возрасте от 5 до 18 лет, обучающихся по дополнительным образовательным программам, в общей численности детей этого возраста,  в сфере культуры и спорта</t>
  </si>
  <si>
    <t>16,9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</si>
  <si>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</si>
  <si>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65,9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</si>
  <si>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</si>
  <si>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3,7</t>
  </si>
  <si>
    <t>Доля детей (от 5 до 18 лет), охваченных дополнительным образованием технической направленности</t>
  </si>
  <si>
    <t>4,2</t>
  </si>
  <si>
    <t>2017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</si>
  <si>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91,5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</si>
  <si>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</si>
  <si>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Создание условий для содержательного досуга, отдыха  и оздоровления детей, развитие их физического, духовно-нравственного и культурного потенциала</t>
  </si>
  <si>
    <t>Сохранение и развитие существующей сети организации отдыха и оздоровления детей</t>
  </si>
  <si>
    <t>23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</si>
  <si>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</si>
  <si>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55,5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</si>
  <si>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</si>
  <si>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57</t>
  </si>
  <si>
    <t>Подпрограмма 4. Подпрограмма «Обеспечивающая подпрограмма»</t>
  </si>
  <si>
    <t>Организация предоставления общедоступного и бесплатного начального, основного общего, среднего (полного) общего образования по основным общеобразовательным программам, дополнительного образования и общедоступного бесплатного дошкольного образования детям.</t>
  </si>
  <si>
    <t>Обеспечение роста уровня информированности населения о реализации мероприятий по развитию сферы образования Щёлковского муниципального района, в том числе - через подготовку ежегодного публичного доклада, публикацию в средствах массовой информации аналитических материалов о ходе и результатах реализации Программы;</t>
  </si>
  <si>
    <t>Обеспечение своевременного принятия нормативных правовых актов, необходимых для реализации мероприятий Программы</t>
  </si>
  <si>
    <t>Получение доступа муниципальным образовательным учреждениям к методическим образовательным ресурсам в информационно-телекоммуникационной сети "Интернет</t>
  </si>
  <si>
    <t>Создание необходимых условий для реализации прав граждан в области образования</t>
  </si>
  <si>
    <t>процентов</t>
  </si>
  <si>
    <t>Ведение бухгалтерского учета и  иной отчетности в образовательных учреждениях Щёлковского муниципального района, статистического учета.</t>
  </si>
  <si>
    <t>Эффективное рациональное использование бюджетных и внебюджетных средств</t>
  </si>
  <si>
    <t xml:space="preserve">Организация выполнения работ необразовательного характера, необходимых для нормального функционирования муниципальной системы образования Щёлковского муниципального района
</t>
  </si>
  <si>
    <t>Обеспечение помещений услугами тепло-, электро-, водоснабжения и водоотведения.</t>
  </si>
  <si>
    <t xml:space="preserve">Обновление программного обеспечения, материально-технических ресурсов,обеспечение содержания и ремонта предоставленных зданий и сооружений в соответствии со стандартами качества;   </t>
  </si>
  <si>
    <t xml:space="preserve">Муниципальная программа : «Развитие жилищно-коммунального хозяйства Щёлковского муниципального района» </t>
  </si>
  <si>
    <t>Подпрограмма 1. "Развитие коммунальной инфраструктуры"</t>
  </si>
  <si>
    <t>Модернизация объектов коммунальной инфраструктуры.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</si>
  <si>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</si>
  <si>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</si>
  <si>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</si>
  <si>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 xml:space="preserve">2017 Доля населения, обеспеченного доброкачественной питьевой водой </t>
  </si>
  <si>
    <t>97,3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</si>
  <si>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</si>
  <si>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Доля воды, поставленной от восточной системы водоснабжения в общем балансе водопотребления</t>
  </si>
  <si>
    <t>24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</si>
  <si>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</si>
  <si>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</si>
  <si>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>977,2</t>
  </si>
  <si>
    <t>2017 Количество отремонтированных объектов на территории военных городков в сфере ЖКХ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</si>
  <si>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</si>
  <si>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 xml:space="preserve">2017 Количество технологических нарушений на объектах и системах ЖКХ на 1 тыс.населения </t>
  </si>
  <si>
    <t>Единиц на тысячу человек</t>
  </si>
  <si>
    <t>0,05</t>
  </si>
  <si>
    <t>2017 Количество каннализационных коллекторов, приведенных в надлежащее состояние</t>
  </si>
  <si>
    <t>Коэффициент максимальной разницы тарифов на коммунальные ресурсы (услуги) на территории муниципального района</t>
  </si>
  <si>
    <t>1,31</t>
  </si>
  <si>
    <t>2017 Количество КНС приведенных в надлежащие состояние</t>
  </si>
  <si>
    <t>2017 Количество построенных/реконструированных объектов на территории военных городков в сфере ЖКХ</t>
  </si>
  <si>
    <t>Привлечение инвестиционных ресурсов для модернизации объектов коммунальной инфраструктуры.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</si>
  <si>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</si>
  <si>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 xml:space="preserve">Выполнение планов реализации региональной программы капитального ремонта Московской области 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</si>
  <si>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</si>
  <si>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70</t>
  </si>
  <si>
    <t>2017 Уровень собираемости взносов на капитальный ремонт</t>
  </si>
  <si>
    <t>83</t>
  </si>
  <si>
    <t>Обеспечение единой расчетной системой за жилищно-коммунальные услуги</t>
  </si>
  <si>
    <t>2017 Доля лицевых счетов обслуживаемых единой областной расчетной системой</t>
  </si>
  <si>
    <t>100/53013</t>
  </si>
  <si>
    <t>100/82400</t>
  </si>
  <si>
    <t>Обеспечение содержания общего имущества в многоквартирном доме</t>
  </si>
  <si>
    <t>2017 Количество  подъездов многоквартирных домов приведенных в надлежащие состяние</t>
  </si>
  <si>
    <t>Подпрограмма 2. "Благоустройство и освещение"</t>
  </si>
  <si>
    <t>Организация уличного освещения</t>
  </si>
  <si>
    <t>Содержание и эксплуатация объектов уличного освещения</t>
  </si>
  <si>
    <t>Создание благоприятных условий для проживания и отдыха населения</t>
  </si>
  <si>
    <t>2017 Обеспеченность обустроенными дворовыми территориями</t>
  </si>
  <si>
    <t>20</t>
  </si>
  <si>
    <t>Реализация ежегодных мероприятий по комплексному благоустройству не менее 10% дворовых территорий</t>
  </si>
  <si>
    <t xml:space="preserve">балл </t>
  </si>
  <si>
    <t>Санитарное содержание территорий</t>
  </si>
  <si>
    <t xml:space="preserve">Количество выявленных несанкционированных свалок мусора на территории муниципального образования, включая объекты дорожного хозяйства и др. </t>
  </si>
  <si>
    <t>43</t>
  </si>
  <si>
    <t>Регулирование численности безнадзорных животных</t>
  </si>
  <si>
    <t>Подпрограмма 3. "Предоставление субсидий на оплату жилого помещения и коммунальных услуг гражданам Российской Федерации, имеющим место жительства в Щёлковском муниципальном районе".</t>
  </si>
  <si>
    <t>Обеспечение предоставления субсидий на оплату жилого помещения и коммунальных услуг гражданам Российской Федерации, имеющим место жительства в Щёлковском муниципальном районе</t>
  </si>
  <si>
    <t>Доля граждан, получивших субсидию на оплату жилого помещения и коммунальных услуг, в общем числе обратившихся граждан и имеющих право на ее получение</t>
  </si>
  <si>
    <t xml:space="preserve">Муниципальная программа :  «Спорт Щёлковского муниципального района» </t>
  </si>
  <si>
    <t>Подпрограмма 1. Развитие физической культуры и спорта</t>
  </si>
  <si>
    <t xml:space="preserve">Привлечение различных категорий населения к регулярным  занятиям  физической культурой и спортом </t>
  </si>
  <si>
    <t xml:space="preserve">2017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</si>
  <si>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34.5</t>
  </si>
  <si>
    <t>36.5</t>
  </si>
  <si>
    <t>Оценивается по итогам сбора формы статистического наблюдения 1-ФК за 2017 год</t>
  </si>
  <si>
    <t xml:space="preserve">2017 Количество жителей муниципального образования Московской области, систематически занимающихся физической культурой и спортом </t>
  </si>
  <si>
    <t>Человек</t>
  </si>
  <si>
    <t>70.53</t>
  </si>
  <si>
    <t>74.62</t>
  </si>
  <si>
    <t>2017 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</si>
  <si>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Оценивается по итогам сбора формы статистического наблюдения 1-ГТО за 2017 год</t>
  </si>
  <si>
    <t>2017 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</si>
  <si>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 xml:space="preserve">2017 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 </t>
  </si>
  <si>
    <t>18.5</t>
  </si>
  <si>
    <t>2017 Доля учащихся и студентов, систематически занимающихся физической культурой и спорта, в общей численности учащихся и студентов</t>
  </si>
  <si>
    <t>69</t>
  </si>
  <si>
    <t>2017 Доля граждан , занимающихся в спортивных организациях, в общей численности детей и молодежи в возрасте 6-15 лет</t>
  </si>
  <si>
    <t>60.2</t>
  </si>
  <si>
    <t>Подготовка спортивного резерва</t>
  </si>
  <si>
    <t>2017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</si>
  <si>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Привлечение к систематическим занятиям физической культурой и спортом лиц с ограниченными возможностями здоровья</t>
  </si>
  <si>
    <t>2017 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</si>
  <si>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6.6</t>
  </si>
  <si>
    <t>Оценивается по итогам сбора формы статистического наблюдения 3-ФК за 2017 год</t>
  </si>
  <si>
    <t>Реализация ежегодного  календарного плана спортивно-массовых мероприятий ЩМР, МО, России Комитетом по физической культуре, спорту и работе с молодежью</t>
  </si>
  <si>
    <t>Увеличение  количества проводимых физкультурно-массовых и спортивных мероприятий</t>
  </si>
  <si>
    <t>Количество</t>
  </si>
  <si>
    <t>82</t>
  </si>
  <si>
    <t>Увеличение доли участников официальных спортивно-массовых мероприятий в Щелковском муниципальном районе</t>
  </si>
  <si>
    <t>7.9</t>
  </si>
  <si>
    <t>Организация пропаганды физической культуры и спорта</t>
  </si>
  <si>
    <t>Количество публикаций в СМИ</t>
  </si>
  <si>
    <t>Подпрограмма 2. Развитие спортивной инфраструктуры</t>
  </si>
  <si>
    <t>Строительство спортивных объектов</t>
  </si>
  <si>
    <t>2017 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</si>
  <si>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Фактическая обеспеченность населения объектами спорта (единовременная пропускная способность объекта спорта) на 10 000 населения</t>
  </si>
  <si>
    <t>274.85</t>
  </si>
  <si>
    <t>284.42</t>
  </si>
  <si>
    <t xml:space="preserve">2017 Количество введенных в эксплуатацию спортивных объектов </t>
  </si>
  <si>
    <t>2017 Эффективность использования существующих объектов спорта</t>
  </si>
  <si>
    <t>2017 Количество плоскостных спортивных сооружений  в муниципальных образованиях Московской области, на которых проведен капитальный ремонт</t>
  </si>
  <si>
    <t>Подпрограмма 3. Молодое поколение</t>
  </si>
  <si>
    <t xml:space="preserve"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молодёжи ив мероприятиях по пропаганде здорового образа жизни и профилактики экстремизма и асоциальных явлений в молодёжной среде   </t>
  </si>
  <si>
    <t>2017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</si>
  <si>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10.7</t>
  </si>
  <si>
    <t>12.8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</si>
  <si>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</si>
  <si>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11.9</t>
  </si>
  <si>
    <t>2017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</si>
  <si>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>Содействие организации временной занятости подростков, профориентации и поддержка предпринимательской инициативы молодых граждан</t>
  </si>
  <si>
    <t>Увеличение рабочих мест для молодых граждан в возрасте от 14 до 18 лет проживающих на территории Щёлковского муниципального района в возрасте от 14 до 18 лет временно трудоустроенных</t>
  </si>
  <si>
    <t>Увеличение вовлеченности молодых граждан в работу молодёжных общественных организаций и развитие волонтёрского движения</t>
  </si>
  <si>
    <t>2017 Увеличение вовлеченности молодых граждан в работу молодежных общественных организаций и добровольческую (волонтерскую) деятельность</t>
  </si>
  <si>
    <t>1.3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</si>
  <si>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</si>
  <si>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Увеличение количества молодых граждан, принимающих участие в мероприятиях по развитию молодёжного творчества и поддержке молодёжных инициатив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</si>
  <si>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</si>
  <si>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7.2</t>
  </si>
  <si>
    <t>2017 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</si>
  <si>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>2017 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</si>
  <si>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t>0.9</t>
  </si>
  <si>
    <t>Финансовое обеспечение муниципального задания на оказание муниципальных услуг муниципальными бюджетными учреждениями Щёлковского муниципального района по работе с молодёжью и развитие материально-технической базы отрасли «молодёжная политика».</t>
  </si>
  <si>
    <t xml:space="preserve">Выполнение муниципального задания в полном объёме 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</si>
  <si>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</si>
  <si>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105.41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</si>
  <si>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</si>
  <si>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19.2</t>
  </si>
  <si>
    <t>2017 Увеличение процента охвата специалистов, занятых в сфере молодежной политики, обучающими мероприятиями</t>
  </si>
  <si>
    <t>40</t>
  </si>
  <si>
    <t>Подпрограмма 4. Создание условий для оказания медицинской помощи населению</t>
  </si>
  <si>
    <t>Формирование здорового образа жизни и профилактика заболеваний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</si>
  <si>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</si>
  <si>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Ввод в эксплуатацию фельдшерско-акушерских пунктов</t>
  </si>
  <si>
    <t>2017 Доля населения, которым проведены профилактические осмотры на туберкулез</t>
  </si>
  <si>
    <t>67.2</t>
  </si>
  <si>
    <t>Создание условий для оказания медицинской помощи населению в пределах полномочий</t>
  </si>
  <si>
    <t>2017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</si>
  <si>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2017 Смертность от дорожно-транспортных происшествий (по данным Росстата)</t>
  </si>
  <si>
    <t>На 100 тысяч населения</t>
  </si>
  <si>
    <t>3.5</t>
  </si>
  <si>
    <t>8.5</t>
  </si>
  <si>
    <t>Улучшение состояния здоровья беременных женщин, кормящих матерей и детей в возрасте до 3-х лет</t>
  </si>
  <si>
    <t>Обеспечение полноценным питанием беременных женщин, кормящих матерей и детей до 3-х лет</t>
  </si>
  <si>
    <t>Осуществление мер социальной поддержки отдельных категорий медицинских работников государственных учреждений здравоохранения Московской области, расположенных на территории Щёлковского муниципального района.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</si>
  <si>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</si>
  <si>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 xml:space="preserve">Подпрограмма 5. Обеспечивающая подпрограмма </t>
  </si>
  <si>
    <t xml:space="preserve">Обеспечение выполнения функций Комитета по физической культуре, спорту и работе с молодёжью Администрации Щёлковского муниципального района </t>
  </si>
  <si>
    <t>Доля показателей муниципальной программы , достигнутых в результате ее реализации от запланированных</t>
  </si>
  <si>
    <t>Обеспечение выполнения функций муниципального казенного учреждения Щелковского муниципального района «Централизованная бухгалтерия по отрасли «Спорт»</t>
  </si>
  <si>
    <t>Доля показателей муниципальной программы, достигнутых в результате ее реализации, от запланированных</t>
  </si>
  <si>
    <t>Подпрограмма 6. Доступная среда</t>
  </si>
  <si>
    <t xml:space="preserve">создание безбарьерного доступа к социальнозначимым объектам;
</t>
  </si>
  <si>
    <t>Доля образовательных учреждений, учреждений культуры, физкультуры и спорта в Щёлковском муниципальном районе, имеющих систему информирования маломобильных групп населения</t>
  </si>
  <si>
    <t>30,9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</si>
  <si>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Московской области</t>
  </si>
  <si>
    <t>21,4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</si>
  <si>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</si>
  <si>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</si>
  <si>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96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</si>
  <si>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</si>
  <si>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</si>
  <si>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</si>
  <si>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Московской области</t>
  </si>
  <si>
    <t>18</t>
  </si>
  <si>
    <t xml:space="preserve">2017 Доля доступных для инвалидов и других маломобильных групп населения муниципальных  приоритетных объектов социальной, транспортной, инженерной инфраструктуры в общем количестве муниципальных приоритетных объектов в муниципальном образовании </t>
  </si>
  <si>
    <t>50</t>
  </si>
  <si>
    <t xml:space="preserve">Муниципальная программа : «Культура Щёлковского муниципального района» </t>
  </si>
  <si>
    <t>Подпрограмма 1. «Развитие библиотечного дела»</t>
  </si>
  <si>
    <t>Обеспечение выполнения функций МБУК ЩМР«МЦРБ», в том числе по оказанию муниципальных услуг в соответствии с муниципальным заданием.</t>
  </si>
  <si>
    <t>Уровень фактической обеспеченности библиотеками от нормативной потребности</t>
  </si>
  <si>
    <t>Обеспечение роста числа посетителей библиотек</t>
  </si>
  <si>
    <t>Тысяча человек</t>
  </si>
  <si>
    <t>Увеличение библиотечных проектов и программ, реализуемых библиотеками</t>
  </si>
  <si>
    <t>В процентах к базовому году</t>
  </si>
  <si>
    <t>Увеличение количества участников областных литературных конкурсов</t>
  </si>
  <si>
    <t>Создание условий доступности библиотечных услуг для населения, содействие организации сети центров доступа к правовой и социально-значимой информации.</t>
  </si>
  <si>
    <t>Ежегодное количество библиографических записей в электронном каталоге</t>
  </si>
  <si>
    <t>Увеличение количества предоставляемых муниципальными библиотеками муниципальных услуг в электронном виде</t>
  </si>
  <si>
    <t>Создание условий для сохранности библиотечных фондов и комплектования библиотек.</t>
  </si>
  <si>
    <t>Новые поступления книжного фонда в год</t>
  </si>
  <si>
    <t>Тысяча экземпляров</t>
  </si>
  <si>
    <t>Количество посещений библиотек (на одного жителя в год)</t>
  </si>
  <si>
    <t>Количество посещений</t>
  </si>
  <si>
    <t>Развитие кадрового потенциала МБУК ЩМР «МЦРБ».</t>
  </si>
  <si>
    <t>Количество специалистов, прошедших повышение квалификации</t>
  </si>
  <si>
    <t xml:space="preserve">Укрепление  материально-технической базы МБУК ЩМР "МЦРБ".   </t>
  </si>
  <si>
    <t>Оснащение библиотек мебелью, техническими средствами, программным обеспечением, проведением ремонта</t>
  </si>
  <si>
    <t>Количество муниципальных общедоступных библиотек муниципальных образований Московской области, имеющих статус центральных, подключенных к модулю учета пользователей библиотек Московской области системы ЕИСУБ</t>
  </si>
  <si>
    <t>Количество приобретаемых считывателей</t>
  </si>
  <si>
    <t>Количество RFID-карт</t>
  </si>
  <si>
    <t>Количество отделов, обслуживающих читателей и в которых отсутствует програмное обеспечение</t>
  </si>
  <si>
    <t>Подпрограмма 2. «Организация культурно-досуговой деятельности»</t>
  </si>
  <si>
    <t>Обеспечение выполнения функций культурно-досуговых учреждений, в том числе по оказанию муниципальных услуг в соответствии с муниципальным заданием.</t>
  </si>
  <si>
    <t>Уровень фактической обеспеченности клубами и учреждениями клубного типа</t>
  </si>
  <si>
    <t>Увеличение количества участников культурно-досуговых мероприятий</t>
  </si>
  <si>
    <t>Обеспечение условий для развития народной традиционной культуры и любительских коллективов художественного творчества.</t>
  </si>
  <si>
    <t>Количество  участников клубных формирований</t>
  </si>
  <si>
    <t>Количество клубных формирований, в том числе "Образцовых"</t>
  </si>
  <si>
    <t>Участие коллективов в областных, всероссийских и международных конкурсах, фестивалях</t>
  </si>
  <si>
    <t>2017 Доля населения, участвующего в коллективах народного творчества и школах искусств</t>
  </si>
  <si>
    <t>Развитие кадрового потенциала.</t>
  </si>
  <si>
    <t>Укрепление материально-технической базы культурно-досуговых учреждений.</t>
  </si>
  <si>
    <t>Доля муниципальных учреждений культуры, здания которых находится в аварийном состоянии или требует капитального ремонта,в общем количестве муниципальных учреждений культуры</t>
  </si>
  <si>
    <t>Оснащение МАУ ЩМР ЩРКК мебелью, музыкальными инструментами, оборудованием</t>
  </si>
  <si>
    <t>Проведение косметического ремонта сцены, зрительного зала, здания</t>
  </si>
  <si>
    <t>Подпрограмма 3. «Развитие парковых территорий, парков культуры и отдыха»</t>
  </si>
  <si>
    <t>Создание комфортных условий для отдыха населения.</t>
  </si>
  <si>
    <t>Уровень фактической обеспеченности парками культуры и отдыха от нормативной потребности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</si>
  <si>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</si>
  <si>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</si>
  <si>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2017 Количество созданных парков культуры и отдыха на территории Московской области</t>
  </si>
  <si>
    <t>Количество усадеб, переданных в аренду на условиях восстановления</t>
  </si>
  <si>
    <t>Единица</t>
  </si>
  <si>
    <t>Подпрограмма 4. «Развитие туризма»</t>
  </si>
  <si>
    <t>Продвижение туристского продукта, представляемого на территории Щёлковского муниципального района.</t>
  </si>
  <si>
    <t>Организация и проведение туристских мероприятий</t>
  </si>
  <si>
    <t>Разработка и внедрение новых туристских маршрутов</t>
  </si>
  <si>
    <t>Подпрограмма 5. «Обеспечивающая подпрограмма"</t>
  </si>
  <si>
    <t>Обеспечение выполнения функций Комитета по культуре и туризму Администрации Щёлковского муниципального района.</t>
  </si>
  <si>
    <t xml:space="preserve">Доля показателей муниципальной программы, достигнутых в результате ее реализации от запланированных </t>
  </si>
  <si>
    <t>2017 Соотношение средней заработной платы работников  учреждений культуры к средней заработной плате в Московской области</t>
  </si>
  <si>
    <t>2017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</si>
  <si>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Обеспечение выполнения функций МКУ ЩМР «Централизованная бухгалтерия по бласти «Культура»</t>
  </si>
  <si>
    <t>ведение централизованного бухгалтерского, бюджетного, налогового, статистического учетов и соответствующей отчетности, выполнение функций по осуществлению ведомственного финансового контроля учреждений сферы культура Щёлковского муниципального района</t>
  </si>
  <si>
    <t xml:space="preserve">Муниципальная программа : «Экология и окружающая среда Щёлковского муниципального района» </t>
  </si>
  <si>
    <t>Подпрограмма 1. Экология и окружающая среда Щелковского муниципального района</t>
  </si>
  <si>
    <t>Организация и проведение исследований и измерений состояния окружающей среды.</t>
  </si>
  <si>
    <t>Количество исследования воды водоёмов, которые могут использоваться для купания и отдыха населения, с целью определения их качества</t>
  </si>
  <si>
    <t>16 водных  объектов</t>
  </si>
  <si>
    <t>Количество исследований количественного и качественного состава сточных вод ЩМОС и воды в реке Клязьма с целью их оценки</t>
  </si>
  <si>
    <t>5 проб  (15 сан-.хим. и 4 бак. показателя)</t>
  </si>
  <si>
    <t>Дезинсекция комаров на анофелогенных водоёмах района с целью профилактики малярии</t>
  </si>
  <si>
    <t>13 водоёмов площадью 26,8 га 15%</t>
  </si>
  <si>
    <t>Количество исследований атмосферного воздуха, необходимых для определения его состояния</t>
  </si>
  <si>
    <t>7140</t>
  </si>
  <si>
    <t>Количество исследований шумового воздействия в зоне влияния аэродрома "Чкаловский" и  от автотранспорта, необходимых для его оценки</t>
  </si>
  <si>
    <t>43 измерения</t>
  </si>
  <si>
    <t>Количество санитарно-эпидемиологических экспертиз технической документации по обеспечению радиационной безопасности объектов среды обитания, промышленной продукции, прочих объектов и продукции, которые содержат (могут содержать) радиоактивные вещества, с целью оценки состояния радиационной безопасности территории района</t>
  </si>
  <si>
    <t>Количество исследований проб воды источников децентрализованного водоснабжения</t>
  </si>
  <si>
    <t>2017 Снижение сброса загрязняющих веществ в стоках и повышение качества очистки сточных вод</t>
  </si>
  <si>
    <t>Восстановление и сохранение благоприятной окружающей среды.</t>
  </si>
  <si>
    <t>Количество водоёмов, подлежащих очистке и восстановлению</t>
  </si>
  <si>
    <t>Наличие генеральных схем санитарной очистки территории муниципального образования</t>
  </si>
  <si>
    <t>2017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</si>
  <si>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2017 Количество 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</si>
  <si>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46</t>
  </si>
  <si>
    <t>Экологическое образование, воспитание и информирование населения.</t>
  </si>
  <si>
    <t>Количество учащихся, принимающих участие в экологических мероприятиях</t>
  </si>
  <si>
    <t>400</t>
  </si>
  <si>
    <t>2017 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</si>
  <si>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>Количество экологических бюллетений Щёлковского муниципального района</t>
  </si>
  <si>
    <t>12</t>
  </si>
  <si>
    <t xml:space="preserve">Муниципальная программа : «Безопасность Щёлковского муниципального района» </t>
  </si>
  <si>
    <t>Подпрограмма 1. Профилактика преступлений и иных правонарушений.</t>
  </si>
  <si>
    <t>Повышение степени защищенности социально-значимых объектов и мест с массовым пребыванием людей.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</si>
  <si>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</si>
  <si>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87</t>
  </si>
  <si>
    <t>Снижение уровня подростковой (молодёжной) преступности.</t>
  </si>
  <si>
    <t>2017 Снижение доли несовершеннолетних в общем числе лиц, совершивших преступления</t>
  </si>
  <si>
    <t>67,1</t>
  </si>
  <si>
    <t xml:space="preserve">Установка систем видеонаблюдения в местах с массовым пребыванием людей
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</si>
  <si>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</si>
  <si>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</si>
  <si>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Повышение мер по охране общественного порядка и обеспечению общественной безопасности в целях увеличения уровня  раскрываемости преступлений.</t>
  </si>
  <si>
    <t>2017 Увеличение числа граждан, участвующих в деятельности общественных формирований правоохранительной направленности</t>
  </si>
  <si>
    <t>2017 Увеличение количества выявленных административных правонарушений при содействии членов народных дружин</t>
  </si>
  <si>
    <t>83,5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</si>
  <si>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направленности.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</si>
  <si>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</si>
  <si>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</si>
  <si>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81,3</t>
  </si>
  <si>
    <t>Мероприятия по профилактике немедицинского потребления наркотических средств и психотропных веществ.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</si>
  <si>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</si>
  <si>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</si>
  <si>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41</t>
  </si>
  <si>
    <t>Подпрограмма 2. Обеспечение безопасности жизнедеятельности населения.</t>
  </si>
  <si>
    <t>Снижение рисков и смягчение последствий чрезвычайных ситуаций природного и техногенного характера.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</si>
  <si>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</si>
  <si>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63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</si>
  <si>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</si>
  <si>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</si>
  <si>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</si>
  <si>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</si>
  <si>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</si>
  <si>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</si>
  <si>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</si>
  <si>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</si>
  <si>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</si>
  <si>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</si>
  <si>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>2,5</t>
  </si>
  <si>
    <t>Развитие и совершенствование систем оповещения и информирования населения.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</si>
  <si>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</si>
  <si>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 xml:space="preserve">2017 Повышение процента охвата населения, проживающего в сельских населенных пунктах 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</si>
  <si>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</si>
  <si>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>2017 Увеличение площади территории муниципального образования Московской области покрытая комплексной системой « Безопасный город»</t>
  </si>
  <si>
    <t>Обеспечение пожарной безопасности.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</si>
  <si>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</si>
  <si>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</si>
  <si>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</si>
  <si>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Обеспечение мероприятий гражданской обороны.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</si>
  <si>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</si>
  <si>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</si>
  <si>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 xml:space="preserve">Муниципальная программа : «Энергоэффективность и развитие энергетики на территории Щёлковского муниципального района» </t>
  </si>
  <si>
    <t>Подпрограмма 1. Энергосбережение и повышение энергетической эффективности</t>
  </si>
  <si>
    <t>Повышение энергетической эффективности в бюджетной сфере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</si>
  <si>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</si>
  <si>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</si>
  <si>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25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</si>
  <si>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</si>
  <si>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</si>
  <si>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0,038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</si>
  <si>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</si>
  <si>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</si>
  <si>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3,36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</si>
  <si>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</si>
  <si>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</si>
  <si>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Киловатт-час/квадратный метр</t>
  </si>
  <si>
    <t>2017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</si>
  <si>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0,130</t>
  </si>
  <si>
    <t>2017 Удельный расход холодной воды на снабжение органов местного самоуправления и муниципальных учреждений (в расчете на 1 человека)</t>
  </si>
  <si>
    <t>м3/чел</t>
  </si>
  <si>
    <t>2017 Удельный расход горячей воды на снабжение органов местного самоуправления и муниципальных учреждений (в расчете на 1 человека)</t>
  </si>
  <si>
    <t>2017 Удельный расход природного газа на снабжение органов местного самоуправления и муниципальных учреждений (в расчете на 1 человека)</t>
  </si>
  <si>
    <t>2017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</si>
  <si>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Повышение энергетической эффективности в жилищном фонде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</si>
  <si>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</si>
  <si>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</si>
  <si>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32,3</t>
  </si>
  <si>
    <t>Удельный суммарный расход энергетических ресурсов в многоквартирных домах (в расчете на 1 кв. метр общей площади)</t>
  </si>
  <si>
    <t>2017 Удельный расход тепловой энергии в многоквартирных домах (в расчете на 1 кв. метр общей площади)</t>
  </si>
  <si>
    <t>2017 Удельный расход холодной воды в многоквартирных домах (в расчете на 1 жителя)</t>
  </si>
  <si>
    <t>Удельный расход горячей  воды в многоквартирных домах (в расчёте на 1 жителя), куб. м/чел.</t>
  </si>
  <si>
    <t>Удельный расход ЭЭ в многоквартирных домах  (в расчёте на 1 кв.метр общей площади), кВт·ч/кв. м</t>
  </si>
  <si>
    <t>2017 Удельный расход природного газа в многоквартирных домах с индивидуальными системами газового отопления (в расчете на 1 кв. метр общей площади);</t>
  </si>
  <si>
    <t>2017 Удельный расход природного газа в многоквартирных домах с иными системами теплоснабжения (в расчете на 1 жителя)</t>
  </si>
  <si>
    <t>Повышение энергетической эффективности в системах коммунальной инфраструктуры</t>
  </si>
  <si>
    <t>2017 Удельный расход топлива на выработку тепловой энергии на тепловых электростанциях</t>
  </si>
  <si>
    <t>2017 Удельный расход топлива на выработку тепловой энергии на котельных</t>
  </si>
  <si>
    <t>2017 Удельный расход электрической энергии, используемой при передаче тепловой энергии в системах теплоснабжения</t>
  </si>
  <si>
    <t>2017 Доля потерь тепловой энергии при ее передаче в общем объеме переданной тепловой энергии</t>
  </si>
  <si>
    <t>2017 Доля потерь воды при ее передаче в общем объеме переданной воды</t>
  </si>
  <si>
    <t>2017 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</si>
  <si>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</t>
  </si>
  <si>
    <t>Килловат в час на кубический метр</t>
  </si>
  <si>
    <t>Повышение энергетической эффективности общественного транспорта и транспортной инфраструктуры</t>
  </si>
  <si>
    <t>2017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</si>
  <si>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2017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</si>
  <si>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2017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</si>
  <si>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2017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</si>
  <si>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2017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</si>
  <si>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Повышение энергетической эффективности систем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</si>
  <si>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</si>
  <si>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5,01</t>
  </si>
  <si>
    <t>2017 Доля современных энергоэффективных светильников в общем количестве светильников наружного освещения</t>
  </si>
  <si>
    <t>85,1</t>
  </si>
  <si>
    <t>2017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</si>
  <si>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75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</si>
  <si>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</si>
  <si>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</si>
  <si>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2017 Доля самонесущего изолированного провода (СИП) в общей протяженности линий уличного освещения</t>
  </si>
  <si>
    <t>2017 Доля аварийных опор и опор со сверхнормативным сроком службы в общем количестве наружного освещения</t>
  </si>
  <si>
    <t>4,87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</si>
  <si>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</si>
  <si>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Повышение энергетической эффективности на территории муниципального образования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</si>
  <si>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</si>
  <si>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Количество энергосервисных договоров заключенных органами местного самоуправления и муниципальными учреждениями</t>
  </si>
  <si>
    <t>2017 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</si>
  <si>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2017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</si>
  <si>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2017 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</si>
  <si>
    <t>2017 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</si>
  <si>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2017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</si>
  <si>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2017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</si>
  <si>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 xml:space="preserve">Подпрограмма 2. Развитие газификации сельских  населенных пунктов  </t>
  </si>
  <si>
    <t>Обеспечение  сельских населенных пунктов Щёлковского муниципального района источниками газификации – газопроводами высокого и среднего  давления</t>
  </si>
  <si>
    <t>Уровень газификациинаселения (доля населения, проживающего в газифицированных населенных пунктах в общем количестве населения, проживающего в Щёлковском районе</t>
  </si>
  <si>
    <t>96,0</t>
  </si>
  <si>
    <t>Доля населения, проживающего в газифицированных сельских населенных пунктах, в общем количестве населения, проживающего в сельских населенных пунктах</t>
  </si>
  <si>
    <t>94,3</t>
  </si>
  <si>
    <t>Доля газифицированных сельских населенных пунктов в общем количестве сельских населенных пунктов Щёлковского района</t>
  </si>
  <si>
    <t>69,8</t>
  </si>
  <si>
    <t>ввод газопроводов в эксплуатацию</t>
  </si>
  <si>
    <t>Муниципальная программа : «Жилище»</t>
  </si>
  <si>
    <t>Подпрограмма 1. «Обеспечение жильём отдельных категорий граждан»</t>
  </si>
  <si>
    <t>Комплексное освоение земельных участков в целях жилищного строительства и развитие застроенных территорий.</t>
  </si>
  <si>
    <t>2017 Годовой объем ввода жилья</t>
  </si>
  <si>
    <t>165</t>
  </si>
  <si>
    <t>2017 Объем ввода жилья по стандартам эконом-класса</t>
  </si>
  <si>
    <t>2017 Доля ввода в эксплуатацию жилья по стандартам эконом-класса в общем объеме вводимого жилья</t>
  </si>
  <si>
    <t>2017 Доля годового ввода малоэтажного жилья, в том числе индивидуального жилищного строительства</t>
  </si>
  <si>
    <t>4,97</t>
  </si>
  <si>
    <t>2017 Средняя стоимость одного квадратного метра общей площади жилья, относительно уровня 2012 года</t>
  </si>
  <si>
    <t>82,4</t>
  </si>
  <si>
    <t>2017 Средняя стоимость одного квадратного метра общей площади жилья</t>
  </si>
  <si>
    <t>Рубль</t>
  </si>
  <si>
    <t>80440</t>
  </si>
  <si>
    <t>2017 Уровень обеспеченности населения жильем</t>
  </si>
  <si>
    <t>Квадратный метр</t>
  </si>
  <si>
    <t>25,03</t>
  </si>
  <si>
    <t>2017 Удельный вес введенной общей площади жилых домов по отношению к общей площади жилищного фонда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</si>
  <si>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</si>
  <si>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</si>
  <si>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Переселение граждан из многоквартирных жилых домов, признанных аварийными в установленном законодательством  порядке за счет внебюджетных источников финансирования.</t>
  </si>
  <si>
    <t>2017 Площадь помещений аварийных домов, признанных аварийными до 01.01.2015, способ расселения которых не определен</t>
  </si>
  <si>
    <t>2017 Площадь расселенных помещений аварийных домов, в рамках реализации инвестиционных контрактов в отчетном периоде,</t>
  </si>
  <si>
    <t>2017 Площадь расселенных помещений аварийных домов, в рамках реализации договоров развития застроенных территорий в отчетном периоде</t>
  </si>
  <si>
    <t>2724,0</t>
  </si>
  <si>
    <t>2017 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</si>
  <si>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2017 Площадь расселенных помещений, в рамках реализации адресной программы Московской области по переселению граждан из аварийного жилищного фонда</t>
  </si>
  <si>
    <t>2017 Количество расселенных помещений, в рамках реализации адресной программы Московской области по переселению граждан из аварийного жилищного фонда</t>
  </si>
  <si>
    <t>2017 Удельный вес расселенного аварийного жилого фонда в общем объеме аварийного фонда, включенного в программу «Переселение граждан из аварийного жилищного фонда»</t>
  </si>
  <si>
    <t>Количество граждан, переселенных из аварийного жилищного фонда **</t>
  </si>
  <si>
    <t>193</t>
  </si>
  <si>
    <t>Площадь расселенных помещений **</t>
  </si>
  <si>
    <t>Количество расселенных помещений</t>
  </si>
  <si>
    <t>79</t>
  </si>
  <si>
    <t>Удельный вес расселенного аварийного жилого фонда в общем объеме аварийного фонда</t>
  </si>
  <si>
    <t>Обеспечение жильем детей-сирот и детей, оставшихся без попечения родителей, а также лиц из их числа</t>
  </si>
  <si>
    <t>2017 Количество детей-сирот и детей, оставшихся без попечения родителей, а также лиц из их числа, обеспеченных жилыми помещениями</t>
  </si>
  <si>
    <t>14</t>
  </si>
  <si>
    <t>2017 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</si>
  <si>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Улучшение жилищных условий граждан</t>
  </si>
  <si>
    <t>2017 Количество семей стоящих в очереди на улучшение жилищных условий</t>
  </si>
  <si>
    <t>Семья</t>
  </si>
  <si>
    <t>1615</t>
  </si>
  <si>
    <t>2017 Количество семей, обеспеченных жилыми помещениями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</si>
  <si>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</si>
  <si>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4,46</t>
  </si>
  <si>
    <t>Подпрограмма 2. «Социальная ипотека»</t>
  </si>
  <si>
    <t>Предоставление государственной поддержки в виде компенсации на погашение основного долга по ипотечному жилищному кредиту</t>
  </si>
  <si>
    <t>2017 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</si>
  <si>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Подпрограмма 3. «Обеспечение жильем молодых семей»</t>
  </si>
  <si>
    <t xml:space="preserve">Обеспечение жильем молодых семей             </t>
  </si>
  <si>
    <t>2017 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</si>
  <si>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2017 Доля молодых семей, улучшивших жилищные условия</t>
  </si>
  <si>
    <t>Количество молодых семей, получивших дополнительную социальную выплату</t>
  </si>
  <si>
    <t>Предоставление дополнительной социальной выплаты в случае рождения (усыновления) ребенка</t>
  </si>
  <si>
    <t xml:space="preserve">Муниципальная программа : «Предпринимательство Щёлковского муниципального района» </t>
  </si>
  <si>
    <t>Подпрограмма 1. Подпрограмма «Развитие малого и среднего предпринимательства»</t>
  </si>
  <si>
    <t>Увеличение доли оборота малых и средних предприятий в общем обороте по полному кругу предприятий Щёлковского муниципального района</t>
  </si>
  <si>
    <t>2017 Число созданных рабочих мест субъектами малого и среднего предпринимательства, получивших государственную поддержку</t>
  </si>
  <si>
    <t>2017 Количество малых и средних предприятий на 1 тысячу жителей</t>
  </si>
  <si>
    <t>19.0</t>
  </si>
  <si>
    <t>2017 Количество вновь созданных предприятий малого и среднего бизнеса</t>
  </si>
  <si>
    <t>460</t>
  </si>
  <si>
    <t>2017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</si>
  <si>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2017 Прирост количества субъектов малого и среднего предпринимательства</t>
  </si>
  <si>
    <t>2017 Количество субъектов малого и среднего предпринимательства, получивших государственную поддержку</t>
  </si>
  <si>
    <t>2017 Увеличение доли оборота малых и средних предприятий в общем обороте по полному кругу предприятий</t>
  </si>
  <si>
    <t>26,3</t>
  </si>
  <si>
    <t>2017 Темп роста объема инвестиций в основной капитал малых предприятий</t>
  </si>
  <si>
    <t>2017 Среднемесячная заработная плата работников малых и средних предприятий</t>
  </si>
  <si>
    <t>27.9</t>
  </si>
  <si>
    <t>Увеличение количества субъектов малого и среднего предпринимательства,осуществляющих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предпринимательства.</t>
  </si>
  <si>
    <t>2017 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</si>
  <si>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2017 Количество объектов инфраструктуры поддержки субъектов малого и среднего предпринимательства в области инноваций и производства</t>
  </si>
  <si>
    <t>Подпрограмма 2. Подпрограмма «Развитие потребительского рынка и услуг»</t>
  </si>
  <si>
    <t>Развитие инфраструктуры потребительского рынка и услуг;</t>
  </si>
  <si>
    <t>2017 Количество введенных объектов по продаже отечественной сельхозпродукции «Подмосковный фермер»</t>
  </si>
  <si>
    <t>2017 Обеспеченность предприятиями бытового обслуживания</t>
  </si>
  <si>
    <t>7,9</t>
  </si>
  <si>
    <t>2017 Обеспеченность населения услугами общественного питания</t>
  </si>
  <si>
    <t>32</t>
  </si>
  <si>
    <t>2017 Прирост площадей торговых объектов</t>
  </si>
  <si>
    <t>267,7</t>
  </si>
  <si>
    <t>2017 Прирост посадочных мест на объектах общественного питания</t>
  </si>
  <si>
    <t>Место</t>
  </si>
  <si>
    <t>2017 Прирост рабочих мест на объектах бытовых услуг</t>
  </si>
  <si>
    <t>Рабочее место</t>
  </si>
  <si>
    <t>2017 Количество введенных объектов общественного питания, устанавливаемых в весенне-летний период</t>
  </si>
  <si>
    <t>2017 Количество введенных объектов общественного питания  в формате нестационарного торгового объекта</t>
  </si>
  <si>
    <t>2017 Количество введенных банных объектов по программе «100 бань Подмосковья»</t>
  </si>
  <si>
    <t>2017 Объем инвестиций в основной капитал в услуги бань по программе «100 бань Подмосковья»</t>
  </si>
  <si>
    <t>Миллион рублей</t>
  </si>
  <si>
    <t>2017 Обеспеченность населения площадью торговых объектов</t>
  </si>
  <si>
    <t>1489,0</t>
  </si>
  <si>
    <t>2017 Количество введённых нестационарных комплексов бытовых услуг (мультисервис)</t>
  </si>
  <si>
    <t>2017 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</si>
  <si>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2017 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</si>
  <si>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2017 Количество проведенных ярмарок на одно место, включенное в сводный перечень мест для проведения ярмарок</t>
  </si>
  <si>
    <t>45</t>
  </si>
  <si>
    <t>2.Развитие похоронного дела</t>
  </si>
  <si>
    <t>2017 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</si>
  <si>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88</t>
  </si>
  <si>
    <t>2017 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</si>
  <si>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2017 Обеспечение 100% содержания мест захоронений (кладбищ) по нормативу, установленному Законом Московской области</t>
  </si>
  <si>
    <t>Подпрограмма 3. Подпрограмма «Создание условий для устойчивого экономического развития»</t>
  </si>
  <si>
    <t>Создание благоприятного инвестиционного климата, условий для экономического развития</t>
  </si>
  <si>
    <t>2017 Объем отгруженной продукции высокотехнологичных и наукоемких видов экономической деятельности по крупным и средним организациям</t>
  </si>
  <si>
    <t>81288,3</t>
  </si>
  <si>
    <t>2017 Инвестиции в основной капитал за счет всех источников финансирования в ценах соответствующих лет, млн. рублей</t>
  </si>
  <si>
    <t>17912,9</t>
  </si>
  <si>
    <t>2017 Инвестиции в основной капитал (за исключением бюджетных средств) без инвестиций направленных на строительство жилья</t>
  </si>
  <si>
    <t>4100</t>
  </si>
  <si>
    <t>2017 Количество многопрофильных индустриальных парков, технологических парков, промышленных площадок</t>
  </si>
  <si>
    <t>2017 Количество привлеченных инвесторов на территории муниципальных образований Московской области</t>
  </si>
  <si>
    <t>2017 Внутренние затраты на исследования и разработки</t>
  </si>
  <si>
    <t>116</t>
  </si>
  <si>
    <t>2017 Количество привлеченных резидентов в индустриальные парки, технопарки и промзоны</t>
  </si>
  <si>
    <t>Проведение эффективной промышленной политики</t>
  </si>
  <si>
    <t>2017 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</si>
  <si>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Создание высокоэффективных рабочих мест</t>
  </si>
  <si>
    <t>2017 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</si>
  <si>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43542,2</t>
  </si>
  <si>
    <t>2017 Количество созданных рабочих мест, всего</t>
  </si>
  <si>
    <t>300</t>
  </si>
  <si>
    <t>2017 Увеличение реальной заработной платы в целом по  системообразующим предприятиям</t>
  </si>
  <si>
    <t>-15,27</t>
  </si>
  <si>
    <t>2017 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</si>
  <si>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2017 Увеличение производительности труда в системообразующих предприятиях Московской области путем расчета прироста выработки на одного работающего</t>
  </si>
  <si>
    <t>Тысяча рублей на человека</t>
  </si>
  <si>
    <t>7740,7</t>
  </si>
  <si>
    <t>Снижение производственного травматизма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</si>
  <si>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</si>
  <si>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</si>
  <si>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Предотвращение роста напряженности на рынке труда в Щёлковском муниципальном районе.</t>
  </si>
  <si>
    <t>2017 Уровень безработицы (по методологии Международной организации труда) в среднем за год</t>
  </si>
  <si>
    <t>2.6</t>
  </si>
  <si>
    <t>Подпрограмма 4. Подпрограмма «Развитие конкуренции»</t>
  </si>
  <si>
    <t>Развитие сферы муниципальных закупок</t>
  </si>
  <si>
    <t>2017 Доля общей экономии денежных средств от общей суммы объявленных торгов</t>
  </si>
  <si>
    <t>2017 Доля несостоявшихся торгов от общего количества объявленных торгов</t>
  </si>
  <si>
    <t>2017 Среднее количество участников на торгах</t>
  </si>
  <si>
    <t>4,3</t>
  </si>
  <si>
    <t>Функционирование Уполномоченного органа по определению поставщиков для заказчиков Щёлковского муниципального района</t>
  </si>
  <si>
    <t>2017 Доля обоснованных, частично обоснованных жалоб в Федеральную антимонопольную службу (от общего количества опубликованных торгов)</t>
  </si>
  <si>
    <t>1,2</t>
  </si>
  <si>
    <t>2017 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</si>
  <si>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Внедрение Стандарта развития конкуренции</t>
  </si>
  <si>
    <t>2017 Количество реализованных требований Стандарта развития конкуренции в Московской области</t>
  </si>
  <si>
    <t>Муниципальная программа : "Развитие системы информирования населения о деятельности органов местного самоуправления Щёлковского муниципального района"</t>
  </si>
  <si>
    <t xml:space="preserve">Подпрограмма 1. Развитие системы информирования населения о деятельности органов местного самоуправления Щёлковского муниципального района </t>
  </si>
  <si>
    <t>Повышение уровня информированности населения Щёлковского муниципального района Московской области</t>
  </si>
  <si>
    <t>100,00</t>
  </si>
  <si>
    <t xml:space="preserve">1.1 Уровень информирования населения Щёлковского муниципального района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Щёлковского муниципального района Московской области в печатных СМИ выходящих на территории муниципального образования </t>
  </si>
  <si>
    <t xml:space="preserve">1.2 Уровень информирования жителей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радиопрограммы </t>
  </si>
  <si>
    <t xml:space="preserve">1.3 Уровень информирования жителей 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телепередач </t>
  </si>
  <si>
    <t xml:space="preserve">1.4 Уровень информирования населения  Щёлковского муниципального района Московской области о деятельности органов местного самоуправления Щёлковского муниципального района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Щёлковского муниципального района Московской области </t>
  </si>
  <si>
    <t xml:space="preserve">1.5 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Щёлковского муниципального районаМосковской области, формирование положительного образа Щёлковского муниципального района как социально ориентированного, комфортного для жизни и ведения предпринимательской деятельности </t>
  </si>
  <si>
    <t>Повышение уровня информированности населения Щёлковского муниципального района Московской области посредством наружной рекламы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</si>
  <si>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</si>
  <si>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10,00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</si>
  <si>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</si>
  <si>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14,00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</si>
  <si>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</si>
  <si>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Общее количество рекламных конструкций на территории, в том числе рекламных конструкций, предусмотренных схемой, а также количество незаконных рекламных конструкций, установленных на территории Щёлковского муниципального района</t>
  </si>
  <si>
    <t>Количество незаконных рекламных конструкций, установленных на территории Щёлковского муниципального района</t>
  </si>
  <si>
    <t>Муниципальная программа : «Эффективная власть в Щёлковском муниципальном районе»</t>
  </si>
  <si>
    <t>Подпрограмма 1. Снижение административных барьеров, повышение качества и доступности предоставления государственных и муниципальных услуг, в том числе  на базе многофункционального центра предоставления государственных и муниципальных услуг</t>
  </si>
  <si>
    <t>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</si>
  <si>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2017 Увеличение доли обращений в МФЦ за получением государственных услуг исполнительных органов государственной власти и муниципальных услуг ОМСУ муниципальных образований Московской области в общем количестве обращений за получением государственных и муниципальных услу</t>
  </si>
  <si>
    <t>65</t>
  </si>
  <si>
    <t>2017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</si>
  <si>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2017 Уровень удовлетворенности граждан качеством предоставления государственных и муниципальных услуг</t>
  </si>
  <si>
    <t>90</t>
  </si>
  <si>
    <t>2017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</si>
  <si>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2017 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</si>
  <si>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Минута</t>
  </si>
  <si>
    <t>13,5</t>
  </si>
  <si>
    <t>2017 среднее время ожидания в очереди при обращении заявителя в МФЦ</t>
  </si>
  <si>
    <t>2017 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</si>
  <si>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Среднее количество обращений за получением государственных и муниципальных услуг на одно окно в МФЦ в день</t>
  </si>
  <si>
    <t>43,14</t>
  </si>
  <si>
    <t>2017 Доля случаев нарушения нормативных сроков и порядка предоставления государственных (муниципальных) услуг (функций)</t>
  </si>
  <si>
    <t>Подпрограмма 2. Развитие информационно-коммуникационных технологий для повышения эффективности процессов управления</t>
  </si>
  <si>
    <t>Обеспечение ОМСУ муниципального образования Московской области базовой информационно-технологической инфраструктурой</t>
  </si>
  <si>
    <t>2017 Обеспечение ОМСУ муниципального образования Московской области базовой информационно-технологической инфраструктурой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</si>
  <si>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</si>
  <si>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</si>
  <si>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2017 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</si>
  <si>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95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</si>
  <si>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</si>
  <si>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</si>
  <si>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</si>
  <si>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</si>
  <si>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2017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</si>
  <si>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</si>
  <si>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2017 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</si>
  <si>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</si>
  <si>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</si>
  <si>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</si>
  <si>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</si>
  <si>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</si>
  <si>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Увеличение доли граждан, использующих механизм получения государственных и муниципальных услуг в электронной форме</t>
  </si>
  <si>
    <t>Повышение уровня использования информационных технологий в сфере образования Московской областии</t>
  </si>
  <si>
    <t>2017 Повышение уровня использования информационных технологий в сфере образования муниципального образования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</si>
  <si>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</si>
  <si>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</si>
  <si>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12.9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</si>
  <si>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</si>
  <si>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2017 Улучшение качества покрытия сетями подвижной радиотелефонной связи территории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</si>
  <si>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</t>
  </si>
  <si>
    <t>1.5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</si>
  <si>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</si>
  <si>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</si>
  <si>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2017 Улучшение обеспеченности услугами связи жителей многоквартирных домов на территории муниципального образования Московской области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</si>
  <si>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</si>
  <si>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 xml:space="preserve">Подпрограмма 3. Совершенствование муниципальной службы  </t>
  </si>
  <si>
    <t>Развитие нормативной правовой базы Щёлковского муниципального района по вопросам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</si>
  <si>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</si>
  <si>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службе по кадровым вопросам</t>
  </si>
  <si>
    <t xml:space="preserve">Выполнение плана мероприятий по противодействию коррупции на муниципальной службе по кадровым вопросам </t>
  </si>
  <si>
    <t>Доля нарушений, выявленных по результатам прокурорского надзора</t>
  </si>
  <si>
    <t>Совершенствование организации прохождения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</si>
  <si>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</si>
  <si>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Расходы бюджета на содержание работников органов местного самоуправления в расчете на одного жителя муниципального образования</t>
  </si>
  <si>
    <t>1108,7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</si>
  <si>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</si>
  <si>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 xml:space="preserve">Совершенствование мотивации муниципальных служащих </t>
  </si>
  <si>
    <t>Доля выполненных мероприятий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</si>
  <si>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</si>
  <si>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ежегодную диспансеризацию от общего числа муниципальных служащих, подлежащих диспансеризации в отчетном году</t>
  </si>
  <si>
    <t>Совершенствование профессионального развития муниципальных служащих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</si>
  <si>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</si>
  <si>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 xml:space="preserve">Подпрограмма 4. Управление муниципальными финансами </t>
  </si>
  <si>
    <t>Обеспечение сбалансированности и устойчивости бюджета Щёлковского муниципального района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</si>
  <si>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</si>
  <si>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Повышение эффективности бюджетных расходов бюджета Щёлковского муниципального района.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</si>
  <si>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</si>
  <si>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Совершенствование системы управления муниципальным долгом Щёлковского муниципального района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</si>
  <si>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</si>
  <si>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 xml:space="preserve">Подпрограмма 5. Развитие муниципального имущественного комплекса </t>
  </si>
  <si>
    <t>Повышение доходности бюджета Щёлковского муниципального района от использования и реализации муниципального имущества и земельных участков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</si>
  <si>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</si>
  <si>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>Тысяча рублей</t>
  </si>
  <si>
    <t>344834</t>
  </si>
  <si>
    <t xml:space="preserve">2017 Сумма поступлений от продажи земельных участков, государственная собственность на которые не разграничена </t>
  </si>
  <si>
    <t>72220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</si>
  <si>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</si>
  <si>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>202664</t>
  </si>
  <si>
    <t xml:space="preserve">2017 Предоставление земельных участков многодетным семьям </t>
  </si>
  <si>
    <t>88,32</t>
  </si>
  <si>
    <t xml:space="preserve">2017 Проверка использования земель </t>
  </si>
  <si>
    <t xml:space="preserve">2017 Законность принимаемых решений органом местного самоуправления в области земельных отношений </t>
  </si>
  <si>
    <t xml:space="preserve">2017 Соблюдение регламентного срока оказания государственных и муниципальных услуг в области земельных отношений </t>
  </si>
  <si>
    <t xml:space="preserve">2017 Сумма поступлений от приватизации недвижимого имущества </t>
  </si>
  <si>
    <t>10796,7</t>
  </si>
  <si>
    <t xml:space="preserve">2017 Сумма поступлений от земельного налога </t>
  </si>
  <si>
    <t>855950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</si>
  <si>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</si>
  <si>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>14000</t>
  </si>
  <si>
    <t>2017 Количество земельных участков, подготовленных органом местного самоуправления для реализации на торгах</t>
  </si>
  <si>
    <t xml:space="preserve">Осуществление государственной регистрации прав собственности на объекты недвижимости </t>
  </si>
  <si>
    <t xml:space="preserve">2017 Площадь земельных участков, подлежащих оформлению в собственность муниципальных образований </t>
  </si>
  <si>
    <t>Гектар</t>
  </si>
  <si>
    <t>39,81</t>
  </si>
  <si>
    <t xml:space="preserve">2017 Относительное количество объектов капитального строительства, выявленных в целях вовлечения в хозяйственный и налоговый оборот, к данным государственного кадастра недвижимости </t>
  </si>
  <si>
    <t>Количество объектов недвижимого имущества, поставленных на кадастровый учет от выявленных земельных участков с объектами без прав</t>
  </si>
  <si>
    <t>Подпрограмма 6. Развитие архивного дела</t>
  </si>
  <si>
    <t>Хранение, комплектование, учёт и использование документов Архивного фонда Московской области, муниципальных документов и других архивных документов в МБУ ЩМР «Щёлковский районный архив»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</si>
  <si>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</si>
  <si>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</si>
  <si>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</si>
  <si>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93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</si>
  <si>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</si>
  <si>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</si>
  <si>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 xml:space="preserve">Подпрограмма 7. Обеспечивающая подпрограмма </t>
  </si>
  <si>
    <t>Организация осуществления функций и полномочий Администрации Щёлковского муниципального Финансового управления Администрации Щёлковского муниципального района, Муниципального казенного учреждения «Строительство и инвестиции», Муниципального казённого учреждения «Центр бюджетного сопровождения», Муниципального казённого учреждения «Хозяйственно-транспортное управление», Муниципального казенного учреждения "Центр общественных и международных связей"</t>
  </si>
  <si>
    <t>Доля показателей муниципальной программы, достигнутых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управление», Муниципальным казенным учреждением "Центр общественных и международных связей"  в общем количестве показателей муниципальной программы, закрепленных за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</t>
  </si>
  <si>
    <t>Обеспечение реализации иных  функций органов местного самоуправления Щёлковского муниципального района</t>
  </si>
  <si>
    <t>Доля показателей муниципальной программы, достигнутых Администрацией Щёлковского муниципального района, Финансовым управлением Администрации Щёлковского муниципального района, в общем количестве показателей муниципальной программы, закрепленных за Администрацией Щёлковского муниципального района, Финансовым управлением Администрации Щёлковского муниципального района</t>
  </si>
  <si>
    <t>Муниципальная программа : «Сельское хозяйство Щёлковского муниципального района»</t>
  </si>
  <si>
    <t xml:space="preserve">Подпрограмма 1. "Сельское  хозяйство Щёлковского  муниципального района" </t>
  </si>
  <si>
    <t>Рост уровня интенсивности использования посевных площадей в Щёлковском муниципальном районе;</t>
  </si>
  <si>
    <t>2017 Уровень интенсивности использования площадей в Московской области</t>
  </si>
  <si>
    <t>0,75</t>
  </si>
  <si>
    <t>Внесение минеральных удобрений</t>
  </si>
  <si>
    <t>Тонна 90%-го сухого вещества</t>
  </si>
  <si>
    <t>49</t>
  </si>
  <si>
    <t>нет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</si>
  <si>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</si>
  <si>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 xml:space="preserve">2017 Объем произведенной сельскохозяйственной продукции на вновь введенных в оборот землях сельскохозяйственного назначения, </t>
  </si>
  <si>
    <t>2017 Доля обрабатываемой пашни в общей площади пашн</t>
  </si>
  <si>
    <t>59</t>
  </si>
  <si>
    <t>Проведение комплексной модернизации материально- технической базы;</t>
  </si>
  <si>
    <t>2017 Доля прибыльных сельскохозяйственных организаций в общем их числе</t>
  </si>
  <si>
    <t>57,1</t>
  </si>
  <si>
    <t>Количество реализуемых инвестиционных проектов в сфере АПК</t>
  </si>
  <si>
    <t>Объемы приобретения новой самоходной сельскохозяйственной техники сельскохозяйственными товаропроизводителями, в т. ч.</t>
  </si>
  <si>
    <t>Площадь засеваемая элитными семенами</t>
  </si>
  <si>
    <t>48</t>
  </si>
  <si>
    <t>2017 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Московской области</t>
  </si>
  <si>
    <t>1353</t>
  </si>
  <si>
    <t>зерновые</t>
  </si>
  <si>
    <t>Тонна на га</t>
  </si>
  <si>
    <t>170</t>
  </si>
  <si>
    <t>Увеличение индекса производства  продукции сельского хозяйства в хозяйствах всех категорий.</t>
  </si>
  <si>
    <t>Производство продукции растениеводства в хозяйствах всех категорий</t>
  </si>
  <si>
    <t>TEU</t>
  </si>
  <si>
    <t>Картофель</t>
  </si>
  <si>
    <t>10600</t>
  </si>
  <si>
    <t>Овощи</t>
  </si>
  <si>
    <t>8460</t>
  </si>
  <si>
    <t>Индекс производства продукции животноводства ( в сопоставимых ценах к предыдущему году)</t>
  </si>
  <si>
    <t>108,7</t>
  </si>
  <si>
    <t>Производство скота и птицы на убой в хозяйствах всех категорий (в живом весе)</t>
  </si>
  <si>
    <t>Условная тонна</t>
  </si>
  <si>
    <t>522</t>
  </si>
  <si>
    <t>2017 Производство молока хозяйства во всех категориях хозяйств</t>
  </si>
  <si>
    <t>Тонна; метрическая тонна (1000 кг)</t>
  </si>
  <si>
    <t>7066</t>
  </si>
  <si>
    <t>Реализовано молока сельскохозяйственными предприятиями</t>
  </si>
  <si>
    <t>6712,7</t>
  </si>
  <si>
    <t>Выход телят от коров молочного направления</t>
  </si>
  <si>
    <t>Голов на 100 голов коров</t>
  </si>
  <si>
    <t>67</t>
  </si>
  <si>
    <t>Производство куриных яиц куриц в хозяйствах всех категорий</t>
  </si>
  <si>
    <t>Тысяча штук</t>
  </si>
  <si>
    <t>57809</t>
  </si>
  <si>
    <t>Производство продукции товарной аквакультуры (товарного рыболовства)</t>
  </si>
  <si>
    <t>Застрахованное поголовье сельскохозяйственных животных</t>
  </si>
  <si>
    <t>Тысяча условных голов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</si>
  <si>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</si>
  <si>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Индекс производства продукции сельского хозяйства</t>
  </si>
  <si>
    <t>107,5</t>
  </si>
  <si>
    <t>Индекс производства продукции растениеводства (в сопоставимых ценах к предыдущему году)</t>
  </si>
  <si>
    <t>Причины невыполнения / несвоевременного выполнения / текущая стадия выполнения / предложения по выполнению</t>
  </si>
  <si>
    <t>Средства бюджета ЩМР</t>
  </si>
  <si>
    <t>Количество отловленных безнадзорных животных</t>
  </si>
  <si>
    <t>Ведётся работа по устройству парковочных машиномест , а также проводятся мероприятия по инвентаризации парковочных машиномест в районе, в связи с чем значение показателя планируется улучшить в течении 3 квартала 2017 года.</t>
  </si>
  <si>
    <t>Мероприятие запланировано к исполнению в течении 2,3 квартала 2017 года</t>
  </si>
  <si>
    <t>Мероприятие запланировано к исполнению в течении 2,3 квартала 2017 года.Ведутся работы.</t>
  </si>
  <si>
    <t>Мероприятие запланировано к исполнению в течении 2,3 квартала 2017 года. Ведутся работы</t>
  </si>
  <si>
    <t>не запланировано</t>
  </si>
  <si>
    <t>Решением Совета депутатов Щёлковского муниципального района от 18.04.2017 № 463/53-131-НПА утвержден «Порядок подготовки, утверждения местных нормативов градостроительного проектирования Щёлковского муниципального района Московской области»</t>
  </si>
  <si>
    <t>Решением Совета депутатов городского поселения Щёлково Щёлковского муниципального района Московской области от 26.04.2017 №29/4 утвержден «Порядок подготовки, утверждения местных нормативов градостроительного проектирования городского поселения Щёлково Щёлковского муниципального района Московской области».</t>
  </si>
  <si>
    <t>Решением Совета депутатов Щёлковского муниципального района от 18.04.2017 № 462/53-130-НПА утвержден «Порядок подготовки, утверждения местных нормативов градостроительного проектирования сельских поселений Щёлковского муниципального района Московской области». Утвержденные материалы размещены на официальном сайте Администрации Щёлковского муниципального района.</t>
  </si>
  <si>
    <t>Схема территориального планирования Щёлковского муниципального района Московской области утверждена решением Совета депутатов Щёлковского муниципального района Московской области от 09.10.2012 №352/58-137-НПА.</t>
  </si>
  <si>
    <t>Генеральный план сельского поселения Огудневское утвержден решением Совета депутатов сельского поселения Огудневское Щёлковского муниципального района Московской области от 29.11.2012 №194. Решением Совета депутатов Щёлковского муниципального района Московской области от 28.03.2017 №450/52-109-НПА утвержден генеральный план сельского поселения Трубинское Щёлковского муниципального района Московской области (за исключением несогласованных вопросов).</t>
  </si>
  <si>
    <t>1. МБДОУ детский сад № 43 "Аленький цветочек" на 220 мест с бассейном, п. Аничково. 2. МБДОУ ЦРР- детский сад № 1 "Теремок" 2 корпус на 170 мест , г. Щёлково, 1-й Советский переулок, д. 24</t>
  </si>
  <si>
    <t>произошло увеличение численности обучающихся в общеобразовательных учреждениях</t>
  </si>
  <si>
    <t>Проведены конкурсные процедуры. 
Определена подрядная организация для выполнения работ.</t>
  </si>
  <si>
    <t>Планируется перераспределение средств на иное мероприятие в 3 кв. 2017.</t>
  </si>
  <si>
    <t>в соответствии с формой статистической отчетности</t>
  </si>
  <si>
    <t>Графики погашения задолженности представлены в ООО "Газпром межрегионгаз Москва". На постоянной основе осуществляется контроль за погашением задолженности управляющих и теплоснабжающих организаций за потребленные энергоресурсы.</t>
  </si>
  <si>
    <t>Заключено Соглашение от 20.03.2017 № 2-С/2017. Заключено Соглашение от 27.03.2017 № 31-С/2017. Направлено письмо в МИНЖКХ МО от 14.06.2017 № 172-01исх-9974Н о внесении изменений в гос. программу в части увеличения стоимости работ и исключения мероприятия.</t>
  </si>
  <si>
    <t>Заключено Соглашение от 31.03.2017 № 40-С/2017. Направлено письмо в МИНЖКХ МО от 23.05.2017 № 172-01исх-8504Н о внесении изменений в гос. программу в части изменения источников и объемов финансирования мероприятия.</t>
  </si>
  <si>
    <t>Производится выполнение инвестиционных программ в целях снижения технологических нарушений.</t>
  </si>
  <si>
    <t>Заключено Соглашение от 31.03.2017 № 40-С/2017. Заключено Соглашение от 31.03.2017 № 39-С/2017. Направлено письмо в МИНЖКХ МО от 23.05.2017 № 172-01исх-8504Н о внесении изменений в гос. программу в части изменения источников и объемов финансирования мероприятия.</t>
  </si>
  <si>
    <t>В настоящее время в Арбитражном суде Московской области ведутся судебные разбирательства по сделкам с имуществом Щёлковского муниципального района. Мероприятия по консолидации объектов в части теплоснабжения приостановлены до решения суда.</t>
  </si>
  <si>
    <t>Фондом капитального ремонта МО определена подрядная организация ООО "Рубеж-И" на выполнение работ ПСД.</t>
  </si>
  <si>
    <t>Согласовано с МИНЖКХ МО</t>
  </si>
  <si>
    <t>Завершены работы в 107 подъездах. Предоставлены акты приемки выполненных работ. Ход работ затруднен в связи со сменой управляющих компаний в МКД.</t>
  </si>
  <si>
    <t>Заключено Соглашение от 27.03.2017 № 33-С/2017. Направлено письмо в МИНЖКХ МО от 23.05.2017 № 172-01исх-8504Н о внесении изменений в гос. программу в части изменения источников и объемов финансирования мероприятия.</t>
  </si>
  <si>
    <t>Заключено Соглашение от 18.05.2017 № 159-С/2017. Конкурсная документация на оказание услуг по разработке проектно-изыскательской документации направлена в Комитет по конкурентной политике Московской области 26.04.2017.</t>
  </si>
  <si>
    <t>За 1 полугодие 2017 в Щелковском муниципальном районе благоустроено 6 дворов (12,25% от 49, запланированных в 2017) в том числе: в г.п. Щёлково - 3 шт., г.п. Загорянский - 1 шт., г.п. Фряново - 1 шт., с.п. Анискинское - 1 шт.. Всего, нарастающим итогом с 2015 года, в районе благоустроен 101 двор (33,45 % от общего количества - 302 дворов).</t>
  </si>
  <si>
    <t>Определяется по факту наличия за прошедший период.</t>
  </si>
  <si>
    <t>выполнено</t>
  </si>
  <si>
    <t>по итогам 2 кв. 2017</t>
  </si>
  <si>
    <t>с 01.01.2017 создана МБУ ЩМР "Спортивная школа", которая осуществляет спортивную подготовку</t>
  </si>
  <si>
    <t>В с.п. Гребневское (д. Богослово) построена хоккейная площадка, оборудован зал для единоборств ("другие") в СК "Медведь" (г.п. Щёлково)</t>
  </si>
  <si>
    <t>Основные мероприятия намечены на 3-4 квартал 2017 года</t>
  </si>
  <si>
    <t>Информация по состоянию на 01.06.2017</t>
  </si>
  <si>
    <t>уровень фактической обеспеченности библиотеками от нормативной потребности составляет 91,43%</t>
  </si>
  <si>
    <t>число посетителей библиотек составило 21,319 тысяч человек</t>
  </si>
  <si>
    <t>библиотечные проекты и программы увеличились на 225% по отношению к базовому году</t>
  </si>
  <si>
    <t>количество участников областных литературных конкурсов увеличилось на 187,5% по отношению к базовому году</t>
  </si>
  <si>
    <t>количество записей в электронном каталоге увеличилось на 10%</t>
  </si>
  <si>
    <t>выплнено</t>
  </si>
  <si>
    <t>новые поступления книжного фонда составили 2,894 тыс.экз.</t>
  </si>
  <si>
    <t>выполнение показателя планируется по итогам 2017 года</t>
  </si>
  <si>
    <t>7 специалиста прошли повышение квалификации</t>
  </si>
  <si>
    <t>выполнение показателя запланировано в 3-4 квартале 2017 года</t>
  </si>
  <si>
    <t>уровень фактической обеспеченности клубами и учреждениями клубного типа составил 110,34%</t>
  </si>
  <si>
    <t>количество участников культурно-досуговых мероприятий составило 39,3% к базовому году</t>
  </si>
  <si>
    <t>17 коллективов участвовали в областных, всероссийских и международных конкурсах</t>
  </si>
  <si>
    <t>доля населения, участвующего в коллективах народного творчества и школах искусств составила 8,5%</t>
  </si>
  <si>
    <t>6 специалистов прошли курсы повышения квалификации</t>
  </si>
  <si>
    <t>здания, находящиеся в аварийном состоянии или требующие капитального ремонта отсутствуют</t>
  </si>
  <si>
    <t>показатель не запланирован</t>
  </si>
  <si>
    <t>выполнение показателя запланировано на 3-4 кварталы 2017 г.</t>
  </si>
  <si>
    <t>показатели программы выполнены на 50%</t>
  </si>
  <si>
    <t>Соотношение средней заработной платы работников учреждений культуры к средней заработной плате в Московской области составляет 90,44%</t>
  </si>
  <si>
    <t>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составляет 101,27%</t>
  </si>
  <si>
    <t>На территории Щёлковского муниципального района введено в эксплуатацию 2 многоквартирных жилых дома и 57 индивидуальных жилых домов</t>
  </si>
  <si>
    <t>По итогам года</t>
  </si>
  <si>
    <t>Отсутствие свободных жилых помещений в муниципальной собственности. В настоящее время ведется строительство многоквартирных жилых домов в целях переселения граждан в благоустроенные жилые помещения.Ориентировочный срок переселения граждан из аварийного жилого фонда до 31.12.20</t>
  </si>
  <si>
    <t>Щёлковский муниципальный район не является участником программы</t>
  </si>
  <si>
    <t>Обеспечение детей-сирот и детей, оставшихся без попечения родителей в соответствии с дорожными картами планируется в II-III квартале 2017 года</t>
  </si>
  <si>
    <t>Предоставление компенсации планируется в декабре 2017 года</t>
  </si>
  <si>
    <t>по итогам года</t>
  </si>
  <si>
    <t>Исполнено. В 2017 году предприятия ОАО "Газпром космические системы", ООО "Газпром Центрремонт", ООО "Гаммафлекс", ЗАО "Щёлковохлеб" получили статус системообразующих предприятий Щёлковского муниципального района</t>
  </si>
  <si>
    <t>Мероприятия по социальной рекламе проводятся на протяжении всего года. Оценка показателя по итогам года.</t>
  </si>
  <si>
    <t>Мероприятия по демонтажу незаконно установленных рекламных конструкций полностью выполнены. Достигнуто плановое значение</t>
  </si>
  <si>
    <t>Согласно утверждённой схеме рекламных конструкций на территории Щёлковского муниципального района Московской области</t>
  </si>
  <si>
    <t>На данный момент незаконных рекламных конструкций на территории Щёлковского муниципального района не выявлено</t>
  </si>
  <si>
    <t>Оценка показателя производится по итогам исполнения за год</t>
  </si>
  <si>
    <t>По итогам исполнения бюджета Щёлковского муниципального района сложился профицит</t>
  </si>
  <si>
    <t>Отсутствие долговых обязательств бюджета Щёлковского муниципального района</t>
  </si>
  <si>
    <t>нет инвестора на земли с/х назначения в г.п. Фряново для развития производства молочного скотоводства</t>
  </si>
  <si>
    <t>по оценки по 1 полугодию два предприятия убыточные: ОАО "Орловское" и ООО "Сельхозиндустрия"</t>
  </si>
  <si>
    <t>инвестиционные проекты на 5 предприятиях АПК: ООО "Богородские деликатесы, ООО ТПК "Вилон", КФХ "Маленькая ферма", АО "Щёлково Агрохим", ООО "Русская бакалейная компания</t>
  </si>
  <si>
    <t>31% от плана.Низкая продуктивность коров, снижение поголовья дойного стада на 52 головы в ОАО "Орловское"</t>
  </si>
  <si>
    <t>15% от плана, в связи с карантином по птичьему гриппу в ОАО "Орловское"</t>
  </si>
  <si>
    <t>100% выполнение- ООО "Агрофирма"Восток"</t>
  </si>
  <si>
    <t>по договору страхования от 06.05.2016 сроком на 1 год</t>
  </si>
  <si>
    <t xml:space="preserve">Начальник отдела экономического анализа, </t>
  </si>
  <si>
    <t>прогнозирования и муниципальных программ</t>
  </si>
  <si>
    <t xml:space="preserve">Управления по экономической политике </t>
  </si>
  <si>
    <t>Администрации Щёлковского муниципального района</t>
  </si>
  <si>
    <t>Ю.И. Донгаев</t>
  </si>
  <si>
    <t>Начальник Управления по экономической политике</t>
  </si>
  <si>
    <t>Е.А. Митряева</t>
  </si>
  <si>
    <t>Оценка результатов реализации муниципальных программ Щёлковского муниципального района» 
 за первое полугодие 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</si>
</sst>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right" vertical="top" wrapText="1"/>
      <protection locked="0"/>
    </xf>
    <xf numFmtId="4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right" vertical="top" wrapText="1"/>
      <protection locked="0"/>
    </xf>
    <xf numFmtId="0" fontId="13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0" fontId="12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2" fillId="0" borderId="13" xfId="0" applyNumberFormat="1" applyFont="1" applyFill="1" applyBorder="1" applyAlignment="1" applyProtection="1">
      <alignment horizontal="right" vertical="top" wrapText="1"/>
      <protection locked="0"/>
    </xf>
    <xf numFmtId="0" fontId="12" fillId="0" borderId="14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4" xfId="0" applyNumberFormat="1" applyFont="1" applyFill="1" applyBorder="1" applyAlignment="1" applyProtection="1">
      <alignment horizontal="right" vertical="top" wrapText="1"/>
      <protection locked="0"/>
    </xf>
    <xf numFmtId="0" fontId="7" fillId="0" borderId="12" xfId="0" applyNumberFormat="1" applyFont="1" applyFill="1" applyBorder="1" applyAlignment="1" applyProtection="1">
      <alignment horizontal="right" vertical="top" wrapText="1"/>
      <protection locked="0"/>
    </xf>
    <xf numFmtId="168" fontId="12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4" fontId="7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Fill="1" applyBorder="1" applyAlignment="1" applyProtection="1">
      <alignment horizontal="right" vertical="top" wrapText="1"/>
      <protection locked="0"/>
    </xf>
    <xf numFmtId="4" fontId="6" fillId="0" borderId="10" xfId="0" applyNumberFormat="1" applyFont="1" applyFill="1" applyBorder="1" applyAlignment="1" applyProtection="1">
      <alignment horizontal="right" vertical="top" wrapText="1"/>
      <protection locked="0"/>
    </xf>
    <xf numFmtId="2" fontId="10" fillId="0" borderId="12" xfId="0" applyNumberFormat="1" applyFont="1" applyFill="1" applyBorder="1" applyAlignment="1">
      <alignment horizontal="right" vertical="top"/>
    </xf>
    <xf numFmtId="2" fontId="10" fillId="0" borderId="15" xfId="0" applyNumberFormat="1" applyFont="1" applyFill="1" applyBorder="1" applyAlignment="1">
      <alignment horizontal="right" vertical="top"/>
    </xf>
    <xf numFmtId="2" fontId="10" fillId="0" borderId="14" xfId="0" applyNumberFormat="1" applyFont="1" applyFill="1" applyBorder="1" applyAlignment="1">
      <alignment horizontal="right" vertical="top"/>
    </xf>
    <xf numFmtId="0" fontId="8" fillId="0" borderId="14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16" xfId="0" applyNumberFormat="1" applyFont="1" applyFill="1" applyBorder="1" applyAlignment="1" applyProtection="1">
      <alignment horizontal="center" vertical="top" wrapText="1"/>
      <protection locked="0"/>
    </xf>
    <xf numFmtId="169" fontId="31" fillId="0" borderId="0" xfId="0" applyNumberFormat="1" applyFont="1" applyFill="1" applyAlignment="1" applyProtection="1">
      <alignment/>
      <protection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169" fontId="31" fillId="0" borderId="0" xfId="0" applyNumberFormat="1" applyFont="1" applyFill="1" applyBorder="1" applyAlignment="1" applyProtection="1">
      <alignment/>
      <protection/>
    </xf>
    <xf numFmtId="169" fontId="31" fillId="0" borderId="0" xfId="0" applyNumberFormat="1" applyFont="1" applyFill="1" applyBorder="1" applyAlignment="1" applyProtection="1">
      <alignment horizontal="right" vertical="center" wrapText="1"/>
      <protection/>
    </xf>
    <xf numFmtId="169" fontId="32" fillId="33" borderId="0" xfId="0" applyNumberFormat="1" applyFont="1" applyFill="1" applyAlignment="1" applyProtection="1">
      <alignment/>
      <protection/>
    </xf>
    <xf numFmtId="169" fontId="0" fillId="33" borderId="0" xfId="0" applyNumberFormat="1" applyFill="1" applyBorder="1" applyAlignment="1" applyProtection="1">
      <alignment/>
      <protection/>
    </xf>
    <xf numFmtId="169" fontId="0" fillId="33" borderId="0" xfId="0" applyNumberFormat="1" applyFill="1" applyAlignment="1" applyProtection="1">
      <alignment/>
      <protection/>
    </xf>
    <xf numFmtId="169" fontId="32" fillId="33" borderId="0" xfId="0" applyNumberFormat="1" applyFont="1" applyFill="1" applyBorder="1" applyAlignment="1" applyProtection="1">
      <alignment/>
      <protection/>
    </xf>
    <xf numFmtId="169" fontId="10" fillId="33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8"/>
  <sheetViews>
    <sheetView tabSelected="1" zoomScalePageLayoutView="0" workbookViewId="0" topLeftCell="A1">
      <pane xSplit="1" ySplit="3" topLeftCell="B5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" sqref="J2:J3"/>
    </sheetView>
  </sheetViews>
  <sheetFormatPr defaultColWidth="10.140625" defaultRowHeight="14.25" customHeight="1"/>
  <cols>
    <col min="1" max="1" width="5.8515625" style="0" customWidth="1"/>
    <col min="2" max="2" width="5.421875" style="0" customWidth="1"/>
    <col min="3" max="3" width="36.421875" style="0" customWidth="1"/>
    <col min="4" max="5" width="14.7109375" style="0" customWidth="1"/>
    <col min="6" max="6" width="14.140625" style="0" customWidth="1"/>
    <col min="7" max="7" width="13.421875" style="0" customWidth="1"/>
    <col min="8" max="8" width="13.00390625" style="0" customWidth="1"/>
    <col min="9" max="9" width="14.00390625" style="0" customWidth="1"/>
    <col min="10" max="10" width="50.7109375" style="0" customWidth="1"/>
    <col min="11" max="11" width="16.140625" style="0" customWidth="1"/>
    <col min="12" max="12" width="14.140625" style="0" customWidth="1"/>
    <col min="13" max="13" width="14.8515625" style="0" customWidth="1"/>
    <col min="14" max="14" width="14.28125" style="0" customWidth="1"/>
    <col min="15" max="15" width="35.00390625" style="0" customWidth="1"/>
    <col min="16" max="23" width="9.140625" style="0" customWidth="1"/>
  </cols>
  <sheetData>
    <row r="1" spans="1:15" ht="60.75" customHeight="1">
      <c r="A1" s="1"/>
      <c r="B1" s="48" t="s">
        <v>1004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48.75" customHeight="1">
      <c r="A2" s="1"/>
      <c r="B2" s="30" t="s">
        <v>0</v>
      </c>
      <c r="C2" s="30" t="s">
        <v>1</v>
      </c>
      <c r="D2" s="30" t="s">
        <v>2</v>
      </c>
      <c r="E2" s="30"/>
      <c r="F2" s="30"/>
      <c r="G2" s="30" t="s">
        <v>3</v>
      </c>
      <c r="H2" s="30"/>
      <c r="I2" s="30"/>
      <c r="J2" s="30" t="s">
        <v>4</v>
      </c>
      <c r="K2" s="30" t="s">
        <v>5</v>
      </c>
      <c r="L2" s="30" t="s">
        <v>6</v>
      </c>
      <c r="M2" s="30" t="s">
        <v>7</v>
      </c>
      <c r="N2" s="30" t="s">
        <v>8</v>
      </c>
      <c r="O2" s="31" t="s">
        <v>917</v>
      </c>
    </row>
    <row r="3" spans="1:15" ht="83.25" customHeight="1">
      <c r="A3" s="1"/>
      <c r="B3" s="30"/>
      <c r="C3" s="30"/>
      <c r="D3" s="3" t="s">
        <v>9</v>
      </c>
      <c r="E3" s="3" t="s">
        <v>918</v>
      </c>
      <c r="F3" s="3" t="s">
        <v>10</v>
      </c>
      <c r="G3" s="3" t="s">
        <v>9</v>
      </c>
      <c r="H3" s="3" t="s">
        <v>918</v>
      </c>
      <c r="I3" s="3" t="s">
        <v>10</v>
      </c>
      <c r="J3" s="30"/>
      <c r="K3" s="30"/>
      <c r="L3" s="30"/>
      <c r="M3" s="30"/>
      <c r="N3" s="30"/>
      <c r="O3" s="32"/>
    </row>
    <row r="4" spans="1:15" ht="18.75" customHeight="1">
      <c r="A4" s="1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2"/>
    </row>
    <row r="5" spans="1:15" ht="32.25" customHeight="1">
      <c r="A5" s="1"/>
      <c r="B5" s="4"/>
      <c r="C5" s="37" t="s">
        <v>11</v>
      </c>
      <c r="D5" s="37">
        <v>62492.81</v>
      </c>
      <c r="E5" s="37">
        <v>14792.81</v>
      </c>
      <c r="F5" s="37">
        <v>47700</v>
      </c>
      <c r="G5" s="37">
        <v>6750.64</v>
      </c>
      <c r="H5" s="37">
        <v>0</v>
      </c>
      <c r="I5" s="37">
        <v>6750.64</v>
      </c>
      <c r="J5" s="38"/>
      <c r="K5" s="38"/>
      <c r="L5" s="39"/>
      <c r="M5" s="39"/>
      <c r="N5" s="39"/>
      <c r="O5" s="39"/>
    </row>
    <row r="6" spans="1:15" ht="28.5" customHeight="1">
      <c r="A6" s="1"/>
      <c r="B6" s="4"/>
      <c r="C6" s="34" t="s">
        <v>12</v>
      </c>
      <c r="D6" s="34">
        <v>3500</v>
      </c>
      <c r="E6" s="34">
        <v>0</v>
      </c>
      <c r="F6" s="34">
        <v>3500</v>
      </c>
      <c r="G6" s="34">
        <v>231.64000000000001</v>
      </c>
      <c r="H6" s="34">
        <v>0</v>
      </c>
      <c r="I6" s="34">
        <v>231.64000000000001</v>
      </c>
      <c r="J6" s="35"/>
      <c r="K6" s="35"/>
      <c r="L6" s="36"/>
      <c r="M6" s="36"/>
      <c r="N6" s="36"/>
      <c r="O6" s="36"/>
    </row>
    <row r="7" spans="1:15" ht="71.25" customHeight="1">
      <c r="A7" s="1"/>
      <c r="B7" s="33" t="s">
        <v>13</v>
      </c>
      <c r="C7" s="33" t="s">
        <v>14</v>
      </c>
      <c r="D7" s="29">
        <f>E7+F7</f>
        <v>2678</v>
      </c>
      <c r="E7" s="29">
        <v>1500</v>
      </c>
      <c r="F7" s="29">
        <v>1178</v>
      </c>
      <c r="G7" s="29">
        <f>H7+I7</f>
        <v>374.78999999999996</v>
      </c>
      <c r="H7" s="29">
        <v>231.64</v>
      </c>
      <c r="I7" s="29">
        <v>143.15</v>
      </c>
      <c r="J7" s="4" t="s">
        <v>15</v>
      </c>
      <c r="K7" s="4" t="s">
        <v>16</v>
      </c>
      <c r="L7" s="17" t="s">
        <v>17</v>
      </c>
      <c r="M7" s="17">
        <v>63</v>
      </c>
      <c r="N7" s="17">
        <v>63</v>
      </c>
      <c r="O7" s="5"/>
    </row>
    <row r="8" spans="1:15" ht="90.75" customHeight="1">
      <c r="A8" s="1"/>
      <c r="B8" s="33"/>
      <c r="C8" s="33"/>
      <c r="D8" s="29"/>
      <c r="E8" s="29"/>
      <c r="F8" s="29"/>
      <c r="G8" s="29"/>
      <c r="H8" s="29"/>
      <c r="I8" s="29"/>
      <c r="J8" s="4" t="s">
        <v>18</v>
      </c>
      <c r="K8" s="4" t="s">
        <v>16</v>
      </c>
      <c r="L8" s="17" t="s">
        <v>19</v>
      </c>
      <c r="M8" s="17">
        <v>61.5</v>
      </c>
      <c r="N8" s="17">
        <v>61.5</v>
      </c>
      <c r="O8" s="5"/>
    </row>
    <row r="9" spans="1:15" ht="117.75" customHeight="1">
      <c r="A9" s="1"/>
      <c r="B9" s="33"/>
      <c r="C9" s="33"/>
      <c r="D9" s="29"/>
      <c r="E9" s="29"/>
      <c r="F9" s="29"/>
      <c r="G9" s="29"/>
      <c r="H9" s="29"/>
      <c r="I9" s="29"/>
      <c r="J9" s="4" t="s">
        <v>20</v>
      </c>
      <c r="K9" s="4" t="s">
        <v>16</v>
      </c>
      <c r="L9" s="17" t="s">
        <v>21</v>
      </c>
      <c r="M9" s="17">
        <v>0.2</v>
      </c>
      <c r="N9" s="17">
        <v>0.2</v>
      </c>
      <c r="O9" s="5"/>
    </row>
    <row r="10" spans="1:15" ht="86.25" customHeight="1">
      <c r="A10" s="1"/>
      <c r="B10" s="33"/>
      <c r="C10" s="33"/>
      <c r="D10" s="29"/>
      <c r="E10" s="29"/>
      <c r="F10" s="29"/>
      <c r="G10" s="29"/>
      <c r="H10" s="29"/>
      <c r="I10" s="29"/>
      <c r="J10" s="4" t="s">
        <v>22</v>
      </c>
      <c r="K10" s="4" t="s">
        <v>16</v>
      </c>
      <c r="L10" s="17" t="s">
        <v>23</v>
      </c>
      <c r="M10" s="17">
        <v>50</v>
      </c>
      <c r="N10" s="17">
        <v>50</v>
      </c>
      <c r="O10" s="5"/>
    </row>
    <row r="11" spans="1:15" ht="57" customHeight="1">
      <c r="A11" s="1"/>
      <c r="B11" s="33" t="s">
        <v>24</v>
      </c>
      <c r="C11" s="33" t="s">
        <v>25</v>
      </c>
      <c r="D11" s="29">
        <f>E11+F11</f>
        <v>15650</v>
      </c>
      <c r="E11" s="29">
        <v>2000</v>
      </c>
      <c r="F11" s="29">
        <v>13650</v>
      </c>
      <c r="G11" s="29">
        <f>H11+I11</f>
        <v>756.66</v>
      </c>
      <c r="H11" s="29">
        <v>549.25</v>
      </c>
      <c r="I11" s="29">
        <v>207.41</v>
      </c>
      <c r="J11" s="4" t="s">
        <v>26</v>
      </c>
      <c r="K11" s="4" t="s">
        <v>27</v>
      </c>
      <c r="L11" s="17" t="s">
        <v>28</v>
      </c>
      <c r="M11" s="17">
        <v>14.75</v>
      </c>
      <c r="N11" s="17">
        <v>4.29</v>
      </c>
      <c r="O11" s="5"/>
    </row>
    <row r="12" spans="1:15" ht="32.25" customHeight="1">
      <c r="A12" s="1"/>
      <c r="B12" s="33"/>
      <c r="C12" s="33"/>
      <c r="D12" s="29"/>
      <c r="E12" s="29"/>
      <c r="F12" s="29"/>
      <c r="G12" s="29"/>
      <c r="H12" s="29"/>
      <c r="I12" s="29"/>
      <c r="J12" s="4" t="s">
        <v>29</v>
      </c>
      <c r="K12" s="4" t="s">
        <v>30</v>
      </c>
      <c r="L12" s="17" t="s">
        <v>31</v>
      </c>
      <c r="M12" s="17">
        <v>1.7</v>
      </c>
      <c r="N12" s="5" t="s">
        <v>32</v>
      </c>
      <c r="O12" s="11" t="s">
        <v>32</v>
      </c>
    </row>
    <row r="13" spans="1:15" ht="86.25" customHeight="1">
      <c r="A13" s="1"/>
      <c r="B13" s="33" t="s">
        <v>33</v>
      </c>
      <c r="C13" s="33" t="s">
        <v>34</v>
      </c>
      <c r="D13" s="29">
        <f>E13+F13</f>
        <v>6060</v>
      </c>
      <c r="E13" s="29">
        <v>0</v>
      </c>
      <c r="F13" s="29">
        <v>6060</v>
      </c>
      <c r="G13" s="29">
        <f>H13+I13</f>
        <v>1550.09</v>
      </c>
      <c r="H13" s="29">
        <v>0</v>
      </c>
      <c r="I13" s="29">
        <v>1550.09</v>
      </c>
      <c r="J13" s="4" t="s">
        <v>35</v>
      </c>
      <c r="K13" s="4" t="s">
        <v>27</v>
      </c>
      <c r="L13" s="17" t="s">
        <v>36</v>
      </c>
      <c r="M13" s="17">
        <v>4.33</v>
      </c>
      <c r="N13" s="17">
        <v>13.28</v>
      </c>
      <c r="O13" s="9" t="s">
        <v>920</v>
      </c>
    </row>
    <row r="14" spans="1:15" ht="36" customHeight="1">
      <c r="A14" s="1"/>
      <c r="B14" s="33"/>
      <c r="C14" s="33"/>
      <c r="D14" s="29"/>
      <c r="E14" s="29"/>
      <c r="F14" s="29"/>
      <c r="G14" s="29"/>
      <c r="H14" s="29"/>
      <c r="I14" s="29"/>
      <c r="J14" s="4" t="s">
        <v>37</v>
      </c>
      <c r="K14" s="4" t="s">
        <v>27</v>
      </c>
      <c r="L14" s="17" t="s">
        <v>38</v>
      </c>
      <c r="M14" s="17">
        <v>85174</v>
      </c>
      <c r="N14" s="17">
        <v>85174</v>
      </c>
      <c r="O14" s="5"/>
    </row>
    <row r="15" spans="1:15" ht="43.5" customHeight="1">
      <c r="A15" s="1"/>
      <c r="B15" s="33"/>
      <c r="C15" s="33"/>
      <c r="D15" s="29"/>
      <c r="E15" s="29"/>
      <c r="F15" s="29"/>
      <c r="G15" s="29"/>
      <c r="H15" s="29"/>
      <c r="I15" s="29"/>
      <c r="J15" s="4" t="s">
        <v>39</v>
      </c>
      <c r="K15" s="4" t="s">
        <v>27</v>
      </c>
      <c r="L15" s="17" t="s">
        <v>40</v>
      </c>
      <c r="M15" s="17">
        <v>81488</v>
      </c>
      <c r="N15" s="17">
        <v>73868</v>
      </c>
      <c r="O15" s="5"/>
    </row>
    <row r="16" spans="1:15" ht="39.75" customHeight="1">
      <c r="A16" s="1"/>
      <c r="B16" s="4" t="s">
        <v>41</v>
      </c>
      <c r="C16" s="4" t="s">
        <v>42</v>
      </c>
      <c r="D16" s="6">
        <f>E16+F16</f>
        <v>0</v>
      </c>
      <c r="E16" s="6">
        <v>0</v>
      </c>
      <c r="F16" s="6">
        <v>0</v>
      </c>
      <c r="G16" s="6">
        <f>H16+I16</f>
        <v>0</v>
      </c>
      <c r="H16" s="6">
        <v>0</v>
      </c>
      <c r="I16" s="6">
        <v>0</v>
      </c>
      <c r="J16" s="4" t="s">
        <v>43</v>
      </c>
      <c r="K16" s="4" t="s">
        <v>27</v>
      </c>
      <c r="L16" s="17" t="s">
        <v>44</v>
      </c>
      <c r="M16" s="17">
        <v>450</v>
      </c>
      <c r="N16" s="17">
        <v>434</v>
      </c>
      <c r="O16" s="10" t="s">
        <v>921</v>
      </c>
    </row>
    <row r="17" spans="1:15" ht="27.75" customHeight="1">
      <c r="A17" s="1"/>
      <c r="B17" s="4"/>
      <c r="C17" s="34" t="s">
        <v>45</v>
      </c>
      <c r="D17" s="34">
        <v>58992.81</v>
      </c>
      <c r="E17" s="34">
        <v>14792.81</v>
      </c>
      <c r="F17" s="34">
        <v>44200</v>
      </c>
      <c r="G17" s="34">
        <v>6519</v>
      </c>
      <c r="H17" s="34">
        <v>0</v>
      </c>
      <c r="I17" s="34">
        <v>6519</v>
      </c>
      <c r="J17" s="35"/>
      <c r="K17" s="35"/>
      <c r="L17" s="36"/>
      <c r="M17" s="36"/>
      <c r="N17" s="36"/>
      <c r="O17" s="36"/>
    </row>
    <row r="18" spans="1:15" ht="105" customHeight="1">
      <c r="A18" s="1"/>
      <c r="B18" s="33" t="s">
        <v>13</v>
      </c>
      <c r="C18" s="33" t="s">
        <v>46</v>
      </c>
      <c r="D18" s="29">
        <f>E18+F18</f>
        <v>105632.81</v>
      </c>
      <c r="E18" s="29">
        <v>20200</v>
      </c>
      <c r="F18" s="29">
        <f>14792.81+70640</f>
        <v>85432.81</v>
      </c>
      <c r="G18" s="29">
        <f>H18+I18</f>
        <v>1383.81</v>
      </c>
      <c r="H18" s="29">
        <v>1383.81</v>
      </c>
      <c r="I18" s="29">
        <v>0</v>
      </c>
      <c r="J18" s="4" t="s">
        <v>47</v>
      </c>
      <c r="K18" s="4" t="s">
        <v>48</v>
      </c>
      <c r="L18" s="17" t="s">
        <v>49</v>
      </c>
      <c r="M18" s="17">
        <v>120</v>
      </c>
      <c r="N18" s="17">
        <v>34.036</v>
      </c>
      <c r="O18" s="9" t="s">
        <v>922</v>
      </c>
    </row>
    <row r="19" spans="1:15" ht="105" customHeight="1">
      <c r="A19" s="1"/>
      <c r="B19" s="33"/>
      <c r="C19" s="33"/>
      <c r="D19" s="29"/>
      <c r="E19" s="29"/>
      <c r="F19" s="29"/>
      <c r="G19" s="29"/>
      <c r="H19" s="29"/>
      <c r="I19" s="29"/>
      <c r="J19" s="4" t="s">
        <v>50</v>
      </c>
      <c r="K19" s="4" t="s">
        <v>51</v>
      </c>
      <c r="L19" s="17" t="s">
        <v>52</v>
      </c>
      <c r="M19" s="17">
        <v>50</v>
      </c>
      <c r="N19" s="17">
        <v>5.375</v>
      </c>
      <c r="O19" s="9" t="s">
        <v>923</v>
      </c>
    </row>
    <row r="20" spans="1:15" ht="84.75" customHeight="1">
      <c r="A20" s="1"/>
      <c r="B20" s="33" t="s">
        <v>24</v>
      </c>
      <c r="C20" s="33" t="s">
        <v>53</v>
      </c>
      <c r="D20" s="29">
        <f>E20+F20</f>
        <v>107404</v>
      </c>
      <c r="E20" s="29">
        <v>23000</v>
      </c>
      <c r="F20" s="29">
        <v>84404</v>
      </c>
      <c r="G20" s="29">
        <f>H20+I20</f>
        <v>31350.43</v>
      </c>
      <c r="H20" s="29">
        <v>6519</v>
      </c>
      <c r="I20" s="29">
        <v>24831.43</v>
      </c>
      <c r="J20" s="4" t="s">
        <v>54</v>
      </c>
      <c r="K20" s="4" t="s">
        <v>30</v>
      </c>
      <c r="L20" s="17" t="s">
        <v>55</v>
      </c>
      <c r="M20" s="17">
        <v>280</v>
      </c>
      <c r="N20" s="5" t="s">
        <v>32</v>
      </c>
      <c r="O20" s="11" t="s">
        <v>32</v>
      </c>
    </row>
    <row r="21" spans="1:15" ht="59.25" customHeight="1">
      <c r="A21" s="1"/>
      <c r="B21" s="33"/>
      <c r="C21" s="33"/>
      <c r="D21" s="29"/>
      <c r="E21" s="29"/>
      <c r="F21" s="29"/>
      <c r="G21" s="29"/>
      <c r="H21" s="29"/>
      <c r="I21" s="29"/>
      <c r="J21" s="4" t="s">
        <v>56</v>
      </c>
      <c r="K21" s="4" t="s">
        <v>16</v>
      </c>
      <c r="L21" s="17" t="s">
        <v>57</v>
      </c>
      <c r="M21" s="17">
        <v>56.5</v>
      </c>
      <c r="N21" s="5" t="s">
        <v>32</v>
      </c>
      <c r="O21" s="11" t="s">
        <v>32</v>
      </c>
    </row>
    <row r="22" spans="1:15" ht="54" customHeight="1">
      <c r="A22" s="1"/>
      <c r="B22" s="4" t="s">
        <v>33</v>
      </c>
      <c r="C22" s="4" t="s">
        <v>58</v>
      </c>
      <c r="D22" s="6">
        <f>E22+F22</f>
        <v>1000</v>
      </c>
      <c r="E22" s="6">
        <v>1000</v>
      </c>
      <c r="F22" s="6">
        <v>0</v>
      </c>
      <c r="G22" s="6">
        <f>H22+I22</f>
        <v>0</v>
      </c>
      <c r="H22" s="6">
        <v>0</v>
      </c>
      <c r="I22" s="6">
        <v>0</v>
      </c>
      <c r="J22" s="4" t="s">
        <v>59</v>
      </c>
      <c r="K22" s="4" t="s">
        <v>30</v>
      </c>
      <c r="L22" s="17" t="s">
        <v>60</v>
      </c>
      <c r="M22" s="17">
        <v>644</v>
      </c>
      <c r="N22" s="5" t="s">
        <v>32</v>
      </c>
      <c r="O22" s="11" t="s">
        <v>32</v>
      </c>
    </row>
    <row r="23" spans="1:15" ht="54" customHeight="1">
      <c r="A23" s="1"/>
      <c r="B23" s="33" t="s">
        <v>41</v>
      </c>
      <c r="C23" s="33" t="s">
        <v>61</v>
      </c>
      <c r="D23" s="29">
        <f>E23+F23</f>
        <v>41957.05</v>
      </c>
      <c r="E23" s="29">
        <v>0</v>
      </c>
      <c r="F23" s="29">
        <v>41957.05</v>
      </c>
      <c r="G23" s="29">
        <f>H23+I23</f>
        <v>0</v>
      </c>
      <c r="H23" s="29">
        <v>0</v>
      </c>
      <c r="I23" s="29">
        <v>0</v>
      </c>
      <c r="J23" s="4" t="s">
        <v>62</v>
      </c>
      <c r="K23" s="4" t="s">
        <v>30</v>
      </c>
      <c r="L23" s="17" t="s">
        <v>63</v>
      </c>
      <c r="M23" s="17">
        <v>0.5</v>
      </c>
      <c r="N23" s="5" t="s">
        <v>32</v>
      </c>
      <c r="O23" s="11" t="s">
        <v>32</v>
      </c>
    </row>
    <row r="24" spans="1:15" ht="121.5" customHeight="1">
      <c r="A24" s="1"/>
      <c r="B24" s="33"/>
      <c r="C24" s="33"/>
      <c r="D24" s="29"/>
      <c r="E24" s="29"/>
      <c r="F24" s="29"/>
      <c r="G24" s="29"/>
      <c r="H24" s="29"/>
      <c r="I24" s="29"/>
      <c r="J24" s="4" t="s">
        <v>64</v>
      </c>
      <c r="K24" s="4" t="s">
        <v>30</v>
      </c>
      <c r="L24" s="17" t="s">
        <v>63</v>
      </c>
      <c r="M24" s="17" t="s">
        <v>63</v>
      </c>
      <c r="N24" s="17" t="s">
        <v>63</v>
      </c>
      <c r="O24" s="9" t="s">
        <v>924</v>
      </c>
    </row>
    <row r="25" spans="1:15" ht="80.25" customHeight="1">
      <c r="A25" s="1"/>
      <c r="B25" s="33"/>
      <c r="C25" s="33"/>
      <c r="D25" s="29"/>
      <c r="E25" s="29"/>
      <c r="F25" s="29"/>
      <c r="G25" s="29"/>
      <c r="H25" s="29"/>
      <c r="I25" s="29"/>
      <c r="J25" s="4" t="s">
        <v>65</v>
      </c>
      <c r="K25" s="4" t="s">
        <v>16</v>
      </c>
      <c r="L25" s="17" t="s">
        <v>63</v>
      </c>
      <c r="M25" s="17" t="s">
        <v>63</v>
      </c>
      <c r="N25" s="17" t="s">
        <v>63</v>
      </c>
      <c r="O25" s="9" t="s">
        <v>924</v>
      </c>
    </row>
    <row r="26" spans="1:15" s="8" customFormat="1" ht="105.75" customHeight="1">
      <c r="A26" s="1"/>
      <c r="B26" s="33"/>
      <c r="C26" s="33"/>
      <c r="D26" s="29"/>
      <c r="E26" s="29"/>
      <c r="F26" s="29"/>
      <c r="G26" s="29"/>
      <c r="H26" s="29"/>
      <c r="I26" s="29"/>
      <c r="J26" s="4" t="s">
        <v>66</v>
      </c>
      <c r="K26" s="4" t="s">
        <v>16</v>
      </c>
      <c r="L26" s="17" t="s">
        <v>63</v>
      </c>
      <c r="M26" s="17">
        <v>0.5</v>
      </c>
      <c r="N26" s="5" t="s">
        <v>32</v>
      </c>
      <c r="O26" s="11" t="s">
        <v>32</v>
      </c>
    </row>
    <row r="27" spans="1:15" s="8" customFormat="1" ht="30.75" customHeight="1">
      <c r="A27" s="1"/>
      <c r="B27" s="4"/>
      <c r="C27" s="37" t="s">
        <v>67</v>
      </c>
      <c r="D27" s="37">
        <v>4700</v>
      </c>
      <c r="E27" s="37"/>
      <c r="F27" s="37">
        <v>4700</v>
      </c>
      <c r="G27" s="37">
        <v>0</v>
      </c>
      <c r="H27" s="37"/>
      <c r="I27" s="37">
        <v>0</v>
      </c>
      <c r="J27" s="38"/>
      <c r="K27" s="38"/>
      <c r="L27" s="39"/>
      <c r="M27" s="39"/>
      <c r="N27" s="39"/>
      <c r="O27" s="39"/>
    </row>
    <row r="28" spans="1:15" s="8" customFormat="1" ht="30" customHeight="1">
      <c r="A28" s="1"/>
      <c r="B28" s="4"/>
      <c r="C28" s="34" t="s">
        <v>68</v>
      </c>
      <c r="D28" s="34">
        <v>4700</v>
      </c>
      <c r="E28" s="34"/>
      <c r="F28" s="34">
        <v>4700</v>
      </c>
      <c r="G28" s="34">
        <v>0</v>
      </c>
      <c r="H28" s="34"/>
      <c r="I28" s="34">
        <v>0</v>
      </c>
      <c r="J28" s="35"/>
      <c r="K28" s="35"/>
      <c r="L28" s="36"/>
      <c r="M28" s="36"/>
      <c r="N28" s="36"/>
      <c r="O28" s="36"/>
    </row>
    <row r="29" spans="1:15" s="8" customFormat="1" ht="96" customHeight="1">
      <c r="A29" s="1"/>
      <c r="B29" s="4" t="s">
        <v>13</v>
      </c>
      <c r="C29" s="4" t="s">
        <v>69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4" t="s">
        <v>70</v>
      </c>
      <c r="K29" s="4" t="s">
        <v>71</v>
      </c>
      <c r="L29" s="16" t="s">
        <v>63</v>
      </c>
      <c r="M29" s="16"/>
      <c r="N29" s="16" t="s">
        <v>72</v>
      </c>
      <c r="O29" s="9" t="s">
        <v>928</v>
      </c>
    </row>
    <row r="30" spans="1:15" s="8" customFormat="1" ht="37.5" customHeight="1">
      <c r="A30" s="1"/>
      <c r="B30" s="33" t="s">
        <v>24</v>
      </c>
      <c r="C30" s="33" t="s">
        <v>73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4" t="s">
        <v>74</v>
      </c>
      <c r="K30" s="4" t="s">
        <v>75</v>
      </c>
      <c r="L30" s="16" t="s">
        <v>76</v>
      </c>
      <c r="M30" s="16"/>
      <c r="N30" s="16">
        <v>3</v>
      </c>
      <c r="O30" s="5"/>
    </row>
    <row r="31" spans="1:15" s="8" customFormat="1" ht="75" customHeight="1">
      <c r="A31" s="1"/>
      <c r="B31" s="33"/>
      <c r="C31" s="33"/>
      <c r="D31" s="29"/>
      <c r="E31" s="29"/>
      <c r="F31" s="29"/>
      <c r="G31" s="29"/>
      <c r="H31" s="29"/>
      <c r="I31" s="29"/>
      <c r="J31" s="4" t="s">
        <v>77</v>
      </c>
      <c r="K31" s="4" t="s">
        <v>75</v>
      </c>
      <c r="L31" s="16" t="s">
        <v>76</v>
      </c>
      <c r="M31" s="16"/>
      <c r="N31" s="16">
        <v>0</v>
      </c>
      <c r="O31" s="5"/>
    </row>
    <row r="32" spans="1:15" s="8" customFormat="1" ht="36" customHeight="1">
      <c r="A32" s="1"/>
      <c r="B32" s="33"/>
      <c r="C32" s="33"/>
      <c r="D32" s="29"/>
      <c r="E32" s="29"/>
      <c r="F32" s="29"/>
      <c r="G32" s="29"/>
      <c r="H32" s="29"/>
      <c r="I32" s="29"/>
      <c r="J32" s="4" t="s">
        <v>78</v>
      </c>
      <c r="K32" s="4" t="s">
        <v>75</v>
      </c>
      <c r="L32" s="16" t="s">
        <v>79</v>
      </c>
      <c r="M32" s="16"/>
      <c r="N32" s="16">
        <v>0</v>
      </c>
      <c r="O32" s="5"/>
    </row>
    <row r="33" spans="1:15" s="8" customFormat="1" ht="183" customHeight="1">
      <c r="A33" s="1"/>
      <c r="B33" s="33"/>
      <c r="C33" s="33"/>
      <c r="D33" s="29"/>
      <c r="E33" s="29"/>
      <c r="F33" s="29"/>
      <c r="G33" s="29"/>
      <c r="H33" s="29"/>
      <c r="I33" s="29"/>
      <c r="J33" s="4" t="s">
        <v>80</v>
      </c>
      <c r="K33" s="4" t="s">
        <v>75</v>
      </c>
      <c r="L33" s="16" t="s">
        <v>79</v>
      </c>
      <c r="M33" s="16"/>
      <c r="N33" s="16">
        <v>2</v>
      </c>
      <c r="O33" s="9" t="s">
        <v>929</v>
      </c>
    </row>
    <row r="34" spans="1:15" s="8" customFormat="1" ht="39" customHeight="1">
      <c r="A34" s="1"/>
      <c r="B34" s="33"/>
      <c r="C34" s="33"/>
      <c r="D34" s="29"/>
      <c r="E34" s="29"/>
      <c r="F34" s="29"/>
      <c r="G34" s="29"/>
      <c r="H34" s="29"/>
      <c r="I34" s="29"/>
      <c r="J34" s="4" t="s">
        <v>81</v>
      </c>
      <c r="K34" s="4" t="s">
        <v>75</v>
      </c>
      <c r="L34" s="16" t="s">
        <v>79</v>
      </c>
      <c r="M34" s="16"/>
      <c r="N34" s="16">
        <v>36</v>
      </c>
      <c r="O34" s="5"/>
    </row>
    <row r="35" spans="1:15" s="8" customFormat="1" ht="38.25" customHeight="1">
      <c r="A35" s="1"/>
      <c r="B35" s="33"/>
      <c r="C35" s="33"/>
      <c r="D35" s="29"/>
      <c r="E35" s="29"/>
      <c r="F35" s="29"/>
      <c r="G35" s="29"/>
      <c r="H35" s="29"/>
      <c r="I35" s="29"/>
      <c r="J35" s="4" t="s">
        <v>82</v>
      </c>
      <c r="K35" s="4" t="s">
        <v>75</v>
      </c>
      <c r="L35" s="16" t="s">
        <v>79</v>
      </c>
      <c r="M35" s="16"/>
      <c r="N35" s="16">
        <v>40</v>
      </c>
      <c r="O35" s="5"/>
    </row>
    <row r="36" spans="1:15" s="8" customFormat="1" ht="55.5" customHeight="1">
      <c r="A36" s="1"/>
      <c r="B36" s="33" t="s">
        <v>33</v>
      </c>
      <c r="C36" s="33" t="s">
        <v>83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4" t="s">
        <v>84</v>
      </c>
      <c r="K36" s="4" t="s">
        <v>75</v>
      </c>
      <c r="L36" s="16" t="s">
        <v>76</v>
      </c>
      <c r="M36" s="16" t="s">
        <v>63</v>
      </c>
      <c r="N36" s="16">
        <v>8</v>
      </c>
      <c r="O36" s="5"/>
    </row>
    <row r="37" spans="1:15" s="8" customFormat="1" ht="55.5" customHeight="1">
      <c r="A37" s="1"/>
      <c r="B37" s="33"/>
      <c r="C37" s="33"/>
      <c r="D37" s="29"/>
      <c r="E37" s="29"/>
      <c r="F37" s="29"/>
      <c r="G37" s="29"/>
      <c r="H37" s="29"/>
      <c r="I37" s="29"/>
      <c r="J37" s="4" t="s">
        <v>85</v>
      </c>
      <c r="K37" s="4" t="s">
        <v>75</v>
      </c>
      <c r="L37" s="16" t="s">
        <v>79</v>
      </c>
      <c r="M37" s="16" t="s">
        <v>63</v>
      </c>
      <c r="N37" s="16">
        <v>4</v>
      </c>
      <c r="O37" s="5"/>
    </row>
    <row r="38" spans="1:15" s="8" customFormat="1" ht="57.75" customHeight="1">
      <c r="A38" s="1"/>
      <c r="B38" s="33"/>
      <c r="C38" s="33"/>
      <c r="D38" s="29"/>
      <c r="E38" s="29"/>
      <c r="F38" s="29"/>
      <c r="G38" s="29"/>
      <c r="H38" s="29"/>
      <c r="I38" s="29"/>
      <c r="J38" s="4" t="s">
        <v>86</v>
      </c>
      <c r="K38" s="4" t="s">
        <v>75</v>
      </c>
      <c r="L38" s="16" t="s">
        <v>79</v>
      </c>
      <c r="M38" s="16" t="s">
        <v>63</v>
      </c>
      <c r="N38" s="16">
        <v>4</v>
      </c>
      <c r="O38" s="5"/>
    </row>
    <row r="39" spans="1:15" s="8" customFormat="1" ht="72" customHeight="1">
      <c r="A39" s="1"/>
      <c r="B39" s="33"/>
      <c r="C39" s="33"/>
      <c r="D39" s="29"/>
      <c r="E39" s="29"/>
      <c r="F39" s="29"/>
      <c r="G39" s="29"/>
      <c r="H39" s="29"/>
      <c r="I39" s="29"/>
      <c r="J39" s="4" t="s">
        <v>87</v>
      </c>
      <c r="K39" s="4" t="s">
        <v>75</v>
      </c>
      <c r="L39" s="16" t="s">
        <v>76</v>
      </c>
      <c r="M39" s="16"/>
      <c r="N39" s="16">
        <v>98</v>
      </c>
      <c r="O39" s="5"/>
    </row>
    <row r="40" spans="1:15" s="8" customFormat="1" ht="54.75" customHeight="1">
      <c r="A40" s="1"/>
      <c r="B40" s="33"/>
      <c r="C40" s="33"/>
      <c r="D40" s="29"/>
      <c r="E40" s="29"/>
      <c r="F40" s="29"/>
      <c r="G40" s="29"/>
      <c r="H40" s="29"/>
      <c r="I40" s="29"/>
      <c r="J40" s="4" t="s">
        <v>88</v>
      </c>
      <c r="K40" s="4" t="s">
        <v>75</v>
      </c>
      <c r="L40" s="16" t="s">
        <v>79</v>
      </c>
      <c r="M40" s="16"/>
      <c r="N40" s="16">
        <v>46</v>
      </c>
      <c r="O40" s="5"/>
    </row>
    <row r="41" spans="1:15" s="8" customFormat="1" ht="59.25" customHeight="1">
      <c r="A41" s="1"/>
      <c r="B41" s="33"/>
      <c r="C41" s="33"/>
      <c r="D41" s="29"/>
      <c r="E41" s="29"/>
      <c r="F41" s="29"/>
      <c r="G41" s="29"/>
      <c r="H41" s="29"/>
      <c r="I41" s="29"/>
      <c r="J41" s="4" t="s">
        <v>89</v>
      </c>
      <c r="K41" s="4" t="s">
        <v>75</v>
      </c>
      <c r="L41" s="16" t="s">
        <v>79</v>
      </c>
      <c r="M41" s="16"/>
      <c r="N41" s="16">
        <v>52</v>
      </c>
      <c r="O41" s="5"/>
    </row>
    <row r="42" spans="1:15" s="8" customFormat="1" ht="85.5" customHeight="1">
      <c r="A42" s="1"/>
      <c r="B42" s="33" t="s">
        <v>41</v>
      </c>
      <c r="C42" s="33" t="s">
        <v>90</v>
      </c>
      <c r="D42" s="29">
        <v>5200</v>
      </c>
      <c r="E42" s="29">
        <v>4200</v>
      </c>
      <c r="F42" s="29">
        <v>1000</v>
      </c>
      <c r="G42" s="29">
        <v>0</v>
      </c>
      <c r="H42" s="29">
        <v>0</v>
      </c>
      <c r="I42" s="29">
        <v>0</v>
      </c>
      <c r="J42" s="4" t="s">
        <v>91</v>
      </c>
      <c r="K42" s="4" t="s">
        <v>75</v>
      </c>
      <c r="L42" s="16" t="s">
        <v>92</v>
      </c>
      <c r="M42" s="16">
        <v>7</v>
      </c>
      <c r="N42" s="16">
        <v>3</v>
      </c>
      <c r="O42" s="5"/>
    </row>
    <row r="43" spans="1:15" s="8" customFormat="1" ht="117" customHeight="1">
      <c r="A43" s="1"/>
      <c r="B43" s="33"/>
      <c r="C43" s="33"/>
      <c r="D43" s="29"/>
      <c r="E43" s="29"/>
      <c r="F43" s="29"/>
      <c r="G43" s="29"/>
      <c r="H43" s="29"/>
      <c r="I43" s="29"/>
      <c r="J43" s="4" t="s">
        <v>93</v>
      </c>
      <c r="K43" s="4" t="s">
        <v>75</v>
      </c>
      <c r="L43" s="16" t="s">
        <v>92</v>
      </c>
      <c r="M43" s="16">
        <v>1</v>
      </c>
      <c r="N43" s="16">
        <v>1</v>
      </c>
      <c r="O43" s="9" t="s">
        <v>925</v>
      </c>
    </row>
    <row r="44" spans="1:15" s="8" customFormat="1" ht="126" customHeight="1">
      <c r="A44" s="1"/>
      <c r="B44" s="33"/>
      <c r="C44" s="33"/>
      <c r="D44" s="29"/>
      <c r="E44" s="29"/>
      <c r="F44" s="29"/>
      <c r="G44" s="29"/>
      <c r="H44" s="29"/>
      <c r="I44" s="29"/>
      <c r="J44" s="4" t="s">
        <v>94</v>
      </c>
      <c r="K44" s="4" t="s">
        <v>75</v>
      </c>
      <c r="L44" s="16" t="s">
        <v>92</v>
      </c>
      <c r="M44" s="16">
        <v>1</v>
      </c>
      <c r="N44" s="16">
        <v>1</v>
      </c>
      <c r="O44" s="9" t="s">
        <v>926</v>
      </c>
    </row>
    <row r="45" spans="1:15" s="8" customFormat="1" ht="153" customHeight="1">
      <c r="A45" s="1"/>
      <c r="B45" s="33"/>
      <c r="C45" s="33"/>
      <c r="D45" s="29"/>
      <c r="E45" s="29"/>
      <c r="F45" s="29"/>
      <c r="G45" s="29"/>
      <c r="H45" s="29"/>
      <c r="I45" s="29"/>
      <c r="J45" s="4" t="s">
        <v>95</v>
      </c>
      <c r="K45" s="4" t="s">
        <v>75</v>
      </c>
      <c r="L45" s="16" t="s">
        <v>92</v>
      </c>
      <c r="M45" s="16">
        <v>5</v>
      </c>
      <c r="N45" s="16">
        <v>1</v>
      </c>
      <c r="O45" s="9" t="s">
        <v>927</v>
      </c>
    </row>
    <row r="46" spans="1:15" s="8" customFormat="1" ht="110.25" customHeight="1">
      <c r="A46" s="1"/>
      <c r="B46" s="4" t="s">
        <v>79</v>
      </c>
      <c r="C46" s="4" t="s">
        <v>96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4" t="s">
        <v>97</v>
      </c>
      <c r="K46" s="4" t="s">
        <v>75</v>
      </c>
      <c r="L46" s="16" t="s">
        <v>92</v>
      </c>
      <c r="M46" s="16">
        <v>10</v>
      </c>
      <c r="N46" s="16">
        <v>5</v>
      </c>
      <c r="O46" s="5"/>
    </row>
    <row r="47" spans="1:15" s="8" customFormat="1" ht="106.5" customHeight="1">
      <c r="A47" s="1"/>
      <c r="B47" s="4" t="s">
        <v>36</v>
      </c>
      <c r="C47" s="4" t="s">
        <v>98</v>
      </c>
      <c r="D47" s="6">
        <v>500</v>
      </c>
      <c r="E47" s="6">
        <v>500</v>
      </c>
      <c r="F47" s="6">
        <v>0</v>
      </c>
      <c r="G47" s="6">
        <v>0</v>
      </c>
      <c r="H47" s="6">
        <v>0</v>
      </c>
      <c r="I47" s="6">
        <v>0</v>
      </c>
      <c r="J47" s="4" t="s">
        <v>99</v>
      </c>
      <c r="K47" s="4" t="s">
        <v>75</v>
      </c>
      <c r="L47" s="16" t="s">
        <v>92</v>
      </c>
      <c r="M47" s="16">
        <v>300</v>
      </c>
      <c r="N47" s="16">
        <v>400</v>
      </c>
      <c r="O47" s="5"/>
    </row>
    <row r="48" spans="1:15" s="8" customFormat="1" ht="77.25" customHeight="1">
      <c r="A48" s="1"/>
      <c r="B48" s="33" t="s">
        <v>100</v>
      </c>
      <c r="C48" s="33" t="s">
        <v>101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4" t="s">
        <v>102</v>
      </c>
      <c r="K48" s="4" t="s">
        <v>75</v>
      </c>
      <c r="L48" s="16" t="s">
        <v>79</v>
      </c>
      <c r="M48" s="16">
        <v>1</v>
      </c>
      <c r="N48" s="16">
        <v>0</v>
      </c>
      <c r="O48" s="5"/>
    </row>
    <row r="49" spans="1:15" s="8" customFormat="1" ht="43.5" customHeight="1">
      <c r="A49" s="1"/>
      <c r="B49" s="33"/>
      <c r="C49" s="33"/>
      <c r="D49" s="29"/>
      <c r="E49" s="29"/>
      <c r="F49" s="29"/>
      <c r="G49" s="29"/>
      <c r="H49" s="29"/>
      <c r="I49" s="29"/>
      <c r="J49" s="4" t="s">
        <v>103</v>
      </c>
      <c r="K49" s="4" t="s">
        <v>75</v>
      </c>
      <c r="L49" s="16" t="s">
        <v>13</v>
      </c>
      <c r="M49" s="16">
        <v>3</v>
      </c>
      <c r="N49" s="16">
        <v>0</v>
      </c>
      <c r="O49" s="5"/>
    </row>
    <row r="50" spans="1:15" s="8" customFormat="1" ht="46.5" customHeight="1">
      <c r="A50" s="1"/>
      <c r="B50" s="33"/>
      <c r="C50" s="33"/>
      <c r="D50" s="29"/>
      <c r="E50" s="29"/>
      <c r="F50" s="29"/>
      <c r="G50" s="29"/>
      <c r="H50" s="29"/>
      <c r="I50" s="29"/>
      <c r="J50" s="4" t="s">
        <v>104</v>
      </c>
      <c r="K50" s="4" t="s">
        <v>16</v>
      </c>
      <c r="L50" s="16" t="s">
        <v>13</v>
      </c>
      <c r="M50" s="16">
        <v>4</v>
      </c>
      <c r="N50" s="7" t="s">
        <v>105</v>
      </c>
      <c r="O50" s="5"/>
    </row>
    <row r="51" spans="1:15" s="8" customFormat="1" ht="37.5" customHeight="1">
      <c r="A51" s="1"/>
      <c r="B51" s="33"/>
      <c r="C51" s="33"/>
      <c r="D51" s="29"/>
      <c r="E51" s="29"/>
      <c r="F51" s="29"/>
      <c r="G51" s="29"/>
      <c r="H51" s="29"/>
      <c r="I51" s="29"/>
      <c r="J51" s="4" t="s">
        <v>106</v>
      </c>
      <c r="K51" s="4" t="s">
        <v>16</v>
      </c>
      <c r="L51" s="18" t="s">
        <v>13</v>
      </c>
      <c r="M51" s="18">
        <v>4</v>
      </c>
      <c r="N51" s="19" t="s">
        <v>105</v>
      </c>
      <c r="O51" s="5"/>
    </row>
    <row r="52" spans="1:15" s="8" customFormat="1" ht="87.75" customHeight="1">
      <c r="A52" s="1"/>
      <c r="B52" s="4" t="s">
        <v>107</v>
      </c>
      <c r="C52" s="4" t="s">
        <v>108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4" t="s">
        <v>109</v>
      </c>
      <c r="K52" s="4" t="s">
        <v>75</v>
      </c>
      <c r="L52" s="20" t="s">
        <v>92</v>
      </c>
      <c r="M52" s="20">
        <v>1</v>
      </c>
      <c r="N52" s="20">
        <v>0</v>
      </c>
      <c r="O52" s="5"/>
    </row>
    <row r="53" spans="1:15" s="8" customFormat="1" ht="79.5" customHeight="1">
      <c r="A53" s="1"/>
      <c r="B53" s="4" t="s">
        <v>110</v>
      </c>
      <c r="C53" s="4" t="s">
        <v>111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4" t="s">
        <v>112</v>
      </c>
      <c r="K53" s="4" t="s">
        <v>75</v>
      </c>
      <c r="L53" s="20" t="s">
        <v>92</v>
      </c>
      <c r="M53" s="20">
        <v>1</v>
      </c>
      <c r="N53" s="20">
        <v>0</v>
      </c>
      <c r="O53" s="5"/>
    </row>
    <row r="54" spans="1:15" ht="32.25" customHeight="1">
      <c r="A54" s="1"/>
      <c r="B54" s="4"/>
      <c r="C54" s="37" t="s">
        <v>113</v>
      </c>
      <c r="D54" s="37">
        <v>6574314.109999999</v>
      </c>
      <c r="E54" s="37">
        <v>3439883.11</v>
      </c>
      <c r="F54" s="37">
        <v>3134431</v>
      </c>
      <c r="G54" s="37">
        <v>2433115.5</v>
      </c>
      <c r="H54" s="37">
        <v>1495148.8</v>
      </c>
      <c r="I54" s="37">
        <v>937966.7</v>
      </c>
      <c r="J54" s="38"/>
      <c r="K54" s="38"/>
      <c r="L54" s="39"/>
      <c r="M54" s="39"/>
      <c r="N54" s="39"/>
      <c r="O54" s="39"/>
    </row>
    <row r="55" spans="1:15" ht="30.75" customHeight="1">
      <c r="A55" s="1"/>
      <c r="B55" s="4"/>
      <c r="C55" s="34" t="s">
        <v>114</v>
      </c>
      <c r="D55" s="34">
        <v>2631753</v>
      </c>
      <c r="E55" s="34">
        <v>1159355</v>
      </c>
      <c r="F55" s="34">
        <v>1472398</v>
      </c>
      <c r="G55" s="34">
        <v>928850.7999999999</v>
      </c>
      <c r="H55" s="34">
        <v>584687.2999999999</v>
      </c>
      <c r="I55" s="34">
        <v>344163.5</v>
      </c>
      <c r="J55" s="35"/>
      <c r="K55" s="35"/>
      <c r="L55" s="36"/>
      <c r="M55" s="36"/>
      <c r="N55" s="36"/>
      <c r="O55" s="36"/>
    </row>
    <row r="56" spans="1:15" ht="129.75" customHeight="1">
      <c r="A56" s="1"/>
      <c r="B56" s="33" t="s">
        <v>13</v>
      </c>
      <c r="C56" s="33" t="s">
        <v>115</v>
      </c>
      <c r="D56" s="29">
        <f>E56+F56</f>
        <v>714556</v>
      </c>
      <c r="E56" s="29">
        <v>0</v>
      </c>
      <c r="F56" s="29">
        <v>714556</v>
      </c>
      <c r="G56" s="29">
        <f>H56+I56</f>
        <v>27308.7</v>
      </c>
      <c r="H56" s="29">
        <v>7807.7</v>
      </c>
      <c r="I56" s="29">
        <f>2350+17151</f>
        <v>19501</v>
      </c>
      <c r="J56" s="4" t="s">
        <v>116</v>
      </c>
      <c r="K56" s="4" t="s">
        <v>16</v>
      </c>
      <c r="L56" s="16" t="s">
        <v>117</v>
      </c>
      <c r="M56" s="16">
        <v>100</v>
      </c>
      <c r="N56" s="16">
        <v>100</v>
      </c>
      <c r="O56" s="5"/>
    </row>
    <row r="57" spans="1:15" ht="75.75" customHeight="1">
      <c r="A57" s="1"/>
      <c r="B57" s="33"/>
      <c r="C57" s="33"/>
      <c r="D57" s="29"/>
      <c r="E57" s="29"/>
      <c r="F57" s="29"/>
      <c r="G57" s="29"/>
      <c r="H57" s="29"/>
      <c r="I57" s="29"/>
      <c r="J57" s="4" t="s">
        <v>118</v>
      </c>
      <c r="K57" s="4" t="s">
        <v>27</v>
      </c>
      <c r="L57" s="16" t="s">
        <v>13</v>
      </c>
      <c r="M57" s="16">
        <v>1</v>
      </c>
      <c r="N57" s="16">
        <v>2</v>
      </c>
      <c r="O57" s="9" t="s">
        <v>930</v>
      </c>
    </row>
    <row r="58" spans="1:15" ht="176.25" customHeight="1">
      <c r="A58" s="1"/>
      <c r="B58" s="33"/>
      <c r="C58" s="33"/>
      <c r="D58" s="29"/>
      <c r="E58" s="29"/>
      <c r="F58" s="29"/>
      <c r="G58" s="29"/>
      <c r="H58" s="29"/>
      <c r="I58" s="29"/>
      <c r="J58" s="4" t="s">
        <v>119</v>
      </c>
      <c r="K58" s="4" t="s">
        <v>120</v>
      </c>
      <c r="L58" s="16" t="s">
        <v>121</v>
      </c>
      <c r="M58" s="16">
        <v>47.9</v>
      </c>
      <c r="N58" s="16">
        <v>100</v>
      </c>
      <c r="O58" s="5"/>
    </row>
    <row r="59" spans="1:15" ht="118.5" customHeight="1">
      <c r="A59" s="1"/>
      <c r="B59" s="4" t="s">
        <v>24</v>
      </c>
      <c r="C59" s="4" t="s">
        <v>122</v>
      </c>
      <c r="D59" s="6">
        <f>E59+F59</f>
        <v>1434410</v>
      </c>
      <c r="E59" s="6">
        <v>275055</v>
      </c>
      <c r="F59" s="6">
        <v>1159355</v>
      </c>
      <c r="G59" s="6">
        <f>H59+I59</f>
        <v>716701.3</v>
      </c>
      <c r="H59" s="6">
        <v>139821.7</v>
      </c>
      <c r="I59" s="6">
        <v>576879.6</v>
      </c>
      <c r="J59" s="4" t="s">
        <v>123</v>
      </c>
      <c r="K59" s="4" t="s">
        <v>16</v>
      </c>
      <c r="L59" s="16" t="s">
        <v>124</v>
      </c>
      <c r="M59" s="16">
        <v>1.4</v>
      </c>
      <c r="N59" s="16">
        <v>1.4</v>
      </c>
      <c r="O59" s="5"/>
    </row>
    <row r="60" spans="1:15" ht="87.75" customHeight="1">
      <c r="A60" s="1"/>
      <c r="B60" s="33" t="s">
        <v>33</v>
      </c>
      <c r="C60" s="33" t="s">
        <v>125</v>
      </c>
      <c r="D60" s="29">
        <f>E60+F60</f>
        <v>482787</v>
      </c>
      <c r="E60" s="29">
        <v>457417</v>
      </c>
      <c r="F60" s="29">
        <v>25370</v>
      </c>
      <c r="G60" s="29">
        <f>H60+I60</f>
        <v>184840.7</v>
      </c>
      <c r="H60" s="29">
        <v>171982.2</v>
      </c>
      <c r="I60" s="29">
        <v>12858.5</v>
      </c>
      <c r="J60" s="4" t="s">
        <v>126</v>
      </c>
      <c r="K60" s="4" t="s">
        <v>16</v>
      </c>
      <c r="L60" s="16" t="s">
        <v>127</v>
      </c>
      <c r="M60" s="16">
        <v>109.5</v>
      </c>
      <c r="N60" s="16">
        <v>120.68</v>
      </c>
      <c r="O60" s="5"/>
    </row>
    <row r="61" spans="1:15" ht="136.5" customHeight="1">
      <c r="A61" s="1"/>
      <c r="B61" s="33"/>
      <c r="C61" s="33"/>
      <c r="D61" s="29"/>
      <c r="E61" s="29"/>
      <c r="F61" s="29"/>
      <c r="G61" s="29"/>
      <c r="H61" s="29"/>
      <c r="I61" s="29"/>
      <c r="J61" s="4" t="s">
        <v>128</v>
      </c>
      <c r="K61" s="4" t="s">
        <v>16</v>
      </c>
      <c r="L61" s="16" t="s">
        <v>117</v>
      </c>
      <c r="M61" s="16">
        <v>100</v>
      </c>
      <c r="N61" s="16">
        <v>100</v>
      </c>
      <c r="O61" s="5"/>
    </row>
    <row r="62" spans="1:15" ht="76.5" customHeight="1">
      <c r="A62" s="1"/>
      <c r="B62" s="33"/>
      <c r="C62" s="33"/>
      <c r="D62" s="29"/>
      <c r="E62" s="29"/>
      <c r="F62" s="29"/>
      <c r="G62" s="29"/>
      <c r="H62" s="29"/>
      <c r="I62" s="29"/>
      <c r="J62" s="4" t="s">
        <v>129</v>
      </c>
      <c r="K62" s="4" t="s">
        <v>16</v>
      </c>
      <c r="L62" s="16" t="s">
        <v>117</v>
      </c>
      <c r="M62" s="16">
        <v>100</v>
      </c>
      <c r="N62" s="16">
        <v>100</v>
      </c>
      <c r="O62" s="5"/>
    </row>
    <row r="63" spans="1:15" ht="55.5" customHeight="1">
      <c r="A63" s="1"/>
      <c r="B63" s="33"/>
      <c r="C63" s="33"/>
      <c r="D63" s="29"/>
      <c r="E63" s="29"/>
      <c r="F63" s="29"/>
      <c r="G63" s="29"/>
      <c r="H63" s="29"/>
      <c r="I63" s="29"/>
      <c r="J63" s="4" t="s">
        <v>130</v>
      </c>
      <c r="K63" s="4" t="s">
        <v>16</v>
      </c>
      <c r="L63" s="16" t="s">
        <v>117</v>
      </c>
      <c r="M63" s="16">
        <v>100</v>
      </c>
      <c r="N63" s="16">
        <v>100</v>
      </c>
      <c r="O63" s="5"/>
    </row>
    <row r="64" spans="1:15" ht="153" customHeight="1">
      <c r="A64" s="1"/>
      <c r="B64" s="33"/>
      <c r="C64" s="33"/>
      <c r="D64" s="29"/>
      <c r="E64" s="29"/>
      <c r="F64" s="29"/>
      <c r="G64" s="29"/>
      <c r="H64" s="29"/>
      <c r="I64" s="29"/>
      <c r="J64" s="4" t="s">
        <v>131</v>
      </c>
      <c r="K64" s="4" t="s">
        <v>16</v>
      </c>
      <c r="L64" s="16" t="s">
        <v>117</v>
      </c>
      <c r="M64" s="16">
        <v>30</v>
      </c>
      <c r="N64" s="16">
        <v>30</v>
      </c>
      <c r="O64" s="5"/>
    </row>
    <row r="65" spans="1:15" ht="33.75" customHeight="1">
      <c r="A65" s="1"/>
      <c r="B65" s="4"/>
      <c r="C65" s="34" t="s">
        <v>132</v>
      </c>
      <c r="D65" s="34">
        <v>3190080.11</v>
      </c>
      <c r="E65" s="34">
        <v>2270839.11</v>
      </c>
      <c r="F65" s="34">
        <v>919241</v>
      </c>
      <c r="G65" s="34">
        <v>1079369.4000000001</v>
      </c>
      <c r="H65" s="34">
        <v>906415.2000000001</v>
      </c>
      <c r="I65" s="34">
        <v>172954.19999999998</v>
      </c>
      <c r="J65" s="35"/>
      <c r="K65" s="35"/>
      <c r="L65" s="36"/>
      <c r="M65" s="36"/>
      <c r="N65" s="36"/>
      <c r="O65" s="36"/>
    </row>
    <row r="66" spans="1:15" ht="101.25" customHeight="1">
      <c r="A66" s="1"/>
      <c r="B66" s="33" t="s">
        <v>13</v>
      </c>
      <c r="C66" s="33" t="s">
        <v>133</v>
      </c>
      <c r="D66" s="29">
        <f>E66+F66</f>
        <v>1874922</v>
      </c>
      <c r="E66" s="29">
        <v>301340</v>
      </c>
      <c r="F66" s="29">
        <f>1516980+56602</f>
        <v>1573582</v>
      </c>
      <c r="G66" s="29">
        <f>H66+I66</f>
        <v>1079369.4</v>
      </c>
      <c r="H66" s="29">
        <v>142104.3</v>
      </c>
      <c r="I66" s="29">
        <f>906415.2+30849.9</f>
        <v>937265.1</v>
      </c>
      <c r="J66" s="4" t="s">
        <v>134</v>
      </c>
      <c r="K66" s="4" t="s">
        <v>16</v>
      </c>
      <c r="L66" s="16" t="s">
        <v>135</v>
      </c>
      <c r="M66" s="16">
        <v>53.5</v>
      </c>
      <c r="N66" s="16">
        <v>53.5</v>
      </c>
      <c r="O66" s="5"/>
    </row>
    <row r="67" spans="1:15" ht="90.75" customHeight="1">
      <c r="A67" s="1"/>
      <c r="B67" s="33"/>
      <c r="C67" s="33"/>
      <c r="D67" s="29"/>
      <c r="E67" s="29"/>
      <c r="F67" s="29"/>
      <c r="G67" s="29"/>
      <c r="H67" s="29"/>
      <c r="I67" s="29"/>
      <c r="J67" s="4" t="s">
        <v>136</v>
      </c>
      <c r="K67" s="4" t="s">
        <v>16</v>
      </c>
      <c r="L67" s="16" t="s">
        <v>137</v>
      </c>
      <c r="M67" s="16">
        <v>116.2</v>
      </c>
      <c r="N67" s="16">
        <v>138.19</v>
      </c>
      <c r="O67" s="5"/>
    </row>
    <row r="68" spans="1:15" ht="96" customHeight="1">
      <c r="A68" s="1"/>
      <c r="B68" s="33"/>
      <c r="C68" s="33"/>
      <c r="D68" s="29"/>
      <c r="E68" s="29"/>
      <c r="F68" s="29"/>
      <c r="G68" s="29"/>
      <c r="H68" s="29"/>
      <c r="I68" s="29"/>
      <c r="J68" s="4" t="s">
        <v>138</v>
      </c>
      <c r="K68" s="4" t="s">
        <v>16</v>
      </c>
      <c r="L68" s="16" t="s">
        <v>139</v>
      </c>
      <c r="M68" s="16">
        <v>78</v>
      </c>
      <c r="N68" s="16">
        <v>78</v>
      </c>
      <c r="O68" s="5"/>
    </row>
    <row r="69" spans="1:15" ht="93" customHeight="1">
      <c r="A69" s="1"/>
      <c r="B69" s="33"/>
      <c r="C69" s="33"/>
      <c r="D69" s="29"/>
      <c r="E69" s="29"/>
      <c r="F69" s="29"/>
      <c r="G69" s="29"/>
      <c r="H69" s="29"/>
      <c r="I69" s="29"/>
      <c r="J69" s="4" t="s">
        <v>140</v>
      </c>
      <c r="K69" s="4" t="s">
        <v>16</v>
      </c>
      <c r="L69" s="16" t="s">
        <v>141</v>
      </c>
      <c r="M69" s="16">
        <v>0.58</v>
      </c>
      <c r="N69" s="16">
        <v>0.58</v>
      </c>
      <c r="O69" s="5"/>
    </row>
    <row r="70" spans="1:15" ht="123.75" customHeight="1">
      <c r="A70" s="1"/>
      <c r="B70" s="33"/>
      <c r="C70" s="33"/>
      <c r="D70" s="29"/>
      <c r="E70" s="29"/>
      <c r="F70" s="29"/>
      <c r="G70" s="29"/>
      <c r="H70" s="29"/>
      <c r="I70" s="29"/>
      <c r="J70" s="4" t="s">
        <v>142</v>
      </c>
      <c r="K70" s="4" t="s">
        <v>16</v>
      </c>
      <c r="L70" s="16" t="s">
        <v>143</v>
      </c>
      <c r="M70" s="16">
        <v>82</v>
      </c>
      <c r="N70" s="16">
        <v>73.2</v>
      </c>
      <c r="O70" s="5"/>
    </row>
    <row r="71" spans="1:15" ht="111" customHeight="1">
      <c r="A71" s="1"/>
      <c r="B71" s="33"/>
      <c r="C71" s="33"/>
      <c r="D71" s="29"/>
      <c r="E71" s="29"/>
      <c r="F71" s="29"/>
      <c r="G71" s="29"/>
      <c r="H71" s="29"/>
      <c r="I71" s="29"/>
      <c r="J71" s="4" t="s">
        <v>144</v>
      </c>
      <c r="K71" s="4" t="s">
        <v>16</v>
      </c>
      <c r="L71" s="16" t="s">
        <v>145</v>
      </c>
      <c r="M71" s="16">
        <v>84.5</v>
      </c>
      <c r="N71" s="16">
        <v>84.5</v>
      </c>
      <c r="O71" s="5"/>
    </row>
    <row r="72" spans="1:15" ht="24" customHeight="1">
      <c r="A72" s="1"/>
      <c r="B72" s="33" t="s">
        <v>24</v>
      </c>
      <c r="C72" s="33" t="s">
        <v>146</v>
      </c>
      <c r="D72" s="29">
        <f>E72+F72</f>
        <v>1315158.1099999999</v>
      </c>
      <c r="E72" s="29">
        <v>69799</v>
      </c>
      <c r="F72" s="29">
        <f>753859.11+491500</f>
        <v>1245359.1099999999</v>
      </c>
      <c r="G72" s="29">
        <f>H72+I72</f>
        <v>0</v>
      </c>
      <c r="H72" s="29">
        <v>0</v>
      </c>
      <c r="I72" s="29">
        <v>0</v>
      </c>
      <c r="J72" s="4" t="s">
        <v>147</v>
      </c>
      <c r="K72" s="4" t="s">
        <v>16</v>
      </c>
      <c r="L72" s="16" t="s">
        <v>148</v>
      </c>
      <c r="M72" s="16">
        <v>37.9</v>
      </c>
      <c r="N72" s="16">
        <v>42.4</v>
      </c>
      <c r="O72" s="5"/>
    </row>
    <row r="73" spans="1:15" ht="26.25" customHeight="1">
      <c r="A73" s="1"/>
      <c r="B73" s="33"/>
      <c r="C73" s="33"/>
      <c r="D73" s="29"/>
      <c r="E73" s="29"/>
      <c r="F73" s="29"/>
      <c r="G73" s="29"/>
      <c r="H73" s="29"/>
      <c r="I73" s="29"/>
      <c r="J73" s="4" t="s">
        <v>149</v>
      </c>
      <c r="K73" s="4" t="s">
        <v>16</v>
      </c>
      <c r="L73" s="16" t="s">
        <v>150</v>
      </c>
      <c r="M73" s="16">
        <v>15.7</v>
      </c>
      <c r="N73" s="16">
        <v>21</v>
      </c>
      <c r="O73" s="5"/>
    </row>
    <row r="74" spans="1:15" ht="43.5" customHeight="1">
      <c r="A74" s="1"/>
      <c r="B74" s="33"/>
      <c r="C74" s="33"/>
      <c r="D74" s="29"/>
      <c r="E74" s="29"/>
      <c r="F74" s="29"/>
      <c r="G74" s="29"/>
      <c r="H74" s="29"/>
      <c r="I74" s="29"/>
      <c r="J74" s="4" t="s">
        <v>151</v>
      </c>
      <c r="K74" s="4" t="s">
        <v>75</v>
      </c>
      <c r="L74" s="16" t="s">
        <v>152</v>
      </c>
      <c r="M74" s="16">
        <v>18</v>
      </c>
      <c r="N74" s="16">
        <v>15.6</v>
      </c>
      <c r="O74" s="9" t="s">
        <v>931</v>
      </c>
    </row>
    <row r="75" spans="1:15" ht="72" customHeight="1">
      <c r="A75" s="1"/>
      <c r="B75" s="33"/>
      <c r="C75" s="33"/>
      <c r="D75" s="29"/>
      <c r="E75" s="29"/>
      <c r="F75" s="29"/>
      <c r="G75" s="29"/>
      <c r="H75" s="29"/>
      <c r="I75" s="29"/>
      <c r="J75" s="4" t="s">
        <v>153</v>
      </c>
      <c r="K75" s="4" t="s">
        <v>75</v>
      </c>
      <c r="L75" s="16" t="s">
        <v>24</v>
      </c>
      <c r="M75" s="16">
        <v>2</v>
      </c>
      <c r="N75" s="16">
        <v>0</v>
      </c>
      <c r="O75" s="5"/>
    </row>
    <row r="76" spans="1:15" ht="72" customHeight="1">
      <c r="A76" s="1"/>
      <c r="B76" s="33"/>
      <c r="C76" s="33"/>
      <c r="D76" s="29"/>
      <c r="E76" s="29"/>
      <c r="F76" s="29"/>
      <c r="G76" s="29"/>
      <c r="H76" s="29"/>
      <c r="I76" s="29"/>
      <c r="J76" s="4" t="s">
        <v>154</v>
      </c>
      <c r="K76" s="4" t="s">
        <v>16</v>
      </c>
      <c r="L76" s="16" t="s">
        <v>155</v>
      </c>
      <c r="M76" s="16">
        <v>94.8</v>
      </c>
      <c r="N76" s="16">
        <v>89.1</v>
      </c>
      <c r="O76" s="5"/>
    </row>
    <row r="77" spans="1:15" ht="30.75" customHeight="1">
      <c r="A77" s="1"/>
      <c r="B77" s="33"/>
      <c r="C77" s="33"/>
      <c r="D77" s="29"/>
      <c r="E77" s="29"/>
      <c r="F77" s="29"/>
      <c r="G77" s="29"/>
      <c r="H77" s="29"/>
      <c r="I77" s="29"/>
      <c r="J77" s="4" t="s">
        <v>156</v>
      </c>
      <c r="K77" s="4" t="s">
        <v>16</v>
      </c>
      <c r="L77" s="16" t="s">
        <v>157</v>
      </c>
      <c r="M77" s="16">
        <v>5.2</v>
      </c>
      <c r="N77" s="16">
        <v>10.9</v>
      </c>
      <c r="O77" s="5"/>
    </row>
    <row r="78" spans="1:15" ht="101.25" customHeight="1">
      <c r="A78" s="1"/>
      <c r="B78" s="33"/>
      <c r="C78" s="33"/>
      <c r="D78" s="29"/>
      <c r="E78" s="29"/>
      <c r="F78" s="29"/>
      <c r="G78" s="29"/>
      <c r="H78" s="29"/>
      <c r="I78" s="29"/>
      <c r="J78" s="4" t="s">
        <v>158</v>
      </c>
      <c r="K78" s="4" t="s">
        <v>75</v>
      </c>
      <c r="L78" s="16" t="s">
        <v>92</v>
      </c>
      <c r="M78" s="16">
        <v>1380</v>
      </c>
      <c r="N78" s="16">
        <v>0</v>
      </c>
      <c r="O78" s="5"/>
    </row>
    <row r="79" spans="1:15" ht="31.5" customHeight="1">
      <c r="A79" s="1"/>
      <c r="B79" s="4"/>
      <c r="C79" s="34" t="s">
        <v>159</v>
      </c>
      <c r="D79" s="34">
        <v>592481</v>
      </c>
      <c r="E79" s="34">
        <v>9689</v>
      </c>
      <c r="F79" s="34">
        <v>582792</v>
      </c>
      <c r="G79" s="34">
        <v>356504.69999999995</v>
      </c>
      <c r="H79" s="34">
        <v>4046.3</v>
      </c>
      <c r="I79" s="34">
        <v>352458.39999999997</v>
      </c>
      <c r="J79" s="35"/>
      <c r="K79" s="35"/>
      <c r="L79" s="36"/>
      <c r="M79" s="36"/>
      <c r="N79" s="36"/>
      <c r="O79" s="36"/>
    </row>
    <row r="80" spans="1:15" ht="80.25" customHeight="1">
      <c r="A80" s="1"/>
      <c r="B80" s="33" t="s">
        <v>13</v>
      </c>
      <c r="C80" s="33" t="s">
        <v>160</v>
      </c>
      <c r="D80" s="29">
        <f>E80+F80</f>
        <v>553741</v>
      </c>
      <c r="E80" s="29">
        <v>510477</v>
      </c>
      <c r="F80" s="29">
        <v>43264</v>
      </c>
      <c r="G80" s="29">
        <f>H80+I80</f>
        <v>324775.5</v>
      </c>
      <c r="H80" s="29">
        <v>300846.5</v>
      </c>
      <c r="I80" s="29">
        <v>23929</v>
      </c>
      <c r="J80" s="4" t="s">
        <v>161</v>
      </c>
      <c r="K80" s="4" t="s">
        <v>16</v>
      </c>
      <c r="L80" s="16" t="s">
        <v>162</v>
      </c>
      <c r="M80" s="16">
        <v>82.9</v>
      </c>
      <c r="N80" s="16">
        <v>116.76</v>
      </c>
      <c r="O80" s="5"/>
    </row>
    <row r="81" spans="1:15" ht="120.75" customHeight="1">
      <c r="A81" s="1"/>
      <c r="B81" s="33"/>
      <c r="C81" s="33"/>
      <c r="D81" s="29"/>
      <c r="E81" s="29"/>
      <c r="F81" s="29"/>
      <c r="G81" s="29"/>
      <c r="H81" s="29"/>
      <c r="I81" s="29"/>
      <c r="J81" s="4" t="s">
        <v>163</v>
      </c>
      <c r="K81" s="4" t="s">
        <v>16</v>
      </c>
      <c r="L81" s="16" t="s">
        <v>164</v>
      </c>
      <c r="M81" s="16">
        <v>74</v>
      </c>
      <c r="N81" s="16">
        <v>74</v>
      </c>
      <c r="O81" s="5"/>
    </row>
    <row r="82" spans="1:15" ht="56.25" customHeight="1">
      <c r="A82" s="1"/>
      <c r="B82" s="33"/>
      <c r="C82" s="33"/>
      <c r="D82" s="29"/>
      <c r="E82" s="29"/>
      <c r="F82" s="29"/>
      <c r="G82" s="29"/>
      <c r="H82" s="29"/>
      <c r="I82" s="29"/>
      <c r="J82" s="4" t="s">
        <v>165</v>
      </c>
      <c r="K82" s="4" t="s">
        <v>16</v>
      </c>
      <c r="L82" s="16" t="s">
        <v>166</v>
      </c>
      <c r="M82" s="16">
        <v>25.9</v>
      </c>
      <c r="N82" s="16">
        <v>25.95</v>
      </c>
      <c r="O82" s="5"/>
    </row>
    <row r="83" spans="1:15" ht="63" customHeight="1">
      <c r="A83" s="1"/>
      <c r="B83" s="33"/>
      <c r="C83" s="33"/>
      <c r="D83" s="29"/>
      <c r="E83" s="29"/>
      <c r="F83" s="29"/>
      <c r="G83" s="29"/>
      <c r="H83" s="29"/>
      <c r="I83" s="29"/>
      <c r="J83" s="4" t="s">
        <v>167</v>
      </c>
      <c r="K83" s="4" t="s">
        <v>16</v>
      </c>
      <c r="L83" s="16" t="s">
        <v>117</v>
      </c>
      <c r="M83" s="16">
        <v>100</v>
      </c>
      <c r="N83" s="16">
        <v>100</v>
      </c>
      <c r="O83" s="5"/>
    </row>
    <row r="84" spans="1:15" ht="78.75" customHeight="1">
      <c r="A84" s="1"/>
      <c r="B84" s="33"/>
      <c r="C84" s="33"/>
      <c r="D84" s="29"/>
      <c r="E84" s="29"/>
      <c r="F84" s="29"/>
      <c r="G84" s="29"/>
      <c r="H84" s="29"/>
      <c r="I84" s="29"/>
      <c r="J84" s="4" t="s">
        <v>168</v>
      </c>
      <c r="K84" s="4" t="s">
        <v>120</v>
      </c>
      <c r="L84" s="16" t="s">
        <v>169</v>
      </c>
      <c r="M84" s="16">
        <v>1.2</v>
      </c>
      <c r="N84" s="16">
        <v>4.22</v>
      </c>
      <c r="O84" s="5"/>
    </row>
    <row r="85" spans="1:15" ht="45.75" customHeight="1">
      <c r="A85" s="1"/>
      <c r="B85" s="33"/>
      <c r="C85" s="33"/>
      <c r="D85" s="29"/>
      <c r="E85" s="29"/>
      <c r="F85" s="29"/>
      <c r="G85" s="29"/>
      <c r="H85" s="29"/>
      <c r="I85" s="29"/>
      <c r="J85" s="4" t="s">
        <v>170</v>
      </c>
      <c r="K85" s="4" t="s">
        <v>16</v>
      </c>
      <c r="L85" s="16" t="s">
        <v>171</v>
      </c>
      <c r="M85" s="16">
        <v>31</v>
      </c>
      <c r="N85" s="16">
        <v>31</v>
      </c>
      <c r="O85" s="5"/>
    </row>
    <row r="86" spans="1:15" ht="92.25" customHeight="1">
      <c r="A86" s="1"/>
      <c r="B86" s="33"/>
      <c r="C86" s="33"/>
      <c r="D86" s="29"/>
      <c r="E86" s="29"/>
      <c r="F86" s="29"/>
      <c r="G86" s="29"/>
      <c r="H86" s="29"/>
      <c r="I86" s="29"/>
      <c r="J86" s="4" t="s">
        <v>172</v>
      </c>
      <c r="K86" s="4" t="s">
        <v>16</v>
      </c>
      <c r="L86" s="16" t="s">
        <v>173</v>
      </c>
      <c r="M86" s="16">
        <v>104.6</v>
      </c>
      <c r="N86" s="16">
        <v>124.99</v>
      </c>
      <c r="O86" s="5"/>
    </row>
    <row r="87" spans="1:15" ht="45" customHeight="1">
      <c r="A87" s="1"/>
      <c r="B87" s="33"/>
      <c r="C87" s="33"/>
      <c r="D87" s="29"/>
      <c r="E87" s="29"/>
      <c r="F87" s="29"/>
      <c r="G87" s="29"/>
      <c r="H87" s="29"/>
      <c r="I87" s="29"/>
      <c r="J87" s="4" t="s">
        <v>174</v>
      </c>
      <c r="K87" s="4" t="s">
        <v>16</v>
      </c>
      <c r="L87" s="16" t="s">
        <v>175</v>
      </c>
      <c r="M87" s="16">
        <v>23.7</v>
      </c>
      <c r="N87" s="16">
        <v>23.7</v>
      </c>
      <c r="O87" s="5"/>
    </row>
    <row r="88" spans="1:15" ht="61.5" customHeight="1">
      <c r="A88" s="1"/>
      <c r="B88" s="33"/>
      <c r="C88" s="33"/>
      <c r="D88" s="29"/>
      <c r="E88" s="29"/>
      <c r="F88" s="29"/>
      <c r="G88" s="29"/>
      <c r="H88" s="29"/>
      <c r="I88" s="29"/>
      <c r="J88" s="4" t="s">
        <v>176</v>
      </c>
      <c r="K88" s="4" t="s">
        <v>16</v>
      </c>
      <c r="L88" s="16" t="s">
        <v>177</v>
      </c>
      <c r="M88" s="16">
        <v>19.5</v>
      </c>
      <c r="N88" s="16">
        <v>10.5</v>
      </c>
      <c r="O88" s="5"/>
    </row>
    <row r="89" spans="1:15" ht="90" customHeight="1">
      <c r="A89" s="1"/>
      <c r="B89" s="33"/>
      <c r="C89" s="33"/>
      <c r="D89" s="29"/>
      <c r="E89" s="29"/>
      <c r="F89" s="29"/>
      <c r="G89" s="29"/>
      <c r="H89" s="29"/>
      <c r="I89" s="29"/>
      <c r="J89" s="4" t="s">
        <v>178</v>
      </c>
      <c r="K89" s="4" t="s">
        <v>16</v>
      </c>
      <c r="L89" s="16" t="s">
        <v>179</v>
      </c>
      <c r="M89" s="16">
        <v>7.76</v>
      </c>
      <c r="N89" s="16">
        <v>6.56</v>
      </c>
      <c r="O89" s="5"/>
    </row>
    <row r="90" spans="1:15" ht="93" customHeight="1">
      <c r="A90" s="1"/>
      <c r="B90" s="33"/>
      <c r="C90" s="33"/>
      <c r="D90" s="29"/>
      <c r="E90" s="29"/>
      <c r="F90" s="29"/>
      <c r="G90" s="29"/>
      <c r="H90" s="29"/>
      <c r="I90" s="29"/>
      <c r="J90" s="4" t="s">
        <v>180</v>
      </c>
      <c r="K90" s="4" t="s">
        <v>16</v>
      </c>
      <c r="L90" s="16" t="s">
        <v>181</v>
      </c>
      <c r="M90" s="16">
        <v>75.14</v>
      </c>
      <c r="N90" s="16">
        <v>110.2</v>
      </c>
      <c r="O90" s="5"/>
    </row>
    <row r="91" spans="1:15" ht="142.5" customHeight="1">
      <c r="A91" s="1"/>
      <c r="B91" s="33"/>
      <c r="C91" s="33"/>
      <c r="D91" s="29"/>
      <c r="E91" s="29"/>
      <c r="F91" s="29"/>
      <c r="G91" s="29"/>
      <c r="H91" s="29"/>
      <c r="I91" s="29"/>
      <c r="J91" s="4" t="s">
        <v>182</v>
      </c>
      <c r="K91" s="4" t="s">
        <v>16</v>
      </c>
      <c r="L91" s="16" t="s">
        <v>183</v>
      </c>
      <c r="M91" s="16">
        <v>3.74</v>
      </c>
      <c r="N91" s="16">
        <v>3.74</v>
      </c>
      <c r="O91" s="5"/>
    </row>
    <row r="92" spans="1:15" ht="58.5" customHeight="1">
      <c r="A92" s="1"/>
      <c r="B92" s="33"/>
      <c r="C92" s="33"/>
      <c r="D92" s="29"/>
      <c r="E92" s="29"/>
      <c r="F92" s="29"/>
      <c r="G92" s="29"/>
      <c r="H92" s="29"/>
      <c r="I92" s="29"/>
      <c r="J92" s="4" t="s">
        <v>184</v>
      </c>
      <c r="K92" s="4" t="s">
        <v>16</v>
      </c>
      <c r="L92" s="16" t="s">
        <v>185</v>
      </c>
      <c r="M92" s="16">
        <v>4.2</v>
      </c>
      <c r="N92" s="16">
        <v>23.76</v>
      </c>
      <c r="O92" s="5"/>
    </row>
    <row r="93" spans="1:15" ht="90.75" customHeight="1">
      <c r="A93" s="1"/>
      <c r="B93" s="33"/>
      <c r="C93" s="33"/>
      <c r="D93" s="29"/>
      <c r="E93" s="29"/>
      <c r="F93" s="29"/>
      <c r="G93" s="29"/>
      <c r="H93" s="29"/>
      <c r="I93" s="29"/>
      <c r="J93" s="4" t="s">
        <v>186</v>
      </c>
      <c r="K93" s="4" t="s">
        <v>16</v>
      </c>
      <c r="L93" s="16" t="s">
        <v>187</v>
      </c>
      <c r="M93" s="16">
        <v>104.6</v>
      </c>
      <c r="N93" s="16">
        <v>116.73</v>
      </c>
      <c r="O93" s="5"/>
    </row>
    <row r="94" spans="1:15" ht="101.25" customHeight="1">
      <c r="A94" s="1"/>
      <c r="B94" s="33"/>
      <c r="C94" s="33"/>
      <c r="D94" s="29"/>
      <c r="E94" s="29"/>
      <c r="F94" s="29"/>
      <c r="G94" s="29"/>
      <c r="H94" s="29"/>
      <c r="I94" s="29"/>
      <c r="J94" s="4" t="s">
        <v>188</v>
      </c>
      <c r="K94" s="4" t="s">
        <v>16</v>
      </c>
      <c r="L94" s="16" t="s">
        <v>187</v>
      </c>
      <c r="M94" s="16">
        <v>104.6</v>
      </c>
      <c r="N94" s="16">
        <v>116.73</v>
      </c>
      <c r="O94" s="5"/>
    </row>
    <row r="95" spans="1:15" ht="53.25" customHeight="1">
      <c r="A95" s="1"/>
      <c r="B95" s="33" t="s">
        <v>24</v>
      </c>
      <c r="C95" s="33" t="s">
        <v>189</v>
      </c>
      <c r="D95" s="29">
        <f>E95+F95</f>
        <v>38740</v>
      </c>
      <c r="E95" s="29">
        <v>15000</v>
      </c>
      <c r="F95" s="29">
        <f>9689+14051</f>
        <v>23740</v>
      </c>
      <c r="G95" s="29">
        <f>H95+I95</f>
        <v>31729.2</v>
      </c>
      <c r="H95" s="29">
        <v>14980.8</v>
      </c>
      <c r="I95" s="29">
        <f>4046.3+12702.1</f>
        <v>16748.4</v>
      </c>
      <c r="J95" s="4" t="s">
        <v>190</v>
      </c>
      <c r="K95" s="4" t="s">
        <v>16</v>
      </c>
      <c r="L95" s="16" t="s">
        <v>191</v>
      </c>
      <c r="M95" s="16">
        <v>23</v>
      </c>
      <c r="N95" s="16">
        <v>28</v>
      </c>
      <c r="O95" s="5"/>
    </row>
    <row r="96" spans="1:15" ht="106.5" customHeight="1">
      <c r="A96" s="1"/>
      <c r="B96" s="33"/>
      <c r="C96" s="33"/>
      <c r="D96" s="29"/>
      <c r="E96" s="29"/>
      <c r="F96" s="29"/>
      <c r="G96" s="29"/>
      <c r="H96" s="29"/>
      <c r="I96" s="29"/>
      <c r="J96" s="4" t="s">
        <v>192</v>
      </c>
      <c r="K96" s="4" t="s">
        <v>16</v>
      </c>
      <c r="L96" s="16" t="s">
        <v>193</v>
      </c>
      <c r="M96" s="16">
        <v>55.6</v>
      </c>
      <c r="N96" s="16">
        <v>49.1</v>
      </c>
      <c r="O96" s="5"/>
    </row>
    <row r="97" spans="1:15" ht="68.25" customHeight="1">
      <c r="A97" s="1"/>
      <c r="B97" s="33"/>
      <c r="C97" s="33"/>
      <c r="D97" s="29"/>
      <c r="E97" s="29"/>
      <c r="F97" s="29"/>
      <c r="G97" s="29"/>
      <c r="H97" s="29"/>
      <c r="I97" s="29"/>
      <c r="J97" s="4" t="s">
        <v>194</v>
      </c>
      <c r="K97" s="4" t="s">
        <v>16</v>
      </c>
      <c r="L97" s="16" t="s">
        <v>195</v>
      </c>
      <c r="M97" s="16">
        <v>57.5</v>
      </c>
      <c r="N97" s="16">
        <v>18.6</v>
      </c>
      <c r="O97" s="5"/>
    </row>
    <row r="98" spans="1:15" ht="28.5" customHeight="1">
      <c r="A98" s="1"/>
      <c r="B98" s="4"/>
      <c r="C98" s="34" t="s">
        <v>196</v>
      </c>
      <c r="D98" s="34">
        <v>160000</v>
      </c>
      <c r="E98" s="34">
        <v>0</v>
      </c>
      <c r="F98" s="34">
        <v>160000</v>
      </c>
      <c r="G98" s="34">
        <v>68390.59999999999</v>
      </c>
      <c r="H98" s="34">
        <v>0</v>
      </c>
      <c r="I98" s="34">
        <v>68390.59999999999</v>
      </c>
      <c r="J98" s="35"/>
      <c r="K98" s="35"/>
      <c r="L98" s="36"/>
      <c r="M98" s="36"/>
      <c r="N98" s="36"/>
      <c r="O98" s="36"/>
    </row>
    <row r="99" spans="1:15" ht="135.75" customHeight="1">
      <c r="A99" s="1"/>
      <c r="B99" s="33" t="s">
        <v>13</v>
      </c>
      <c r="C99" s="33" t="s">
        <v>197</v>
      </c>
      <c r="D99" s="29">
        <f>E99+F99</f>
        <v>26381</v>
      </c>
      <c r="E99" s="29">
        <v>26381</v>
      </c>
      <c r="F99" s="29">
        <v>0</v>
      </c>
      <c r="G99" s="29">
        <f>H99+I99</f>
        <v>14897</v>
      </c>
      <c r="H99" s="29">
        <v>14897</v>
      </c>
      <c r="I99" s="29">
        <v>0</v>
      </c>
      <c r="J99" s="4" t="s">
        <v>198</v>
      </c>
      <c r="K99" s="4" t="s">
        <v>16</v>
      </c>
      <c r="L99" s="16" t="s">
        <v>117</v>
      </c>
      <c r="M99" s="16">
        <v>100</v>
      </c>
      <c r="N99" s="16">
        <v>100</v>
      </c>
      <c r="O99" s="5"/>
    </row>
    <row r="100" spans="1:15" ht="61.5" customHeight="1">
      <c r="A100" s="1"/>
      <c r="B100" s="33"/>
      <c r="C100" s="33"/>
      <c r="D100" s="29"/>
      <c r="E100" s="29"/>
      <c r="F100" s="29"/>
      <c r="G100" s="29"/>
      <c r="H100" s="29"/>
      <c r="I100" s="29"/>
      <c r="J100" s="4" t="s">
        <v>199</v>
      </c>
      <c r="K100" s="4" t="s">
        <v>16</v>
      </c>
      <c r="L100" s="16" t="s">
        <v>117</v>
      </c>
      <c r="M100" s="16">
        <v>100</v>
      </c>
      <c r="N100" s="16">
        <v>100</v>
      </c>
      <c r="O100" s="5"/>
    </row>
    <row r="101" spans="1:15" ht="79.5" customHeight="1">
      <c r="A101" s="1"/>
      <c r="B101" s="33"/>
      <c r="C101" s="33"/>
      <c r="D101" s="29"/>
      <c r="E101" s="29"/>
      <c r="F101" s="29"/>
      <c r="G101" s="29"/>
      <c r="H101" s="29"/>
      <c r="I101" s="29"/>
      <c r="J101" s="4" t="s">
        <v>200</v>
      </c>
      <c r="K101" s="4" t="s">
        <v>16</v>
      </c>
      <c r="L101" s="16" t="s">
        <v>117</v>
      </c>
      <c r="M101" s="16">
        <v>100</v>
      </c>
      <c r="N101" s="16">
        <v>100</v>
      </c>
      <c r="O101" s="5"/>
    </row>
    <row r="102" spans="1:15" ht="50.25" customHeight="1">
      <c r="A102" s="1"/>
      <c r="B102" s="33"/>
      <c r="C102" s="33"/>
      <c r="D102" s="29"/>
      <c r="E102" s="29"/>
      <c r="F102" s="29"/>
      <c r="G102" s="29"/>
      <c r="H102" s="29"/>
      <c r="I102" s="29"/>
      <c r="J102" s="4" t="s">
        <v>201</v>
      </c>
      <c r="K102" s="4" t="s">
        <v>202</v>
      </c>
      <c r="L102" s="16" t="s">
        <v>117</v>
      </c>
      <c r="M102" s="16">
        <v>100</v>
      </c>
      <c r="N102" s="16">
        <v>100</v>
      </c>
      <c r="O102" s="5"/>
    </row>
    <row r="103" spans="1:15" ht="93" customHeight="1">
      <c r="A103" s="1"/>
      <c r="B103" s="4" t="s">
        <v>24</v>
      </c>
      <c r="C103" s="4" t="s">
        <v>203</v>
      </c>
      <c r="D103" s="6">
        <f>E103+F103</f>
        <v>110319</v>
      </c>
      <c r="E103" s="6">
        <v>110319</v>
      </c>
      <c r="F103" s="6">
        <v>0</v>
      </c>
      <c r="G103" s="6">
        <f>H103+I103</f>
        <v>44729.2</v>
      </c>
      <c r="H103" s="6">
        <v>44729.2</v>
      </c>
      <c r="I103" s="6">
        <v>0</v>
      </c>
      <c r="J103" s="4" t="s">
        <v>204</v>
      </c>
      <c r="K103" s="4" t="s">
        <v>16</v>
      </c>
      <c r="L103" s="16" t="s">
        <v>117</v>
      </c>
      <c r="M103" s="16">
        <v>100</v>
      </c>
      <c r="N103" s="16">
        <v>100</v>
      </c>
      <c r="O103" s="5"/>
    </row>
    <row r="104" spans="1:15" ht="42.75" customHeight="1">
      <c r="A104" s="1"/>
      <c r="B104" s="33" t="s">
        <v>33</v>
      </c>
      <c r="C104" s="33" t="s">
        <v>205</v>
      </c>
      <c r="D104" s="29">
        <f>E104+F104</f>
        <v>23300</v>
      </c>
      <c r="E104" s="29">
        <v>23300</v>
      </c>
      <c r="F104" s="29">
        <v>0</v>
      </c>
      <c r="G104" s="29">
        <f>H104+I104</f>
        <v>8764.4</v>
      </c>
      <c r="H104" s="29">
        <v>8764.4</v>
      </c>
      <c r="I104" s="29">
        <v>0</v>
      </c>
      <c r="J104" s="4" t="s">
        <v>206</v>
      </c>
      <c r="K104" s="4" t="s">
        <v>16</v>
      </c>
      <c r="L104" s="16" t="s">
        <v>117</v>
      </c>
      <c r="M104" s="16">
        <v>100</v>
      </c>
      <c r="N104" s="16">
        <v>100</v>
      </c>
      <c r="O104" s="5"/>
    </row>
    <row r="105" spans="1:15" ht="90" customHeight="1">
      <c r="A105" s="1"/>
      <c r="B105" s="33"/>
      <c r="C105" s="33"/>
      <c r="D105" s="29"/>
      <c r="E105" s="29"/>
      <c r="F105" s="29"/>
      <c r="G105" s="29"/>
      <c r="H105" s="29"/>
      <c r="I105" s="29"/>
      <c r="J105" s="4" t="s">
        <v>207</v>
      </c>
      <c r="K105" s="4" t="s">
        <v>16</v>
      </c>
      <c r="L105" s="16" t="s">
        <v>173</v>
      </c>
      <c r="M105" s="16">
        <v>90</v>
      </c>
      <c r="N105" s="16">
        <v>90</v>
      </c>
      <c r="O105" s="5"/>
    </row>
    <row r="106" spans="1:15" ht="27" customHeight="1">
      <c r="A106" s="1"/>
      <c r="B106" s="4"/>
      <c r="C106" s="37" t="s">
        <v>208</v>
      </c>
      <c r="D106" s="37">
        <v>505480.05</v>
      </c>
      <c r="E106" s="37">
        <v>268798.5</v>
      </c>
      <c r="F106" s="37">
        <v>236681.55</v>
      </c>
      <c r="G106" s="37">
        <v>171663.01</v>
      </c>
      <c r="H106" s="37">
        <v>81750.85</v>
      </c>
      <c r="I106" s="37">
        <v>89912.16</v>
      </c>
      <c r="J106" s="38"/>
      <c r="K106" s="38"/>
      <c r="L106" s="39"/>
      <c r="M106" s="39"/>
      <c r="N106" s="39"/>
      <c r="O106" s="39"/>
    </row>
    <row r="107" spans="1:15" ht="28.5" customHeight="1">
      <c r="A107" s="1"/>
      <c r="B107" s="4"/>
      <c r="C107" s="34" t="s">
        <v>209</v>
      </c>
      <c r="D107" s="34">
        <v>426629.05000000005</v>
      </c>
      <c r="E107" s="34">
        <v>200977.5</v>
      </c>
      <c r="F107" s="34">
        <v>225651.55000000002</v>
      </c>
      <c r="G107" s="34">
        <v>135307.91</v>
      </c>
      <c r="H107" s="34">
        <v>49862.450000000004</v>
      </c>
      <c r="I107" s="34">
        <v>85445.46</v>
      </c>
      <c r="J107" s="35"/>
      <c r="K107" s="35"/>
      <c r="L107" s="36"/>
      <c r="M107" s="36"/>
      <c r="N107" s="36"/>
      <c r="O107" s="36"/>
    </row>
    <row r="108" spans="1:15" ht="73.5" customHeight="1">
      <c r="A108" s="1"/>
      <c r="B108" s="33" t="s">
        <v>13</v>
      </c>
      <c r="C108" s="33" t="s">
        <v>210</v>
      </c>
      <c r="D108" s="29">
        <f>E108+F108</f>
        <v>672355.35</v>
      </c>
      <c r="E108" s="29">
        <v>8033</v>
      </c>
      <c r="F108" s="29">
        <f>194947.5+198921.1+270453.75</f>
        <v>664322.35</v>
      </c>
      <c r="G108" s="29">
        <f>H108+I108</f>
        <v>120982.45</v>
      </c>
      <c r="H108" s="29">
        <v>200</v>
      </c>
      <c r="I108" s="29">
        <f>49862.45+70920</f>
        <v>120782.45</v>
      </c>
      <c r="J108" s="4" t="s">
        <v>211</v>
      </c>
      <c r="K108" s="4" t="s">
        <v>16</v>
      </c>
      <c r="L108" s="16" t="s">
        <v>63</v>
      </c>
      <c r="M108" s="16">
        <v>100</v>
      </c>
      <c r="N108" s="16">
        <v>0</v>
      </c>
      <c r="O108" s="9" t="s">
        <v>932</v>
      </c>
    </row>
    <row r="109" spans="1:15" ht="70.5" customHeight="1">
      <c r="A109" s="1"/>
      <c r="B109" s="33"/>
      <c r="C109" s="33"/>
      <c r="D109" s="29"/>
      <c r="E109" s="29"/>
      <c r="F109" s="29"/>
      <c r="G109" s="29"/>
      <c r="H109" s="29"/>
      <c r="I109" s="29"/>
      <c r="J109" s="4" t="s">
        <v>212</v>
      </c>
      <c r="K109" s="4" t="s">
        <v>16</v>
      </c>
      <c r="L109" s="16" t="s">
        <v>63</v>
      </c>
      <c r="M109" s="16">
        <v>100</v>
      </c>
      <c r="N109" s="16">
        <v>0</v>
      </c>
      <c r="O109" s="9" t="s">
        <v>933</v>
      </c>
    </row>
    <row r="110" spans="1:15" ht="74.25" customHeight="1">
      <c r="A110" s="1"/>
      <c r="B110" s="33"/>
      <c r="C110" s="33"/>
      <c r="D110" s="29"/>
      <c r="E110" s="29"/>
      <c r="F110" s="29"/>
      <c r="G110" s="29"/>
      <c r="H110" s="29"/>
      <c r="I110" s="29"/>
      <c r="J110" s="4" t="s">
        <v>213</v>
      </c>
      <c r="K110" s="4" t="s">
        <v>16</v>
      </c>
      <c r="L110" s="16" t="s">
        <v>63</v>
      </c>
      <c r="M110" s="16">
        <v>100</v>
      </c>
      <c r="N110" s="16">
        <v>40</v>
      </c>
      <c r="O110" s="5"/>
    </row>
    <row r="111" spans="1:15" ht="51" customHeight="1">
      <c r="A111" s="1"/>
      <c r="B111" s="33"/>
      <c r="C111" s="33"/>
      <c r="D111" s="29"/>
      <c r="E111" s="29"/>
      <c r="F111" s="29"/>
      <c r="G111" s="29"/>
      <c r="H111" s="29"/>
      <c r="I111" s="29"/>
      <c r="J111" s="4" t="s">
        <v>214</v>
      </c>
      <c r="K111" s="4" t="s">
        <v>16</v>
      </c>
      <c r="L111" s="16" t="s">
        <v>215</v>
      </c>
      <c r="M111" s="16">
        <v>97.3</v>
      </c>
      <c r="N111" s="21" t="s">
        <v>32</v>
      </c>
      <c r="O111" s="9" t="s">
        <v>934</v>
      </c>
    </row>
    <row r="112" spans="1:15" ht="81.75" customHeight="1">
      <c r="A112" s="1"/>
      <c r="B112" s="33"/>
      <c r="C112" s="33"/>
      <c r="D112" s="29"/>
      <c r="E112" s="29"/>
      <c r="F112" s="29"/>
      <c r="G112" s="29"/>
      <c r="H112" s="29"/>
      <c r="I112" s="29"/>
      <c r="J112" s="4" t="s">
        <v>216</v>
      </c>
      <c r="K112" s="4" t="s">
        <v>27</v>
      </c>
      <c r="L112" s="16" t="s">
        <v>24</v>
      </c>
      <c r="M112" s="16">
        <v>1</v>
      </c>
      <c r="N112" s="16">
        <v>0</v>
      </c>
      <c r="O112" s="5"/>
    </row>
    <row r="113" spans="1:15" ht="59.25" customHeight="1">
      <c r="A113" s="1"/>
      <c r="B113" s="33"/>
      <c r="C113" s="33"/>
      <c r="D113" s="29"/>
      <c r="E113" s="29"/>
      <c r="F113" s="29"/>
      <c r="G113" s="29"/>
      <c r="H113" s="29"/>
      <c r="I113" s="29"/>
      <c r="J113" s="4" t="s">
        <v>217</v>
      </c>
      <c r="K113" s="4" t="s">
        <v>16</v>
      </c>
      <c r="L113" s="16" t="s">
        <v>218</v>
      </c>
      <c r="M113" s="16">
        <v>24</v>
      </c>
      <c r="N113" s="16">
        <v>24</v>
      </c>
      <c r="O113" s="5"/>
    </row>
    <row r="114" spans="1:15" ht="102.75" customHeight="1">
      <c r="A114" s="1"/>
      <c r="B114" s="33"/>
      <c r="C114" s="33"/>
      <c r="D114" s="29"/>
      <c r="E114" s="29"/>
      <c r="F114" s="29"/>
      <c r="G114" s="29"/>
      <c r="H114" s="29"/>
      <c r="I114" s="29"/>
      <c r="J114" s="4" t="s">
        <v>219</v>
      </c>
      <c r="K114" s="4" t="s">
        <v>220</v>
      </c>
      <c r="L114" s="16" t="s">
        <v>221</v>
      </c>
      <c r="M114" s="16">
        <v>0</v>
      </c>
      <c r="N114" s="16">
        <v>1430.63</v>
      </c>
      <c r="O114" s="9" t="s">
        <v>935</v>
      </c>
    </row>
    <row r="115" spans="1:15" ht="102.75" customHeight="1">
      <c r="A115" s="1"/>
      <c r="B115" s="33"/>
      <c r="C115" s="33"/>
      <c r="D115" s="29"/>
      <c r="E115" s="29"/>
      <c r="F115" s="29"/>
      <c r="G115" s="29"/>
      <c r="H115" s="29"/>
      <c r="I115" s="29"/>
      <c r="J115" s="4" t="s">
        <v>222</v>
      </c>
      <c r="K115" s="4" t="s">
        <v>27</v>
      </c>
      <c r="L115" s="16" t="s">
        <v>41</v>
      </c>
      <c r="M115" s="16">
        <v>3</v>
      </c>
      <c r="N115" s="16">
        <v>0</v>
      </c>
      <c r="O115" s="9" t="s">
        <v>936</v>
      </c>
    </row>
    <row r="116" spans="1:15" ht="90" customHeight="1">
      <c r="A116" s="1"/>
      <c r="B116" s="33"/>
      <c r="C116" s="33"/>
      <c r="D116" s="29"/>
      <c r="E116" s="29"/>
      <c r="F116" s="29"/>
      <c r="G116" s="29"/>
      <c r="H116" s="29"/>
      <c r="I116" s="29"/>
      <c r="J116" s="4" t="s">
        <v>223</v>
      </c>
      <c r="K116" s="4" t="s">
        <v>27</v>
      </c>
      <c r="L116" s="16" t="s">
        <v>63</v>
      </c>
      <c r="M116" s="16">
        <v>1</v>
      </c>
      <c r="N116" s="16">
        <v>0</v>
      </c>
      <c r="O116" s="9" t="s">
        <v>937</v>
      </c>
    </row>
    <row r="117" spans="1:15" ht="54.75" customHeight="1">
      <c r="A117" s="1"/>
      <c r="B117" s="33"/>
      <c r="C117" s="33"/>
      <c r="D117" s="29"/>
      <c r="E117" s="29"/>
      <c r="F117" s="29"/>
      <c r="G117" s="29"/>
      <c r="H117" s="29"/>
      <c r="I117" s="29"/>
      <c r="J117" s="4" t="s">
        <v>224</v>
      </c>
      <c r="K117" s="4" t="s">
        <v>225</v>
      </c>
      <c r="L117" s="16" t="s">
        <v>226</v>
      </c>
      <c r="M117" s="16">
        <v>0.04</v>
      </c>
      <c r="N117" s="16">
        <v>0.03</v>
      </c>
      <c r="O117" s="9" t="s">
        <v>938</v>
      </c>
    </row>
    <row r="118" spans="1:15" ht="107.25" customHeight="1">
      <c r="A118" s="1"/>
      <c r="B118" s="33"/>
      <c r="C118" s="33"/>
      <c r="D118" s="29"/>
      <c r="E118" s="29"/>
      <c r="F118" s="29"/>
      <c r="G118" s="29"/>
      <c r="H118" s="29"/>
      <c r="I118" s="29"/>
      <c r="J118" s="4" t="s">
        <v>227</v>
      </c>
      <c r="K118" s="4" t="s">
        <v>27</v>
      </c>
      <c r="L118" s="16" t="s">
        <v>63</v>
      </c>
      <c r="M118" s="16">
        <v>2</v>
      </c>
      <c r="N118" s="16">
        <v>0</v>
      </c>
      <c r="O118" s="9" t="s">
        <v>939</v>
      </c>
    </row>
    <row r="119" spans="1:15" ht="102" customHeight="1">
      <c r="A119" s="1"/>
      <c r="B119" s="33"/>
      <c r="C119" s="33"/>
      <c r="D119" s="29"/>
      <c r="E119" s="29"/>
      <c r="F119" s="29"/>
      <c r="G119" s="29"/>
      <c r="H119" s="29"/>
      <c r="I119" s="29"/>
      <c r="J119" s="4" t="s">
        <v>228</v>
      </c>
      <c r="K119" s="4" t="s">
        <v>16</v>
      </c>
      <c r="L119" s="16" t="s">
        <v>229</v>
      </c>
      <c r="M119" s="16">
        <v>1.31</v>
      </c>
      <c r="N119" s="16">
        <v>1.31</v>
      </c>
      <c r="O119" s="9" t="s">
        <v>940</v>
      </c>
    </row>
    <row r="120" spans="1:15" ht="90" customHeight="1">
      <c r="A120" s="1"/>
      <c r="B120" s="33"/>
      <c r="C120" s="33"/>
      <c r="D120" s="29"/>
      <c r="E120" s="29"/>
      <c r="F120" s="29"/>
      <c r="G120" s="29"/>
      <c r="H120" s="29"/>
      <c r="I120" s="29"/>
      <c r="J120" s="4" t="s">
        <v>230</v>
      </c>
      <c r="K120" s="4" t="s">
        <v>27</v>
      </c>
      <c r="L120" s="16" t="s">
        <v>63</v>
      </c>
      <c r="M120" s="16">
        <v>1</v>
      </c>
      <c r="N120" s="16">
        <v>0</v>
      </c>
      <c r="O120" s="9" t="s">
        <v>944</v>
      </c>
    </row>
    <row r="121" spans="1:15" ht="91.5" customHeight="1">
      <c r="A121" s="1"/>
      <c r="B121" s="33"/>
      <c r="C121" s="33"/>
      <c r="D121" s="29"/>
      <c r="E121" s="29"/>
      <c r="F121" s="29"/>
      <c r="G121" s="29"/>
      <c r="H121" s="29"/>
      <c r="I121" s="29"/>
      <c r="J121" s="4" t="s">
        <v>231</v>
      </c>
      <c r="K121" s="4" t="s">
        <v>27</v>
      </c>
      <c r="L121" s="16" t="s">
        <v>63</v>
      </c>
      <c r="M121" s="16">
        <v>1</v>
      </c>
      <c r="N121" s="16">
        <v>0</v>
      </c>
      <c r="O121" s="9" t="s">
        <v>945</v>
      </c>
    </row>
    <row r="122" spans="1:15" ht="75.75" customHeight="1">
      <c r="A122" s="1"/>
      <c r="B122" s="4" t="s">
        <v>24</v>
      </c>
      <c r="C122" s="4" t="s">
        <v>232</v>
      </c>
      <c r="D122" s="6">
        <f>E122+F122</f>
        <v>0</v>
      </c>
      <c r="E122" s="6">
        <v>0</v>
      </c>
      <c r="F122" s="6">
        <v>0</v>
      </c>
      <c r="G122" s="6">
        <f>H122+I122</f>
        <v>0</v>
      </c>
      <c r="H122" s="6">
        <v>0</v>
      </c>
      <c r="I122" s="6">
        <v>0</v>
      </c>
      <c r="J122" s="4" t="s">
        <v>233</v>
      </c>
      <c r="K122" s="4" t="s">
        <v>16</v>
      </c>
      <c r="L122" s="16" t="s">
        <v>171</v>
      </c>
      <c r="M122" s="16">
        <v>30</v>
      </c>
      <c r="N122" s="16">
        <v>30</v>
      </c>
      <c r="O122" s="5"/>
    </row>
    <row r="123" spans="1:15" ht="104.25" customHeight="1">
      <c r="A123" s="1"/>
      <c r="B123" s="33" t="s">
        <v>33</v>
      </c>
      <c r="C123" s="33" t="s">
        <v>234</v>
      </c>
      <c r="D123" s="29">
        <f>E123+F123</f>
        <v>11697.45</v>
      </c>
      <c r="E123" s="29">
        <v>11697.45</v>
      </c>
      <c r="F123" s="29">
        <v>0</v>
      </c>
      <c r="G123" s="29">
        <f>H123+I123</f>
        <v>7325.46</v>
      </c>
      <c r="H123" s="29">
        <v>7325.46</v>
      </c>
      <c r="I123" s="29">
        <v>0</v>
      </c>
      <c r="J123" s="4" t="s">
        <v>235</v>
      </c>
      <c r="K123" s="4" t="s">
        <v>75</v>
      </c>
      <c r="L123" s="16" t="s">
        <v>236</v>
      </c>
      <c r="M123" s="16">
        <v>62</v>
      </c>
      <c r="N123" s="16">
        <v>0</v>
      </c>
      <c r="O123" s="9" t="s">
        <v>941</v>
      </c>
    </row>
    <row r="124" spans="1:15" ht="53.25" customHeight="1">
      <c r="A124" s="1"/>
      <c r="B124" s="33"/>
      <c r="C124" s="33"/>
      <c r="D124" s="29"/>
      <c r="E124" s="29"/>
      <c r="F124" s="29"/>
      <c r="G124" s="29"/>
      <c r="H124" s="29"/>
      <c r="I124" s="29"/>
      <c r="J124" s="4" t="s">
        <v>237</v>
      </c>
      <c r="K124" s="4" t="s">
        <v>16</v>
      </c>
      <c r="L124" s="16" t="s">
        <v>238</v>
      </c>
      <c r="M124" s="16">
        <v>100</v>
      </c>
      <c r="N124" s="16">
        <v>86.4</v>
      </c>
      <c r="O124" s="9" t="s">
        <v>942</v>
      </c>
    </row>
    <row r="125" spans="1:15" ht="57" customHeight="1">
      <c r="A125" s="1"/>
      <c r="B125" s="4" t="s">
        <v>41</v>
      </c>
      <c r="C125" s="4" t="s">
        <v>239</v>
      </c>
      <c r="D125" s="6">
        <f>E125+F125</f>
        <v>0</v>
      </c>
      <c r="E125" s="6">
        <v>0</v>
      </c>
      <c r="F125" s="6">
        <v>0</v>
      </c>
      <c r="G125" s="6">
        <f>H125+I125</f>
        <v>0</v>
      </c>
      <c r="H125" s="6">
        <v>0</v>
      </c>
      <c r="I125" s="6">
        <v>0</v>
      </c>
      <c r="J125" s="4" t="s">
        <v>240</v>
      </c>
      <c r="K125" s="4" t="s">
        <v>27</v>
      </c>
      <c r="L125" s="5" t="s">
        <v>241</v>
      </c>
      <c r="M125" s="5" t="s">
        <v>242</v>
      </c>
      <c r="N125" s="16">
        <v>49951</v>
      </c>
      <c r="O125" s="12">
        <v>0.606</v>
      </c>
    </row>
    <row r="126" spans="1:15" ht="77.25" customHeight="1">
      <c r="A126" s="1"/>
      <c r="B126" s="4" t="s">
        <v>79</v>
      </c>
      <c r="C126" s="4" t="s">
        <v>243</v>
      </c>
      <c r="D126" s="6">
        <f>E126+F126</f>
        <v>13030</v>
      </c>
      <c r="E126" s="6">
        <v>7000</v>
      </c>
      <c r="F126" s="6">
        <v>6030</v>
      </c>
      <c r="G126" s="6">
        <f>H126+I126</f>
        <v>7000</v>
      </c>
      <c r="H126" s="6">
        <v>7000</v>
      </c>
      <c r="I126" s="6">
        <v>0</v>
      </c>
      <c r="J126" s="4" t="s">
        <v>244</v>
      </c>
      <c r="K126" s="4" t="s">
        <v>75</v>
      </c>
      <c r="L126" s="16" t="s">
        <v>63</v>
      </c>
      <c r="M126" s="16">
        <v>1008</v>
      </c>
      <c r="N126" s="16">
        <v>107</v>
      </c>
      <c r="O126" s="9" t="s">
        <v>943</v>
      </c>
    </row>
    <row r="127" spans="1:15" ht="27" customHeight="1">
      <c r="A127" s="1"/>
      <c r="B127" s="4"/>
      <c r="C127" s="34" t="s">
        <v>245</v>
      </c>
      <c r="D127" s="34">
        <v>14512</v>
      </c>
      <c r="E127" s="34">
        <v>3482</v>
      </c>
      <c r="F127" s="34">
        <v>11030</v>
      </c>
      <c r="G127" s="34">
        <v>4466.7</v>
      </c>
      <c r="H127" s="34">
        <v>0</v>
      </c>
      <c r="I127" s="34">
        <v>4466.7</v>
      </c>
      <c r="J127" s="35"/>
      <c r="K127" s="35"/>
      <c r="L127" s="36"/>
      <c r="M127" s="36"/>
      <c r="N127" s="36"/>
      <c r="O127" s="36"/>
    </row>
    <row r="128" spans="1:15" ht="42.75" customHeight="1">
      <c r="A128" s="1"/>
      <c r="B128" s="4" t="s">
        <v>13</v>
      </c>
      <c r="C128" s="4" t="s">
        <v>246</v>
      </c>
      <c r="D128" s="6">
        <f>E128+F128</f>
        <v>63900</v>
      </c>
      <c r="E128" s="6">
        <v>0</v>
      </c>
      <c r="F128" s="6">
        <v>63900</v>
      </c>
      <c r="G128" s="6">
        <f>H128+I128</f>
        <v>38645</v>
      </c>
      <c r="H128" s="6">
        <v>0</v>
      </c>
      <c r="I128" s="6">
        <v>38645</v>
      </c>
      <c r="J128" s="4" t="s">
        <v>247</v>
      </c>
      <c r="K128" s="4" t="s">
        <v>16</v>
      </c>
      <c r="L128" s="16" t="s">
        <v>117</v>
      </c>
      <c r="M128" s="16">
        <v>100</v>
      </c>
      <c r="N128" s="16">
        <v>100</v>
      </c>
      <c r="O128" s="9" t="s">
        <v>948</v>
      </c>
    </row>
    <row r="129" spans="1:15" ht="123.75" customHeight="1">
      <c r="A129" s="1"/>
      <c r="B129" s="33" t="s">
        <v>24</v>
      </c>
      <c r="C129" s="33" t="s">
        <v>248</v>
      </c>
      <c r="D129" s="29">
        <f>E129+F129</f>
        <v>150000</v>
      </c>
      <c r="E129" s="29">
        <v>0</v>
      </c>
      <c r="F129" s="29">
        <v>150000</v>
      </c>
      <c r="G129" s="29">
        <f>H129+I129</f>
        <v>17382</v>
      </c>
      <c r="H129" s="29">
        <v>0</v>
      </c>
      <c r="I129" s="29">
        <v>17382</v>
      </c>
      <c r="J129" s="4" t="s">
        <v>249</v>
      </c>
      <c r="K129" s="4" t="s">
        <v>27</v>
      </c>
      <c r="L129" s="16" t="s">
        <v>250</v>
      </c>
      <c r="M129" s="16">
        <v>30</v>
      </c>
      <c r="N129" s="16">
        <v>33.45</v>
      </c>
      <c r="O129" s="9" t="s">
        <v>946</v>
      </c>
    </row>
    <row r="130" spans="1:15" ht="60" customHeight="1">
      <c r="A130" s="1"/>
      <c r="B130" s="33"/>
      <c r="C130" s="33"/>
      <c r="D130" s="29"/>
      <c r="E130" s="29"/>
      <c r="F130" s="29"/>
      <c r="G130" s="29"/>
      <c r="H130" s="29"/>
      <c r="I130" s="29"/>
      <c r="J130" s="4" t="s">
        <v>251</v>
      </c>
      <c r="K130" s="4" t="s">
        <v>252</v>
      </c>
      <c r="L130" s="16" t="s">
        <v>28</v>
      </c>
      <c r="M130" s="16">
        <v>15</v>
      </c>
      <c r="N130" s="21" t="s">
        <v>32</v>
      </c>
      <c r="O130" s="9" t="s">
        <v>32</v>
      </c>
    </row>
    <row r="131" spans="1:15" ht="75" customHeight="1">
      <c r="A131" s="1"/>
      <c r="B131" s="4" t="s">
        <v>33</v>
      </c>
      <c r="C131" s="4" t="s">
        <v>253</v>
      </c>
      <c r="D131" s="6">
        <f>E131+F131</f>
        <v>11030</v>
      </c>
      <c r="E131" s="6">
        <v>11030</v>
      </c>
      <c r="F131" s="6">
        <v>0</v>
      </c>
      <c r="G131" s="6">
        <f>H131+I131</f>
        <v>10</v>
      </c>
      <c r="H131" s="6">
        <v>10</v>
      </c>
      <c r="I131" s="6">
        <v>0</v>
      </c>
      <c r="J131" s="4" t="s">
        <v>254</v>
      </c>
      <c r="K131" s="4" t="s">
        <v>27</v>
      </c>
      <c r="L131" s="16" t="s">
        <v>255</v>
      </c>
      <c r="M131" s="16">
        <v>36</v>
      </c>
      <c r="N131" s="16">
        <v>18</v>
      </c>
      <c r="O131" s="9" t="s">
        <v>947</v>
      </c>
    </row>
    <row r="132" spans="1:15" ht="45.75" customHeight="1">
      <c r="A132" s="1"/>
      <c r="B132" s="4" t="s">
        <v>41</v>
      </c>
      <c r="C132" s="4" t="s">
        <v>256</v>
      </c>
      <c r="D132" s="6">
        <f>E132+F132</f>
        <v>3482</v>
      </c>
      <c r="E132" s="6">
        <v>0</v>
      </c>
      <c r="F132" s="6">
        <v>3482</v>
      </c>
      <c r="G132" s="6">
        <f>H132+I132</f>
        <v>0</v>
      </c>
      <c r="H132" s="6">
        <v>0</v>
      </c>
      <c r="I132" s="6">
        <v>0</v>
      </c>
      <c r="J132" s="4" t="s">
        <v>919</v>
      </c>
      <c r="K132" s="4" t="s">
        <v>27</v>
      </c>
      <c r="L132" s="16" t="s">
        <v>63</v>
      </c>
      <c r="M132" s="16">
        <v>250</v>
      </c>
      <c r="N132" s="21" t="s">
        <v>32</v>
      </c>
      <c r="O132" s="9" t="s">
        <v>32</v>
      </c>
    </row>
    <row r="133" spans="1:15" ht="38.25" customHeight="1">
      <c r="A133" s="1"/>
      <c r="B133" s="4"/>
      <c r="C133" s="34" t="s">
        <v>257</v>
      </c>
      <c r="D133" s="34">
        <v>64339</v>
      </c>
      <c r="E133" s="34">
        <v>64339</v>
      </c>
      <c r="F133" s="34"/>
      <c r="G133" s="34">
        <v>31888.4</v>
      </c>
      <c r="H133" s="34">
        <v>31888.4</v>
      </c>
      <c r="I133" s="34"/>
      <c r="J133" s="35"/>
      <c r="K133" s="35"/>
      <c r="L133" s="36"/>
      <c r="M133" s="36"/>
      <c r="N133" s="36"/>
      <c r="O133" s="36"/>
    </row>
    <row r="134" spans="1:15" ht="122.25" customHeight="1">
      <c r="A134" s="1"/>
      <c r="B134" s="4" t="s">
        <v>13</v>
      </c>
      <c r="C134" s="4" t="s">
        <v>258</v>
      </c>
      <c r="D134" s="6">
        <f>E134+F134</f>
        <v>64339</v>
      </c>
      <c r="E134" s="6">
        <v>0</v>
      </c>
      <c r="F134" s="6">
        <v>64339</v>
      </c>
      <c r="G134" s="6">
        <f>H134+I134</f>
        <v>31888.4</v>
      </c>
      <c r="H134" s="6">
        <v>0</v>
      </c>
      <c r="I134" s="6">
        <v>31888.4</v>
      </c>
      <c r="J134" s="4" t="s">
        <v>259</v>
      </c>
      <c r="K134" s="4" t="s">
        <v>16</v>
      </c>
      <c r="L134" s="16" t="s">
        <v>63</v>
      </c>
      <c r="M134" s="16">
        <v>100</v>
      </c>
      <c r="N134" s="16">
        <v>100</v>
      </c>
      <c r="O134" s="9" t="s">
        <v>949</v>
      </c>
    </row>
    <row r="135" spans="1:15" ht="33.75" customHeight="1">
      <c r="A135" s="1"/>
      <c r="B135" s="4"/>
      <c r="C135" s="37" t="s">
        <v>260</v>
      </c>
      <c r="D135" s="37">
        <v>263009.8</v>
      </c>
      <c r="E135" s="37">
        <v>40534.93</v>
      </c>
      <c r="F135" s="37">
        <v>222474.87</v>
      </c>
      <c r="G135" s="37">
        <v>120241.40000000001</v>
      </c>
      <c r="H135" s="37">
        <v>15979.3</v>
      </c>
      <c r="I135" s="37">
        <v>104262.1</v>
      </c>
      <c r="J135" s="38"/>
      <c r="K135" s="38"/>
      <c r="L135" s="39"/>
      <c r="M135" s="39"/>
      <c r="N135" s="39"/>
      <c r="O135" s="39"/>
    </row>
    <row r="136" spans="1:15" ht="27.75" customHeight="1">
      <c r="A136" s="1"/>
      <c r="B136" s="4"/>
      <c r="C136" s="34" t="s">
        <v>261</v>
      </c>
      <c r="D136" s="34">
        <v>165455</v>
      </c>
      <c r="E136" s="34"/>
      <c r="F136" s="34">
        <v>165455</v>
      </c>
      <c r="G136" s="34">
        <v>72642.7</v>
      </c>
      <c r="H136" s="34">
        <v>0</v>
      </c>
      <c r="I136" s="34">
        <v>72642.7</v>
      </c>
      <c r="J136" s="35"/>
      <c r="K136" s="35"/>
      <c r="L136" s="36"/>
      <c r="M136" s="36"/>
      <c r="N136" s="36"/>
      <c r="O136" s="36"/>
    </row>
    <row r="137" spans="1:15" ht="145.5" customHeight="1">
      <c r="A137" s="1"/>
      <c r="B137" s="33" t="s">
        <v>13</v>
      </c>
      <c r="C137" s="33" t="s">
        <v>262</v>
      </c>
      <c r="D137" s="29">
        <f>E137+F137</f>
        <v>53740</v>
      </c>
      <c r="E137" s="29">
        <v>36740</v>
      </c>
      <c r="F137" s="29">
        <v>17000</v>
      </c>
      <c r="G137" s="29">
        <f>H137+I137</f>
        <v>23979.5</v>
      </c>
      <c r="H137" s="29">
        <v>14772.6</v>
      </c>
      <c r="I137" s="29">
        <v>9206.9</v>
      </c>
      <c r="J137" s="4" t="s">
        <v>263</v>
      </c>
      <c r="K137" s="4" t="s">
        <v>16</v>
      </c>
      <c r="L137" s="16" t="s">
        <v>264</v>
      </c>
      <c r="M137" s="16" t="s">
        <v>265</v>
      </c>
      <c r="N137" s="5" t="s">
        <v>266</v>
      </c>
      <c r="O137" s="5"/>
    </row>
    <row r="138" spans="1:15" ht="79.5" customHeight="1">
      <c r="A138" s="1"/>
      <c r="B138" s="33"/>
      <c r="C138" s="33"/>
      <c r="D138" s="29"/>
      <c r="E138" s="29"/>
      <c r="F138" s="29"/>
      <c r="G138" s="29"/>
      <c r="H138" s="29"/>
      <c r="I138" s="29"/>
      <c r="J138" s="4" t="s">
        <v>267</v>
      </c>
      <c r="K138" s="4" t="s">
        <v>268</v>
      </c>
      <c r="L138" s="16" t="s">
        <v>269</v>
      </c>
      <c r="M138" s="16" t="s">
        <v>270</v>
      </c>
      <c r="N138" s="5" t="s">
        <v>266</v>
      </c>
      <c r="O138" s="5"/>
    </row>
    <row r="139" spans="1:15" ht="150" customHeight="1">
      <c r="A139" s="1"/>
      <c r="B139" s="33"/>
      <c r="C139" s="33"/>
      <c r="D139" s="29"/>
      <c r="E139" s="29"/>
      <c r="F139" s="29"/>
      <c r="G139" s="29"/>
      <c r="H139" s="29"/>
      <c r="I139" s="29"/>
      <c r="J139" s="4" t="s">
        <v>271</v>
      </c>
      <c r="K139" s="4" t="s">
        <v>16</v>
      </c>
      <c r="L139" s="16" t="s">
        <v>63</v>
      </c>
      <c r="M139" s="16">
        <v>25</v>
      </c>
      <c r="N139" s="5" t="s">
        <v>272</v>
      </c>
      <c r="O139" s="5"/>
    </row>
    <row r="140" spans="1:15" ht="153.75" customHeight="1">
      <c r="A140" s="1"/>
      <c r="B140" s="33"/>
      <c r="C140" s="33"/>
      <c r="D140" s="29"/>
      <c r="E140" s="29"/>
      <c r="F140" s="29"/>
      <c r="G140" s="29"/>
      <c r="H140" s="29"/>
      <c r="I140" s="29"/>
      <c r="J140" s="4" t="s">
        <v>273</v>
      </c>
      <c r="K140" s="4" t="s">
        <v>16</v>
      </c>
      <c r="L140" s="16" t="s">
        <v>171</v>
      </c>
      <c r="M140" s="16">
        <v>40</v>
      </c>
      <c r="N140" s="21" t="s">
        <v>272</v>
      </c>
      <c r="O140" s="5"/>
    </row>
    <row r="141" spans="1:15" ht="90.75" customHeight="1">
      <c r="A141" s="1"/>
      <c r="B141" s="33"/>
      <c r="C141" s="33"/>
      <c r="D141" s="29"/>
      <c r="E141" s="29"/>
      <c r="F141" s="29"/>
      <c r="G141" s="29"/>
      <c r="H141" s="29"/>
      <c r="I141" s="29"/>
      <c r="J141" s="4" t="s">
        <v>274</v>
      </c>
      <c r="K141" s="4" t="s">
        <v>16</v>
      </c>
      <c r="L141" s="16" t="s">
        <v>275</v>
      </c>
      <c r="M141" s="16" t="s">
        <v>275</v>
      </c>
      <c r="N141" s="21" t="s">
        <v>266</v>
      </c>
      <c r="O141" s="5"/>
    </row>
    <row r="142" spans="1:15" ht="85.5" customHeight="1">
      <c r="A142" s="1"/>
      <c r="B142" s="33"/>
      <c r="C142" s="33"/>
      <c r="D142" s="29"/>
      <c r="E142" s="29"/>
      <c r="F142" s="29"/>
      <c r="G142" s="29"/>
      <c r="H142" s="29"/>
      <c r="I142" s="29"/>
      <c r="J142" s="4" t="s">
        <v>276</v>
      </c>
      <c r="K142" s="4" t="s">
        <v>16</v>
      </c>
      <c r="L142" s="16" t="s">
        <v>277</v>
      </c>
      <c r="M142" s="16">
        <v>73</v>
      </c>
      <c r="N142" s="21" t="s">
        <v>266</v>
      </c>
      <c r="O142" s="5"/>
    </row>
    <row r="143" spans="1:15" ht="84.75" customHeight="1">
      <c r="A143" s="1"/>
      <c r="B143" s="33"/>
      <c r="C143" s="33"/>
      <c r="D143" s="29"/>
      <c r="E143" s="29"/>
      <c r="F143" s="29"/>
      <c r="G143" s="29"/>
      <c r="H143" s="29"/>
      <c r="I143" s="29"/>
      <c r="J143" s="4" t="s">
        <v>278</v>
      </c>
      <c r="K143" s="4" t="s">
        <v>16</v>
      </c>
      <c r="L143" s="16" t="s">
        <v>17</v>
      </c>
      <c r="M143" s="16" t="s">
        <v>279</v>
      </c>
      <c r="N143" s="21" t="s">
        <v>266</v>
      </c>
      <c r="O143" s="5"/>
    </row>
    <row r="144" spans="1:15" ht="129.75" customHeight="1">
      <c r="A144" s="1"/>
      <c r="B144" s="4" t="s">
        <v>24</v>
      </c>
      <c r="C144" s="4" t="s">
        <v>280</v>
      </c>
      <c r="D144" s="6">
        <f>E144+F144</f>
        <v>97000</v>
      </c>
      <c r="E144" s="6">
        <v>97000</v>
      </c>
      <c r="F144" s="6">
        <v>0</v>
      </c>
      <c r="G144" s="6">
        <f>H144+I144</f>
        <v>40490</v>
      </c>
      <c r="H144" s="6">
        <v>40490</v>
      </c>
      <c r="I144" s="6">
        <v>0</v>
      </c>
      <c r="J144" s="4" t="s">
        <v>281</v>
      </c>
      <c r="K144" s="4" t="s">
        <v>16</v>
      </c>
      <c r="L144" s="16" t="s">
        <v>63</v>
      </c>
      <c r="M144" s="16">
        <v>50</v>
      </c>
      <c r="N144" s="16">
        <v>50</v>
      </c>
      <c r="O144" s="9" t="s">
        <v>950</v>
      </c>
    </row>
    <row r="145" spans="1:15" ht="124.5" customHeight="1">
      <c r="A145" s="1"/>
      <c r="B145" s="4" t="s">
        <v>33</v>
      </c>
      <c r="C145" s="4" t="s">
        <v>282</v>
      </c>
      <c r="D145" s="6">
        <f>E145+F145</f>
        <v>8190</v>
      </c>
      <c r="E145" s="6">
        <v>8190</v>
      </c>
      <c r="F145" s="6">
        <v>0</v>
      </c>
      <c r="G145" s="6">
        <f>H145+I145</f>
        <v>3945</v>
      </c>
      <c r="H145" s="6">
        <v>3945</v>
      </c>
      <c r="I145" s="6">
        <v>0</v>
      </c>
      <c r="J145" s="4" t="s">
        <v>283</v>
      </c>
      <c r="K145" s="4" t="s">
        <v>16</v>
      </c>
      <c r="L145" s="16" t="s">
        <v>284</v>
      </c>
      <c r="M145" s="16">
        <v>8</v>
      </c>
      <c r="N145" s="21" t="s">
        <v>285</v>
      </c>
      <c r="O145" s="5"/>
    </row>
    <row r="146" spans="1:15" ht="58.5" customHeight="1">
      <c r="A146" s="1"/>
      <c r="B146" s="33" t="s">
        <v>41</v>
      </c>
      <c r="C146" s="33" t="s">
        <v>286</v>
      </c>
      <c r="D146" s="29">
        <f>E146+F146</f>
        <v>6265</v>
      </c>
      <c r="E146" s="29">
        <v>6265</v>
      </c>
      <c r="F146" s="29">
        <v>0</v>
      </c>
      <c r="G146" s="29">
        <f>H146+I146</f>
        <v>4228.2</v>
      </c>
      <c r="H146" s="29">
        <v>4228.2</v>
      </c>
      <c r="I146" s="29">
        <v>0</v>
      </c>
      <c r="J146" s="4" t="s">
        <v>287</v>
      </c>
      <c r="K146" s="4" t="s">
        <v>288</v>
      </c>
      <c r="L146" s="16" t="s">
        <v>289</v>
      </c>
      <c r="M146" s="16">
        <v>83</v>
      </c>
      <c r="N146" s="16">
        <v>30</v>
      </c>
      <c r="O146" s="5"/>
    </row>
    <row r="147" spans="1:15" ht="129.75" customHeight="1">
      <c r="A147" s="1"/>
      <c r="B147" s="33"/>
      <c r="C147" s="33"/>
      <c r="D147" s="29"/>
      <c r="E147" s="29"/>
      <c r="F147" s="29"/>
      <c r="G147" s="29"/>
      <c r="H147" s="29"/>
      <c r="I147" s="29"/>
      <c r="J147" s="4" t="s">
        <v>290</v>
      </c>
      <c r="K147" s="4" t="s">
        <v>16</v>
      </c>
      <c r="L147" s="16" t="s">
        <v>291</v>
      </c>
      <c r="M147" s="16">
        <v>8.2</v>
      </c>
      <c r="N147" s="21" t="s">
        <v>266</v>
      </c>
      <c r="O147" s="5"/>
    </row>
    <row r="148" spans="1:15" ht="47.25" customHeight="1">
      <c r="A148" s="1"/>
      <c r="B148" s="4" t="s">
        <v>79</v>
      </c>
      <c r="C148" s="4" t="s">
        <v>292</v>
      </c>
      <c r="D148" s="6">
        <f>E148+F148</f>
        <v>260</v>
      </c>
      <c r="E148" s="6">
        <v>260</v>
      </c>
      <c r="F148" s="6">
        <v>0</v>
      </c>
      <c r="G148" s="6">
        <f>H148+I148</f>
        <v>0</v>
      </c>
      <c r="H148" s="6">
        <v>0</v>
      </c>
      <c r="I148" s="6">
        <v>0</v>
      </c>
      <c r="J148" s="4" t="s">
        <v>293</v>
      </c>
      <c r="K148" s="4" t="s">
        <v>27</v>
      </c>
      <c r="L148" s="16" t="s">
        <v>41</v>
      </c>
      <c r="M148" s="16">
        <v>4</v>
      </c>
      <c r="N148" s="16">
        <v>2</v>
      </c>
      <c r="O148" s="5"/>
    </row>
    <row r="149" spans="1:15" ht="37.5" customHeight="1">
      <c r="A149" s="1"/>
      <c r="B149" s="4"/>
      <c r="C149" s="34" t="s">
        <v>294</v>
      </c>
      <c r="D149" s="34"/>
      <c r="E149" s="34"/>
      <c r="F149" s="34"/>
      <c r="G149" s="34">
        <v>0</v>
      </c>
      <c r="H149" s="34">
        <v>0</v>
      </c>
      <c r="I149" s="34">
        <v>0</v>
      </c>
      <c r="J149" s="35"/>
      <c r="K149" s="35"/>
      <c r="L149" s="36"/>
      <c r="M149" s="36"/>
      <c r="N149" s="36"/>
      <c r="O149" s="36"/>
    </row>
    <row r="150" spans="1:15" ht="84" customHeight="1">
      <c r="A150" s="1"/>
      <c r="B150" s="33" t="s">
        <v>13</v>
      </c>
      <c r="C150" s="33" t="s">
        <v>295</v>
      </c>
      <c r="D150" s="29">
        <f>E150+F150</f>
        <v>94472</v>
      </c>
      <c r="E150" s="29">
        <v>0</v>
      </c>
      <c r="F150" s="29">
        <v>94472</v>
      </c>
      <c r="G150" s="29">
        <f>H150+I150</f>
        <v>33710.3</v>
      </c>
      <c r="H150" s="29">
        <v>0</v>
      </c>
      <c r="I150" s="29">
        <v>33710.3</v>
      </c>
      <c r="J150" s="4" t="s">
        <v>296</v>
      </c>
      <c r="K150" s="4" t="s">
        <v>16</v>
      </c>
      <c r="L150" s="16" t="s">
        <v>117</v>
      </c>
      <c r="M150" s="16">
        <v>100</v>
      </c>
      <c r="N150" s="16">
        <v>100</v>
      </c>
      <c r="O150" s="5"/>
    </row>
    <row r="151" spans="1:15" ht="141.75" customHeight="1">
      <c r="A151" s="1"/>
      <c r="B151" s="33"/>
      <c r="C151" s="33"/>
      <c r="D151" s="29"/>
      <c r="E151" s="29"/>
      <c r="F151" s="29"/>
      <c r="G151" s="29"/>
      <c r="H151" s="29"/>
      <c r="I151" s="29"/>
      <c r="J151" s="4" t="s">
        <v>297</v>
      </c>
      <c r="K151" s="4" t="s">
        <v>16</v>
      </c>
      <c r="L151" s="16" t="s">
        <v>298</v>
      </c>
      <c r="M151" s="16" t="s">
        <v>299</v>
      </c>
      <c r="N151" s="21" t="s">
        <v>266</v>
      </c>
      <c r="O151" s="5"/>
    </row>
    <row r="152" spans="1:15" ht="60.75" customHeight="1">
      <c r="A152" s="1"/>
      <c r="B152" s="33"/>
      <c r="C152" s="33"/>
      <c r="D152" s="29"/>
      <c r="E152" s="29"/>
      <c r="F152" s="29"/>
      <c r="G152" s="29"/>
      <c r="H152" s="29"/>
      <c r="I152" s="29"/>
      <c r="J152" s="4" t="s">
        <v>300</v>
      </c>
      <c r="K152" s="4" t="s">
        <v>27</v>
      </c>
      <c r="L152" s="16" t="s">
        <v>41</v>
      </c>
      <c r="M152" s="16">
        <v>4</v>
      </c>
      <c r="N152" s="16">
        <v>2</v>
      </c>
      <c r="O152" s="9" t="s">
        <v>951</v>
      </c>
    </row>
    <row r="153" spans="1:15" ht="45.75" customHeight="1">
      <c r="A153" s="1"/>
      <c r="B153" s="33"/>
      <c r="C153" s="33"/>
      <c r="D153" s="29"/>
      <c r="E153" s="29"/>
      <c r="F153" s="29"/>
      <c r="G153" s="29"/>
      <c r="H153" s="29"/>
      <c r="I153" s="29"/>
      <c r="J153" s="4" t="s">
        <v>301</v>
      </c>
      <c r="K153" s="4" t="s">
        <v>16</v>
      </c>
      <c r="L153" s="16" t="s">
        <v>164</v>
      </c>
      <c r="M153" s="16">
        <v>75</v>
      </c>
      <c r="N153" s="16">
        <v>93.8</v>
      </c>
      <c r="O153" s="5"/>
    </row>
    <row r="154" spans="1:15" ht="78.75" customHeight="1">
      <c r="A154" s="1"/>
      <c r="B154" s="33"/>
      <c r="C154" s="33"/>
      <c r="D154" s="29"/>
      <c r="E154" s="29"/>
      <c r="F154" s="29"/>
      <c r="G154" s="29"/>
      <c r="H154" s="29"/>
      <c r="I154" s="29"/>
      <c r="J154" s="4" t="s">
        <v>302</v>
      </c>
      <c r="K154" s="4" t="s">
        <v>27</v>
      </c>
      <c r="L154" s="16" t="s">
        <v>33</v>
      </c>
      <c r="M154" s="16">
        <v>1</v>
      </c>
      <c r="N154" s="16">
        <v>0</v>
      </c>
      <c r="O154" s="5"/>
    </row>
    <row r="155" spans="1:15" ht="22.5" customHeight="1">
      <c r="A155" s="1"/>
      <c r="B155" s="4"/>
      <c r="C155" s="34" t="s">
        <v>303</v>
      </c>
      <c r="D155" s="34">
        <v>20353.8</v>
      </c>
      <c r="E155" s="34">
        <v>200</v>
      </c>
      <c r="F155" s="34">
        <v>20153.8</v>
      </c>
      <c r="G155" s="34">
        <v>8366.199999999999</v>
      </c>
      <c r="H155" s="34">
        <v>0</v>
      </c>
      <c r="I155" s="34">
        <v>8366.199999999999</v>
      </c>
      <c r="J155" s="35"/>
      <c r="K155" s="35"/>
      <c r="L155" s="36"/>
      <c r="M155" s="36"/>
      <c r="N155" s="36"/>
      <c r="O155" s="36"/>
    </row>
    <row r="156" spans="1:15" ht="170.25" customHeight="1">
      <c r="A156" s="1"/>
      <c r="B156" s="33" t="s">
        <v>13</v>
      </c>
      <c r="C156" s="33" t="s">
        <v>304</v>
      </c>
      <c r="D156" s="29">
        <f>E156+F156</f>
        <v>999</v>
      </c>
      <c r="E156" s="29">
        <v>999</v>
      </c>
      <c r="F156" s="29">
        <v>0</v>
      </c>
      <c r="G156" s="29">
        <f>H156+I156</f>
        <v>761</v>
      </c>
      <c r="H156" s="29">
        <v>761</v>
      </c>
      <c r="I156" s="29">
        <v>0</v>
      </c>
      <c r="J156" s="4" t="s">
        <v>305</v>
      </c>
      <c r="K156" s="4" t="s">
        <v>16</v>
      </c>
      <c r="L156" s="16" t="s">
        <v>306</v>
      </c>
      <c r="M156" s="16" t="s">
        <v>307</v>
      </c>
      <c r="N156" s="16">
        <v>7.2</v>
      </c>
      <c r="O156" s="5"/>
    </row>
    <row r="157" spans="1:15" ht="90.75" customHeight="1">
      <c r="A157" s="1"/>
      <c r="B157" s="33"/>
      <c r="C157" s="33"/>
      <c r="D157" s="29"/>
      <c r="E157" s="29"/>
      <c r="F157" s="29"/>
      <c r="G157" s="29"/>
      <c r="H157" s="29"/>
      <c r="I157" s="29"/>
      <c r="J157" s="4" t="s">
        <v>308</v>
      </c>
      <c r="K157" s="4" t="s">
        <v>16</v>
      </c>
      <c r="L157" s="16" t="s">
        <v>306</v>
      </c>
      <c r="M157" s="16" t="s">
        <v>309</v>
      </c>
      <c r="N157" s="16">
        <v>6.2</v>
      </c>
      <c r="O157" s="5"/>
    </row>
    <row r="158" spans="1:15" ht="86.25" customHeight="1">
      <c r="A158" s="1"/>
      <c r="B158" s="33"/>
      <c r="C158" s="33"/>
      <c r="D158" s="29"/>
      <c r="E158" s="29"/>
      <c r="F158" s="29"/>
      <c r="G158" s="29"/>
      <c r="H158" s="29"/>
      <c r="I158" s="29"/>
      <c r="J158" s="4" t="s">
        <v>310</v>
      </c>
      <c r="K158" s="4" t="s">
        <v>16</v>
      </c>
      <c r="L158" s="16" t="s">
        <v>36</v>
      </c>
      <c r="M158" s="16">
        <v>9</v>
      </c>
      <c r="N158" s="16">
        <v>5</v>
      </c>
      <c r="O158" s="5"/>
    </row>
    <row r="159" spans="1:15" ht="95.25" customHeight="1">
      <c r="A159" s="1"/>
      <c r="B159" s="4" t="s">
        <v>24</v>
      </c>
      <c r="C159" s="4" t="s">
        <v>311</v>
      </c>
      <c r="D159" s="6">
        <f>E159+F159</f>
        <v>6553.8</v>
      </c>
      <c r="E159" s="6">
        <v>1225</v>
      </c>
      <c r="F159" s="6">
        <f>1528.8+3800</f>
        <v>5328.8</v>
      </c>
      <c r="G159" s="6">
        <f>H159+I159</f>
        <v>1690.9899999999998</v>
      </c>
      <c r="H159" s="6">
        <v>762.29</v>
      </c>
      <c r="I159" s="6">
        <f>795.3+133.4</f>
        <v>928.6999999999999</v>
      </c>
      <c r="J159" s="4" t="s">
        <v>312</v>
      </c>
      <c r="K159" s="4" t="s">
        <v>268</v>
      </c>
      <c r="L159" s="16" t="s">
        <v>63</v>
      </c>
      <c r="M159" s="16">
        <v>663</v>
      </c>
      <c r="N159" s="16">
        <v>285</v>
      </c>
      <c r="O159" s="5"/>
    </row>
    <row r="160" spans="1:15" ht="77.25" customHeight="1">
      <c r="A160" s="1"/>
      <c r="B160" s="33" t="s">
        <v>33</v>
      </c>
      <c r="C160" s="33" t="s">
        <v>313</v>
      </c>
      <c r="D160" s="29">
        <f>E160+F160</f>
        <v>542</v>
      </c>
      <c r="E160" s="29">
        <v>542</v>
      </c>
      <c r="F160" s="29">
        <v>0</v>
      </c>
      <c r="G160" s="29">
        <f>H160+I160</f>
        <v>5</v>
      </c>
      <c r="H160" s="29">
        <v>5</v>
      </c>
      <c r="I160" s="29">
        <v>0</v>
      </c>
      <c r="J160" s="4" t="s">
        <v>314</v>
      </c>
      <c r="K160" s="4" t="s">
        <v>16</v>
      </c>
      <c r="L160" s="16" t="s">
        <v>315</v>
      </c>
      <c r="M160" s="16">
        <v>1.4</v>
      </c>
      <c r="N160" s="16">
        <v>1</v>
      </c>
      <c r="O160" s="5"/>
    </row>
    <row r="161" spans="1:15" ht="93.75" customHeight="1">
      <c r="A161" s="1"/>
      <c r="B161" s="33"/>
      <c r="C161" s="33"/>
      <c r="D161" s="29"/>
      <c r="E161" s="29"/>
      <c r="F161" s="29"/>
      <c r="G161" s="29"/>
      <c r="H161" s="29"/>
      <c r="I161" s="29"/>
      <c r="J161" s="4" t="s">
        <v>316</v>
      </c>
      <c r="K161" s="4" t="s">
        <v>16</v>
      </c>
      <c r="L161" s="16" t="s">
        <v>315</v>
      </c>
      <c r="M161" s="16">
        <v>1.4</v>
      </c>
      <c r="N161" s="16">
        <v>1</v>
      </c>
      <c r="O161" s="5"/>
    </row>
    <row r="162" spans="1:15" ht="105" customHeight="1">
      <c r="A162" s="1"/>
      <c r="B162" s="33" t="s">
        <v>41</v>
      </c>
      <c r="C162" s="33" t="s">
        <v>317</v>
      </c>
      <c r="D162" s="29">
        <f>E162+F162</f>
        <v>584</v>
      </c>
      <c r="E162" s="29">
        <v>584</v>
      </c>
      <c r="F162" s="29">
        <v>0</v>
      </c>
      <c r="G162" s="29">
        <f>H162+I162</f>
        <v>271.71</v>
      </c>
      <c r="H162" s="29">
        <v>271.71</v>
      </c>
      <c r="I162" s="29">
        <v>0</v>
      </c>
      <c r="J162" s="4" t="s">
        <v>318</v>
      </c>
      <c r="K162" s="4" t="s">
        <v>16</v>
      </c>
      <c r="L162" s="16" t="s">
        <v>319</v>
      </c>
      <c r="M162" s="16">
        <v>8.6</v>
      </c>
      <c r="N162" s="16">
        <v>5</v>
      </c>
      <c r="O162" s="5"/>
    </row>
    <row r="163" spans="1:15" ht="107.25" customHeight="1">
      <c r="A163" s="1"/>
      <c r="B163" s="33"/>
      <c r="C163" s="33"/>
      <c r="D163" s="29"/>
      <c r="E163" s="29"/>
      <c r="F163" s="29"/>
      <c r="G163" s="29"/>
      <c r="H163" s="29"/>
      <c r="I163" s="29"/>
      <c r="J163" s="4" t="s">
        <v>320</v>
      </c>
      <c r="K163" s="4" t="s">
        <v>16</v>
      </c>
      <c r="L163" s="16" t="s">
        <v>319</v>
      </c>
      <c r="M163" s="16">
        <v>8.6</v>
      </c>
      <c r="N163" s="16">
        <v>5</v>
      </c>
      <c r="O163" s="5"/>
    </row>
    <row r="164" spans="1:15" ht="78" customHeight="1">
      <c r="A164" s="1"/>
      <c r="B164" s="33"/>
      <c r="C164" s="33"/>
      <c r="D164" s="29"/>
      <c r="E164" s="29"/>
      <c r="F164" s="29"/>
      <c r="G164" s="29"/>
      <c r="H164" s="29"/>
      <c r="I164" s="29"/>
      <c r="J164" s="4" t="s">
        <v>321</v>
      </c>
      <c r="K164" s="4" t="s">
        <v>16</v>
      </c>
      <c r="L164" s="16" t="s">
        <v>322</v>
      </c>
      <c r="M164" s="16">
        <v>2</v>
      </c>
      <c r="N164" s="16">
        <v>0.9</v>
      </c>
      <c r="O164" s="5"/>
    </row>
    <row r="165" spans="1:15" ht="42.75" customHeight="1">
      <c r="A165" s="1"/>
      <c r="B165" s="33" t="s">
        <v>79</v>
      </c>
      <c r="C165" s="33" t="s">
        <v>323</v>
      </c>
      <c r="D165" s="29">
        <f>E165+F165</f>
        <v>11675</v>
      </c>
      <c r="E165" s="29">
        <v>11475</v>
      </c>
      <c r="F165" s="29">
        <v>200</v>
      </c>
      <c r="G165" s="29">
        <f>H165+I165</f>
        <v>5637.5</v>
      </c>
      <c r="H165" s="29">
        <v>5637.5</v>
      </c>
      <c r="I165" s="29">
        <v>0</v>
      </c>
      <c r="J165" s="4" t="s">
        <v>324</v>
      </c>
      <c r="K165" s="4" t="s">
        <v>16</v>
      </c>
      <c r="L165" s="16" t="s">
        <v>117</v>
      </c>
      <c r="M165" s="16">
        <v>100</v>
      </c>
      <c r="N165" s="16">
        <v>100</v>
      </c>
      <c r="O165" s="5"/>
    </row>
    <row r="166" spans="1:15" ht="108" customHeight="1">
      <c r="A166" s="1"/>
      <c r="B166" s="33"/>
      <c r="C166" s="33"/>
      <c r="D166" s="29"/>
      <c r="E166" s="29"/>
      <c r="F166" s="29"/>
      <c r="G166" s="29"/>
      <c r="H166" s="29"/>
      <c r="I166" s="29"/>
      <c r="J166" s="4" t="s">
        <v>325</v>
      </c>
      <c r="K166" s="4" t="s">
        <v>16</v>
      </c>
      <c r="L166" s="16" t="s">
        <v>326</v>
      </c>
      <c r="M166" s="16">
        <v>105.41</v>
      </c>
      <c r="N166" s="16">
        <v>100.7</v>
      </c>
      <c r="O166" s="5"/>
    </row>
    <row r="167" spans="1:15" ht="103.5" customHeight="1">
      <c r="A167" s="1"/>
      <c r="B167" s="33"/>
      <c r="C167" s="33"/>
      <c r="D167" s="29"/>
      <c r="E167" s="29"/>
      <c r="F167" s="29"/>
      <c r="G167" s="29"/>
      <c r="H167" s="29"/>
      <c r="I167" s="29"/>
      <c r="J167" s="4" t="s">
        <v>327</v>
      </c>
      <c r="K167" s="4" t="s">
        <v>16</v>
      </c>
      <c r="L167" s="16" t="s">
        <v>328</v>
      </c>
      <c r="M167" s="16">
        <v>40.5</v>
      </c>
      <c r="N167" s="16">
        <v>8</v>
      </c>
      <c r="O167" s="9" t="s">
        <v>952</v>
      </c>
    </row>
    <row r="168" spans="1:15" ht="62.25" customHeight="1">
      <c r="A168" s="1"/>
      <c r="B168" s="33"/>
      <c r="C168" s="33"/>
      <c r="D168" s="29"/>
      <c r="E168" s="29"/>
      <c r="F168" s="29"/>
      <c r="G168" s="29"/>
      <c r="H168" s="29"/>
      <c r="I168" s="29"/>
      <c r="J168" s="4" t="s">
        <v>329</v>
      </c>
      <c r="K168" s="4" t="s">
        <v>16</v>
      </c>
      <c r="L168" s="16" t="s">
        <v>330</v>
      </c>
      <c r="M168" s="16">
        <v>50</v>
      </c>
      <c r="N168" s="16">
        <v>14</v>
      </c>
      <c r="O168" s="5"/>
    </row>
    <row r="169" spans="1:15" ht="26.25" customHeight="1">
      <c r="A169" s="1"/>
      <c r="B169" s="4"/>
      <c r="C169" s="34" t="s">
        <v>331</v>
      </c>
      <c r="D169" s="34">
        <v>42120</v>
      </c>
      <c r="E169" s="34">
        <v>39780</v>
      </c>
      <c r="F169" s="34">
        <v>2340</v>
      </c>
      <c r="G169" s="34">
        <v>17499.3</v>
      </c>
      <c r="H169" s="34">
        <v>15979.3</v>
      </c>
      <c r="I169" s="34">
        <v>1520</v>
      </c>
      <c r="J169" s="35"/>
      <c r="K169" s="35"/>
      <c r="L169" s="36"/>
      <c r="M169" s="36"/>
      <c r="N169" s="36"/>
      <c r="O169" s="36"/>
    </row>
    <row r="170" spans="1:15" ht="55.5" customHeight="1">
      <c r="A170" s="1"/>
      <c r="B170" s="33" t="s">
        <v>13</v>
      </c>
      <c r="C170" s="33" t="s">
        <v>332</v>
      </c>
      <c r="D170" s="29">
        <f>E170+F170</f>
        <v>0</v>
      </c>
      <c r="E170" s="29">
        <v>0</v>
      </c>
      <c r="F170" s="29">
        <v>0</v>
      </c>
      <c r="G170" s="29">
        <f>H170+I170</f>
        <v>0</v>
      </c>
      <c r="H170" s="29">
        <v>0</v>
      </c>
      <c r="I170" s="29">
        <v>0</v>
      </c>
      <c r="J170" s="4" t="s">
        <v>333</v>
      </c>
      <c r="K170" s="4" t="s">
        <v>16</v>
      </c>
      <c r="L170" s="16" t="s">
        <v>191</v>
      </c>
      <c r="M170" s="16">
        <v>23</v>
      </c>
      <c r="N170" s="16">
        <v>12.28</v>
      </c>
      <c r="O170" s="5"/>
    </row>
    <row r="171" spans="1:15" ht="45.75" customHeight="1">
      <c r="A171" s="1"/>
      <c r="B171" s="33"/>
      <c r="C171" s="33"/>
      <c r="D171" s="29"/>
      <c r="E171" s="29"/>
      <c r="F171" s="29"/>
      <c r="G171" s="29"/>
      <c r="H171" s="29"/>
      <c r="I171" s="29"/>
      <c r="J171" s="4" t="s">
        <v>334</v>
      </c>
      <c r="K171" s="4" t="s">
        <v>27</v>
      </c>
      <c r="L171" s="16" t="s">
        <v>92</v>
      </c>
      <c r="M171" s="16">
        <v>1</v>
      </c>
      <c r="N171" s="16">
        <v>0</v>
      </c>
      <c r="O171" s="5"/>
    </row>
    <row r="172" spans="1:15" ht="53.25" customHeight="1">
      <c r="A172" s="1"/>
      <c r="B172" s="33"/>
      <c r="C172" s="33"/>
      <c r="D172" s="29"/>
      <c r="E172" s="29"/>
      <c r="F172" s="29"/>
      <c r="G172" s="29"/>
      <c r="H172" s="29"/>
      <c r="I172" s="29"/>
      <c r="J172" s="4" t="s">
        <v>335</v>
      </c>
      <c r="K172" s="4" t="s">
        <v>16</v>
      </c>
      <c r="L172" s="16" t="s">
        <v>63</v>
      </c>
      <c r="M172" s="16" t="s">
        <v>336</v>
      </c>
      <c r="N172" s="16">
        <v>18</v>
      </c>
      <c r="O172" s="5"/>
    </row>
    <row r="173" spans="1:15" ht="136.5" customHeight="1">
      <c r="A173" s="1"/>
      <c r="B173" s="33" t="s">
        <v>24</v>
      </c>
      <c r="C173" s="33" t="s">
        <v>337</v>
      </c>
      <c r="D173" s="29">
        <f>E173+F173</f>
        <v>0</v>
      </c>
      <c r="E173" s="29">
        <v>0</v>
      </c>
      <c r="F173" s="29">
        <v>0</v>
      </c>
      <c r="G173" s="29">
        <f>H173+I173</f>
        <v>0</v>
      </c>
      <c r="H173" s="29">
        <v>0</v>
      </c>
      <c r="I173" s="29">
        <v>0</v>
      </c>
      <c r="J173" s="4" t="s">
        <v>338</v>
      </c>
      <c r="K173" s="4" t="s">
        <v>16</v>
      </c>
      <c r="L173" s="16" t="s">
        <v>117</v>
      </c>
      <c r="M173" s="16">
        <v>100</v>
      </c>
      <c r="N173" s="16">
        <v>52.45</v>
      </c>
      <c r="O173" s="5"/>
    </row>
    <row r="174" spans="1:15" ht="51.75" customHeight="1">
      <c r="A174" s="1"/>
      <c r="B174" s="33"/>
      <c r="C174" s="33"/>
      <c r="D174" s="29"/>
      <c r="E174" s="29"/>
      <c r="F174" s="29"/>
      <c r="G174" s="29"/>
      <c r="H174" s="29"/>
      <c r="I174" s="29"/>
      <c r="J174" s="4" t="s">
        <v>339</v>
      </c>
      <c r="K174" s="4" t="s">
        <v>340</v>
      </c>
      <c r="L174" s="16" t="s">
        <v>341</v>
      </c>
      <c r="M174" s="16" t="s">
        <v>342</v>
      </c>
      <c r="N174" s="16">
        <v>4.6</v>
      </c>
      <c r="O174" s="9" t="s">
        <v>953</v>
      </c>
    </row>
    <row r="175" spans="1:15" ht="68.25" customHeight="1">
      <c r="A175" s="1"/>
      <c r="B175" s="4" t="s">
        <v>33</v>
      </c>
      <c r="C175" s="4" t="s">
        <v>343</v>
      </c>
      <c r="D175" s="6">
        <f>E175+F175</f>
        <v>39780</v>
      </c>
      <c r="E175" s="6">
        <v>0</v>
      </c>
      <c r="F175" s="6">
        <v>39780</v>
      </c>
      <c r="G175" s="6">
        <f>H175+I175</f>
        <v>15979.3</v>
      </c>
      <c r="H175" s="6">
        <v>0</v>
      </c>
      <c r="I175" s="6">
        <v>15979.3</v>
      </c>
      <c r="J175" s="4" t="s">
        <v>344</v>
      </c>
      <c r="K175" s="4" t="s">
        <v>16</v>
      </c>
      <c r="L175" s="16" t="s">
        <v>117</v>
      </c>
      <c r="M175" s="16">
        <v>100</v>
      </c>
      <c r="N175" s="16">
        <v>100</v>
      </c>
      <c r="O175" s="5"/>
    </row>
    <row r="176" spans="1:15" ht="140.25" customHeight="1">
      <c r="A176" s="1"/>
      <c r="B176" s="4" t="s">
        <v>41</v>
      </c>
      <c r="C176" s="4" t="s">
        <v>345</v>
      </c>
      <c r="D176" s="6">
        <f>E176+F176</f>
        <v>2340</v>
      </c>
      <c r="E176" s="6">
        <v>0</v>
      </c>
      <c r="F176" s="6">
        <v>2340</v>
      </c>
      <c r="G176" s="6">
        <f>H176+I176</f>
        <v>1520</v>
      </c>
      <c r="H176" s="6">
        <v>0</v>
      </c>
      <c r="I176" s="6">
        <v>1520</v>
      </c>
      <c r="J176" s="4" t="s">
        <v>346</v>
      </c>
      <c r="K176" s="4" t="s">
        <v>16</v>
      </c>
      <c r="L176" s="16" t="s">
        <v>250</v>
      </c>
      <c r="M176" s="16">
        <v>20</v>
      </c>
      <c r="N176" s="16">
        <v>50.9</v>
      </c>
      <c r="O176" s="5"/>
    </row>
    <row r="177" spans="1:15" ht="26.25" customHeight="1">
      <c r="A177" s="1"/>
      <c r="B177" s="4"/>
      <c r="C177" s="34" t="s">
        <v>347</v>
      </c>
      <c r="D177" s="34">
        <v>30090</v>
      </c>
      <c r="E177" s="34"/>
      <c r="F177" s="34">
        <v>30090</v>
      </c>
      <c r="G177" s="34">
        <v>21158.199999999997</v>
      </c>
      <c r="H177" s="34">
        <v>0</v>
      </c>
      <c r="I177" s="34">
        <v>21158.199999999997</v>
      </c>
      <c r="J177" s="35"/>
      <c r="K177" s="35"/>
      <c r="L177" s="36"/>
      <c r="M177" s="36"/>
      <c r="N177" s="36"/>
      <c r="O177" s="36"/>
    </row>
    <row r="178" spans="1:15" ht="99.75" customHeight="1">
      <c r="A178" s="1"/>
      <c r="B178" s="4" t="s">
        <v>13</v>
      </c>
      <c r="C178" s="4" t="s">
        <v>348</v>
      </c>
      <c r="D178" s="6">
        <f>E178+F178</f>
        <v>15613</v>
      </c>
      <c r="E178" s="6">
        <v>15613</v>
      </c>
      <c r="F178" s="6">
        <v>0</v>
      </c>
      <c r="G178" s="6">
        <f>H178+I178</f>
        <v>10192.4</v>
      </c>
      <c r="H178" s="6">
        <v>10192.4</v>
      </c>
      <c r="I178" s="6">
        <v>0</v>
      </c>
      <c r="J178" s="4" t="s">
        <v>349</v>
      </c>
      <c r="K178" s="4" t="s">
        <v>16</v>
      </c>
      <c r="L178" s="16" t="s">
        <v>117</v>
      </c>
      <c r="M178" s="16">
        <v>100</v>
      </c>
      <c r="N178" s="16">
        <v>65.3</v>
      </c>
      <c r="O178" s="5"/>
    </row>
    <row r="179" spans="1:15" ht="109.5" customHeight="1">
      <c r="A179" s="1"/>
      <c r="B179" s="4" t="s">
        <v>24</v>
      </c>
      <c r="C179" s="4" t="s">
        <v>350</v>
      </c>
      <c r="D179" s="6">
        <f>E179+F179</f>
        <v>14477</v>
      </c>
      <c r="E179" s="6">
        <v>14477</v>
      </c>
      <c r="F179" s="6">
        <v>0</v>
      </c>
      <c r="G179" s="6">
        <f>H179+I179</f>
        <v>10965.8</v>
      </c>
      <c r="H179" s="6">
        <v>10965.8</v>
      </c>
      <c r="I179" s="6">
        <v>0</v>
      </c>
      <c r="J179" s="4" t="s">
        <v>351</v>
      </c>
      <c r="K179" s="4" t="s">
        <v>202</v>
      </c>
      <c r="L179" s="16" t="s">
        <v>117</v>
      </c>
      <c r="M179" s="16">
        <v>100</v>
      </c>
      <c r="N179" s="16">
        <v>75.7</v>
      </c>
      <c r="O179" s="5"/>
    </row>
    <row r="180" spans="1:15" ht="31.5" customHeight="1">
      <c r="A180" s="1"/>
      <c r="B180" s="4"/>
      <c r="C180" s="34" t="s">
        <v>352</v>
      </c>
      <c r="D180" s="34">
        <v>4991</v>
      </c>
      <c r="E180" s="34">
        <v>554.9300000000001</v>
      </c>
      <c r="F180" s="34">
        <v>4436.07</v>
      </c>
      <c r="G180" s="34">
        <v>575</v>
      </c>
      <c r="H180" s="34">
        <v>0</v>
      </c>
      <c r="I180" s="34">
        <v>575</v>
      </c>
      <c r="J180" s="35"/>
      <c r="K180" s="35"/>
      <c r="L180" s="36"/>
      <c r="M180" s="36"/>
      <c r="N180" s="36"/>
      <c r="O180" s="36"/>
    </row>
    <row r="181" spans="1:15" ht="95.25" customHeight="1">
      <c r="A181" s="1"/>
      <c r="B181" s="33" t="s">
        <v>13</v>
      </c>
      <c r="C181" s="33" t="s">
        <v>353</v>
      </c>
      <c r="D181" s="29">
        <f>E181+F181</f>
        <v>4991</v>
      </c>
      <c r="E181" s="29">
        <v>2951</v>
      </c>
      <c r="F181" s="29">
        <f>285.07+554.93+1200</f>
        <v>2040</v>
      </c>
      <c r="G181" s="29">
        <f>H181+I181</f>
        <v>575</v>
      </c>
      <c r="H181" s="29">
        <v>575</v>
      </c>
      <c r="I181" s="29">
        <v>0</v>
      </c>
      <c r="J181" s="4" t="s">
        <v>354</v>
      </c>
      <c r="K181" s="4" t="s">
        <v>16</v>
      </c>
      <c r="L181" s="16" t="s">
        <v>355</v>
      </c>
      <c r="M181" s="16">
        <v>55</v>
      </c>
      <c r="N181" s="16">
        <v>50.18</v>
      </c>
      <c r="O181" s="5"/>
    </row>
    <row r="182" spans="1:15" ht="100.5" customHeight="1">
      <c r="A182" s="1"/>
      <c r="B182" s="33"/>
      <c r="C182" s="33"/>
      <c r="D182" s="29"/>
      <c r="E182" s="29"/>
      <c r="F182" s="29"/>
      <c r="G182" s="29"/>
      <c r="H182" s="29"/>
      <c r="I182" s="29"/>
      <c r="J182" s="4" t="s">
        <v>356</v>
      </c>
      <c r="K182" s="4" t="s">
        <v>16</v>
      </c>
      <c r="L182" s="16" t="s">
        <v>357</v>
      </c>
      <c r="M182" s="16">
        <v>22.3</v>
      </c>
      <c r="N182" s="16">
        <v>26.5</v>
      </c>
      <c r="O182" s="5"/>
    </row>
    <row r="183" spans="1:15" ht="54" customHeight="1">
      <c r="A183" s="1"/>
      <c r="B183" s="33"/>
      <c r="C183" s="33"/>
      <c r="D183" s="29"/>
      <c r="E183" s="29"/>
      <c r="F183" s="29"/>
      <c r="G183" s="29"/>
      <c r="H183" s="29"/>
      <c r="I183" s="29"/>
      <c r="J183" s="4" t="s">
        <v>358</v>
      </c>
      <c r="K183" s="4" t="s">
        <v>16</v>
      </c>
      <c r="L183" s="16" t="s">
        <v>173</v>
      </c>
      <c r="M183" s="16">
        <v>85</v>
      </c>
      <c r="N183" s="16">
        <v>53</v>
      </c>
      <c r="O183" s="5"/>
    </row>
    <row r="184" spans="1:15" ht="94.5" customHeight="1">
      <c r="A184" s="1"/>
      <c r="B184" s="33"/>
      <c r="C184" s="33"/>
      <c r="D184" s="29"/>
      <c r="E184" s="29"/>
      <c r="F184" s="29"/>
      <c r="G184" s="29"/>
      <c r="H184" s="29"/>
      <c r="I184" s="29"/>
      <c r="J184" s="4" t="s">
        <v>359</v>
      </c>
      <c r="K184" s="4" t="s">
        <v>16</v>
      </c>
      <c r="L184" s="16" t="s">
        <v>360</v>
      </c>
      <c r="M184" s="16">
        <v>97</v>
      </c>
      <c r="N184" s="16">
        <v>97</v>
      </c>
      <c r="O184" s="5"/>
    </row>
    <row r="185" spans="1:15" ht="75" customHeight="1">
      <c r="A185" s="1"/>
      <c r="B185" s="33"/>
      <c r="C185" s="33"/>
      <c r="D185" s="29"/>
      <c r="E185" s="29"/>
      <c r="F185" s="29"/>
      <c r="G185" s="29"/>
      <c r="H185" s="29"/>
      <c r="I185" s="29"/>
      <c r="J185" s="4" t="s">
        <v>361</v>
      </c>
      <c r="K185" s="4" t="s">
        <v>16</v>
      </c>
      <c r="L185" s="16" t="s">
        <v>171</v>
      </c>
      <c r="M185" s="16">
        <v>35</v>
      </c>
      <c r="N185" s="16">
        <v>13.8</v>
      </c>
      <c r="O185" s="5"/>
    </row>
    <row r="186" spans="1:15" ht="93.75" customHeight="1">
      <c r="A186" s="1"/>
      <c r="B186" s="33"/>
      <c r="C186" s="33"/>
      <c r="D186" s="29"/>
      <c r="E186" s="29"/>
      <c r="F186" s="29"/>
      <c r="G186" s="29"/>
      <c r="H186" s="29"/>
      <c r="I186" s="29"/>
      <c r="J186" s="4" t="s">
        <v>362</v>
      </c>
      <c r="K186" s="4" t="s">
        <v>16</v>
      </c>
      <c r="L186" s="16" t="s">
        <v>363</v>
      </c>
      <c r="M186" s="16">
        <v>17</v>
      </c>
      <c r="N186" s="16">
        <v>17</v>
      </c>
      <c r="O186" s="5"/>
    </row>
    <row r="187" spans="1:15" ht="90.75" customHeight="1">
      <c r="A187" s="1"/>
      <c r="B187" s="33"/>
      <c r="C187" s="33"/>
      <c r="D187" s="29"/>
      <c r="E187" s="29"/>
      <c r="F187" s="29"/>
      <c r="G187" s="29"/>
      <c r="H187" s="29"/>
      <c r="I187" s="29"/>
      <c r="J187" s="4" t="s">
        <v>364</v>
      </c>
      <c r="K187" s="4" t="s">
        <v>16</v>
      </c>
      <c r="L187" s="16" t="s">
        <v>365</v>
      </c>
      <c r="M187" s="16">
        <v>19</v>
      </c>
      <c r="N187" s="16">
        <v>29.4</v>
      </c>
      <c r="O187" s="5"/>
    </row>
    <row r="188" spans="1:15" ht="135" customHeight="1">
      <c r="A188" s="1"/>
      <c r="B188" s="33"/>
      <c r="C188" s="33"/>
      <c r="D188" s="29"/>
      <c r="E188" s="29"/>
      <c r="F188" s="29"/>
      <c r="G188" s="29"/>
      <c r="H188" s="29"/>
      <c r="I188" s="29"/>
      <c r="J188" s="4" t="s">
        <v>366</v>
      </c>
      <c r="K188" s="4" t="s">
        <v>16</v>
      </c>
      <c r="L188" s="16" t="s">
        <v>367</v>
      </c>
      <c r="M188" s="16">
        <v>55</v>
      </c>
      <c r="N188" s="16">
        <v>50.18</v>
      </c>
      <c r="O188" s="5"/>
    </row>
    <row r="189" spans="1:15" ht="36" customHeight="1">
      <c r="A189" s="1"/>
      <c r="B189" s="4"/>
      <c r="C189" s="37" t="s">
        <v>368</v>
      </c>
      <c r="D189" s="37">
        <v>138975.91999999998</v>
      </c>
      <c r="E189" s="37">
        <v>1053.06</v>
      </c>
      <c r="F189" s="37">
        <v>137922.86</v>
      </c>
      <c r="G189" s="37">
        <v>68952.14</v>
      </c>
      <c r="H189" s="37">
        <v>0</v>
      </c>
      <c r="I189" s="37">
        <v>68952.14</v>
      </c>
      <c r="J189" s="38"/>
      <c r="K189" s="38"/>
      <c r="L189" s="39"/>
      <c r="M189" s="39"/>
      <c r="N189" s="39"/>
      <c r="O189" s="39"/>
    </row>
    <row r="190" spans="1:15" ht="29.25" customHeight="1">
      <c r="A190" s="1"/>
      <c r="B190" s="4"/>
      <c r="C190" s="34" t="s">
        <v>369</v>
      </c>
      <c r="D190" s="34">
        <v>44045.92</v>
      </c>
      <c r="E190" s="34">
        <v>1053.06</v>
      </c>
      <c r="F190" s="34">
        <v>42992.86</v>
      </c>
      <c r="G190" s="34">
        <v>20256.51</v>
      </c>
      <c r="H190" s="34">
        <v>0</v>
      </c>
      <c r="I190" s="34">
        <v>20256.51</v>
      </c>
      <c r="J190" s="35"/>
      <c r="K190" s="35"/>
      <c r="L190" s="36"/>
      <c r="M190" s="36"/>
      <c r="N190" s="36"/>
      <c r="O190" s="36"/>
    </row>
    <row r="191" spans="1:15" ht="46.5" customHeight="1">
      <c r="A191" s="1"/>
      <c r="B191" s="33" t="s">
        <v>13</v>
      </c>
      <c r="C191" s="33" t="s">
        <v>370</v>
      </c>
      <c r="D191" s="29">
        <f>E191+F191</f>
        <v>42350</v>
      </c>
      <c r="E191" s="29">
        <v>42100</v>
      </c>
      <c r="F191" s="29">
        <v>250</v>
      </c>
      <c r="G191" s="29">
        <f>H191+I191</f>
        <v>20232.98</v>
      </c>
      <c r="H191" s="29">
        <v>20150.5</v>
      </c>
      <c r="I191" s="29">
        <v>82.48</v>
      </c>
      <c r="J191" s="4" t="s">
        <v>371</v>
      </c>
      <c r="K191" s="4" t="s">
        <v>16</v>
      </c>
      <c r="L191" s="16" t="s">
        <v>63</v>
      </c>
      <c r="M191" s="16">
        <v>91.43</v>
      </c>
      <c r="N191" s="16">
        <v>91.43</v>
      </c>
      <c r="O191" s="9" t="s">
        <v>954</v>
      </c>
    </row>
    <row r="192" spans="1:15" ht="36" customHeight="1">
      <c r="A192" s="1"/>
      <c r="B192" s="33"/>
      <c r="C192" s="33"/>
      <c r="D192" s="29"/>
      <c r="E192" s="29"/>
      <c r="F192" s="29"/>
      <c r="G192" s="29"/>
      <c r="H192" s="29"/>
      <c r="I192" s="29"/>
      <c r="J192" s="4" t="s">
        <v>372</v>
      </c>
      <c r="K192" s="4" t="s">
        <v>373</v>
      </c>
      <c r="L192" s="16" t="s">
        <v>63</v>
      </c>
      <c r="M192" s="16">
        <v>28.82</v>
      </c>
      <c r="N192" s="16">
        <v>21.319</v>
      </c>
      <c r="O192" s="9" t="s">
        <v>955</v>
      </c>
    </row>
    <row r="193" spans="1:15" ht="46.5" customHeight="1">
      <c r="A193" s="1"/>
      <c r="B193" s="33"/>
      <c r="C193" s="33"/>
      <c r="D193" s="29"/>
      <c r="E193" s="29"/>
      <c r="F193" s="29"/>
      <c r="G193" s="29"/>
      <c r="H193" s="29"/>
      <c r="I193" s="29"/>
      <c r="J193" s="4" t="s">
        <v>374</v>
      </c>
      <c r="K193" s="4" t="s">
        <v>375</v>
      </c>
      <c r="L193" s="16" t="s">
        <v>63</v>
      </c>
      <c r="M193" s="16">
        <v>113</v>
      </c>
      <c r="N193" s="16">
        <v>225</v>
      </c>
      <c r="O193" s="9" t="s">
        <v>956</v>
      </c>
    </row>
    <row r="194" spans="1:15" ht="46.5" customHeight="1">
      <c r="A194" s="1"/>
      <c r="B194" s="33"/>
      <c r="C194" s="33"/>
      <c r="D194" s="29"/>
      <c r="E194" s="29"/>
      <c r="F194" s="29"/>
      <c r="G194" s="29"/>
      <c r="H194" s="29"/>
      <c r="I194" s="29"/>
      <c r="J194" s="4" t="s">
        <v>376</v>
      </c>
      <c r="K194" s="4" t="s">
        <v>375</v>
      </c>
      <c r="L194" s="16" t="s">
        <v>63</v>
      </c>
      <c r="M194" s="16">
        <v>113</v>
      </c>
      <c r="N194" s="16">
        <v>187.5</v>
      </c>
      <c r="O194" s="9" t="s">
        <v>957</v>
      </c>
    </row>
    <row r="195" spans="1:15" ht="40.5" customHeight="1">
      <c r="A195" s="1"/>
      <c r="B195" s="33" t="s">
        <v>24</v>
      </c>
      <c r="C195" s="33" t="s">
        <v>377</v>
      </c>
      <c r="D195" s="29">
        <f>E195+F195</f>
        <v>0</v>
      </c>
      <c r="E195" s="29">
        <v>0</v>
      </c>
      <c r="F195" s="29">
        <v>0</v>
      </c>
      <c r="G195" s="29">
        <f>H195+I195</f>
        <v>0</v>
      </c>
      <c r="H195" s="29">
        <v>0</v>
      </c>
      <c r="I195" s="29">
        <v>0</v>
      </c>
      <c r="J195" s="4" t="s">
        <v>378</v>
      </c>
      <c r="K195" s="4" t="s">
        <v>16</v>
      </c>
      <c r="L195" s="16" t="s">
        <v>63</v>
      </c>
      <c r="M195" s="16">
        <v>20</v>
      </c>
      <c r="N195" s="16">
        <v>10</v>
      </c>
      <c r="O195" s="9" t="s">
        <v>958</v>
      </c>
    </row>
    <row r="196" spans="1:15" ht="51.75" customHeight="1">
      <c r="A196" s="1"/>
      <c r="B196" s="33"/>
      <c r="C196" s="33"/>
      <c r="D196" s="29"/>
      <c r="E196" s="29"/>
      <c r="F196" s="29"/>
      <c r="G196" s="29"/>
      <c r="H196" s="29"/>
      <c r="I196" s="29"/>
      <c r="J196" s="4" t="s">
        <v>379</v>
      </c>
      <c r="K196" s="4" t="s">
        <v>16</v>
      </c>
      <c r="L196" s="16" t="s">
        <v>63</v>
      </c>
      <c r="M196" s="16">
        <v>100</v>
      </c>
      <c r="N196" s="16">
        <v>100</v>
      </c>
      <c r="O196" s="9" t="s">
        <v>959</v>
      </c>
    </row>
    <row r="197" spans="1:15" ht="37.5" customHeight="1">
      <c r="A197" s="1"/>
      <c r="B197" s="33" t="s">
        <v>33</v>
      </c>
      <c r="C197" s="33" t="s">
        <v>380</v>
      </c>
      <c r="D197" s="29">
        <f>E197+F197</f>
        <v>1272.5</v>
      </c>
      <c r="E197" s="29">
        <v>500</v>
      </c>
      <c r="F197" s="29">
        <f>650.8+121.7</f>
        <v>772.5</v>
      </c>
      <c r="G197" s="29">
        <f>H197+I197</f>
        <v>0</v>
      </c>
      <c r="H197" s="29">
        <v>0</v>
      </c>
      <c r="I197" s="29">
        <v>0</v>
      </c>
      <c r="J197" s="4" t="s">
        <v>381</v>
      </c>
      <c r="K197" s="4" t="s">
        <v>382</v>
      </c>
      <c r="L197" s="16" t="s">
        <v>63</v>
      </c>
      <c r="M197" s="16">
        <v>3.4</v>
      </c>
      <c r="N197" s="16">
        <v>2.894</v>
      </c>
      <c r="O197" s="9" t="s">
        <v>960</v>
      </c>
    </row>
    <row r="198" spans="1:15" ht="40.5" customHeight="1">
      <c r="A198" s="1"/>
      <c r="B198" s="33"/>
      <c r="C198" s="33"/>
      <c r="D198" s="29"/>
      <c r="E198" s="29"/>
      <c r="F198" s="29"/>
      <c r="G198" s="29"/>
      <c r="H198" s="29"/>
      <c r="I198" s="29"/>
      <c r="J198" s="4" t="s">
        <v>383</v>
      </c>
      <c r="K198" s="4" t="s">
        <v>384</v>
      </c>
      <c r="L198" s="16" t="s">
        <v>63</v>
      </c>
      <c r="M198" s="16">
        <v>1.6</v>
      </c>
      <c r="N198" s="16">
        <v>0</v>
      </c>
      <c r="O198" s="9" t="s">
        <v>961</v>
      </c>
    </row>
    <row r="199" spans="1:15" ht="51" customHeight="1">
      <c r="A199" s="1"/>
      <c r="B199" s="4" t="s">
        <v>41</v>
      </c>
      <c r="C199" s="4" t="s">
        <v>385</v>
      </c>
      <c r="D199" s="6">
        <f>E199+F199</f>
        <v>0</v>
      </c>
      <c r="E199" s="6">
        <v>0</v>
      </c>
      <c r="F199" s="6">
        <v>0</v>
      </c>
      <c r="G199" s="6">
        <f>H199+I199</f>
        <v>23.53</v>
      </c>
      <c r="H199" s="6">
        <v>0</v>
      </c>
      <c r="I199" s="6">
        <v>23.53</v>
      </c>
      <c r="J199" s="4" t="s">
        <v>386</v>
      </c>
      <c r="K199" s="4" t="s">
        <v>268</v>
      </c>
      <c r="L199" s="16" t="s">
        <v>63</v>
      </c>
      <c r="M199" s="16">
        <v>7</v>
      </c>
      <c r="N199" s="16">
        <v>7</v>
      </c>
      <c r="O199" s="9" t="s">
        <v>962</v>
      </c>
    </row>
    <row r="200" spans="1:15" ht="60" customHeight="1">
      <c r="A200" s="1"/>
      <c r="B200" s="33" t="s">
        <v>79</v>
      </c>
      <c r="C200" s="33" t="s">
        <v>387</v>
      </c>
      <c r="D200" s="29">
        <f>E200+F200</f>
        <v>402.26</v>
      </c>
      <c r="E200" s="29">
        <v>0</v>
      </c>
      <c r="F200" s="29">
        <v>402.26</v>
      </c>
      <c r="G200" s="29">
        <f>H200+I200</f>
        <v>0</v>
      </c>
      <c r="H200" s="29">
        <v>0</v>
      </c>
      <c r="I200" s="29">
        <v>0</v>
      </c>
      <c r="J200" s="4" t="s">
        <v>388</v>
      </c>
      <c r="K200" s="4" t="s">
        <v>27</v>
      </c>
      <c r="L200" s="16" t="s">
        <v>63</v>
      </c>
      <c r="M200" s="16">
        <v>1</v>
      </c>
      <c r="N200" s="16">
        <v>0</v>
      </c>
      <c r="O200" s="9" t="s">
        <v>963</v>
      </c>
    </row>
    <row r="201" spans="1:15" ht="104.25" customHeight="1">
      <c r="A201" s="1"/>
      <c r="B201" s="33"/>
      <c r="C201" s="33"/>
      <c r="D201" s="29"/>
      <c r="E201" s="29"/>
      <c r="F201" s="29"/>
      <c r="G201" s="29"/>
      <c r="H201" s="29"/>
      <c r="I201" s="29"/>
      <c r="J201" s="4" t="s">
        <v>389</v>
      </c>
      <c r="K201" s="4" t="s">
        <v>27</v>
      </c>
      <c r="L201" s="16" t="s">
        <v>63</v>
      </c>
      <c r="M201" s="16">
        <v>1</v>
      </c>
      <c r="N201" s="16">
        <v>0</v>
      </c>
      <c r="O201" s="9" t="s">
        <v>963</v>
      </c>
    </row>
    <row r="202" spans="1:15" ht="33.75" customHeight="1">
      <c r="A202" s="1"/>
      <c r="B202" s="33"/>
      <c r="C202" s="33"/>
      <c r="D202" s="29"/>
      <c r="E202" s="29"/>
      <c r="F202" s="29"/>
      <c r="G202" s="29"/>
      <c r="H202" s="29"/>
      <c r="I202" s="29"/>
      <c r="J202" s="4" t="s">
        <v>390</v>
      </c>
      <c r="K202" s="4" t="s">
        <v>75</v>
      </c>
      <c r="L202" s="16" t="s">
        <v>63</v>
      </c>
      <c r="M202" s="16">
        <v>3</v>
      </c>
      <c r="N202" s="16">
        <v>0</v>
      </c>
      <c r="O202" s="9" t="s">
        <v>963</v>
      </c>
    </row>
    <row r="203" spans="1:15" ht="35.25" customHeight="1">
      <c r="A203" s="1"/>
      <c r="B203" s="33"/>
      <c r="C203" s="33"/>
      <c r="D203" s="29"/>
      <c r="E203" s="29"/>
      <c r="F203" s="29"/>
      <c r="G203" s="29"/>
      <c r="H203" s="29"/>
      <c r="I203" s="29"/>
      <c r="J203" s="4" t="s">
        <v>391</v>
      </c>
      <c r="K203" s="4" t="s">
        <v>75</v>
      </c>
      <c r="L203" s="16" t="s">
        <v>63</v>
      </c>
      <c r="M203" s="16">
        <v>3525</v>
      </c>
      <c r="N203" s="16">
        <v>0</v>
      </c>
      <c r="O203" s="9" t="s">
        <v>963</v>
      </c>
    </row>
    <row r="204" spans="1:15" ht="47.25" customHeight="1">
      <c r="A204" s="1"/>
      <c r="B204" s="33"/>
      <c r="C204" s="33"/>
      <c r="D204" s="29"/>
      <c r="E204" s="29"/>
      <c r="F204" s="29"/>
      <c r="G204" s="29"/>
      <c r="H204" s="29"/>
      <c r="I204" s="29"/>
      <c r="J204" s="4" t="s">
        <v>392</v>
      </c>
      <c r="K204" s="4" t="s">
        <v>27</v>
      </c>
      <c r="L204" s="16" t="s">
        <v>63</v>
      </c>
      <c r="M204" s="16">
        <v>3</v>
      </c>
      <c r="N204" s="16">
        <v>0</v>
      </c>
      <c r="O204" s="9" t="s">
        <v>963</v>
      </c>
    </row>
    <row r="205" spans="1:15" ht="33" customHeight="1">
      <c r="A205" s="1"/>
      <c r="B205" s="4"/>
      <c r="C205" s="34" t="s">
        <v>393</v>
      </c>
      <c r="D205" s="34">
        <v>53500</v>
      </c>
      <c r="E205" s="34">
        <v>0</v>
      </c>
      <c r="F205" s="34">
        <v>53500</v>
      </c>
      <c r="G205" s="34">
        <v>28357.86</v>
      </c>
      <c r="H205" s="34">
        <v>0</v>
      </c>
      <c r="I205" s="34">
        <v>28357.86</v>
      </c>
      <c r="J205" s="35"/>
      <c r="K205" s="35"/>
      <c r="L205" s="36"/>
      <c r="M205" s="36"/>
      <c r="N205" s="36"/>
      <c r="O205" s="47"/>
    </row>
    <row r="206" spans="1:15" ht="51.75" customHeight="1">
      <c r="A206" s="1"/>
      <c r="B206" s="33" t="s">
        <v>13</v>
      </c>
      <c r="C206" s="33" t="s">
        <v>394</v>
      </c>
      <c r="D206" s="29">
        <f>E206+F206</f>
        <v>45900</v>
      </c>
      <c r="E206" s="29">
        <v>42000</v>
      </c>
      <c r="F206" s="29">
        <v>3900</v>
      </c>
      <c r="G206" s="29">
        <f>H206+I206</f>
        <v>22508.93</v>
      </c>
      <c r="H206" s="29">
        <v>22060.69</v>
      </c>
      <c r="I206" s="29">
        <v>448.24</v>
      </c>
      <c r="J206" s="4" t="s">
        <v>395</v>
      </c>
      <c r="K206" s="4" t="s">
        <v>16</v>
      </c>
      <c r="L206" s="16" t="s">
        <v>63</v>
      </c>
      <c r="M206" s="16">
        <v>110.34</v>
      </c>
      <c r="N206" s="22">
        <v>110.34</v>
      </c>
      <c r="O206" s="15" t="s">
        <v>964</v>
      </c>
    </row>
    <row r="207" spans="1:15" ht="47.25" customHeight="1">
      <c r="A207" s="1"/>
      <c r="B207" s="33"/>
      <c r="C207" s="33"/>
      <c r="D207" s="29"/>
      <c r="E207" s="29"/>
      <c r="F207" s="29"/>
      <c r="G207" s="29"/>
      <c r="H207" s="29"/>
      <c r="I207" s="29"/>
      <c r="J207" s="4" t="s">
        <v>396</v>
      </c>
      <c r="K207" s="4" t="s">
        <v>16</v>
      </c>
      <c r="L207" s="16" t="s">
        <v>63</v>
      </c>
      <c r="M207" s="16">
        <v>105.3</v>
      </c>
      <c r="N207" s="22">
        <v>39.3</v>
      </c>
      <c r="O207" s="15" t="s">
        <v>965</v>
      </c>
    </row>
    <row r="208" spans="1:15" ht="34.5" customHeight="1">
      <c r="A208" s="1"/>
      <c r="B208" s="33" t="s">
        <v>24</v>
      </c>
      <c r="C208" s="33" t="s">
        <v>397</v>
      </c>
      <c r="D208" s="29">
        <f>E208+F208</f>
        <v>6500</v>
      </c>
      <c r="E208" s="29">
        <v>2000</v>
      </c>
      <c r="F208" s="29">
        <v>4500</v>
      </c>
      <c r="G208" s="29">
        <f>H208+I208</f>
        <v>4841.43</v>
      </c>
      <c r="H208" s="29">
        <v>1500</v>
      </c>
      <c r="I208" s="29">
        <v>3341.43</v>
      </c>
      <c r="J208" s="4" t="s">
        <v>398</v>
      </c>
      <c r="K208" s="4" t="s">
        <v>27</v>
      </c>
      <c r="L208" s="16" t="s">
        <v>63</v>
      </c>
      <c r="M208" s="16">
        <v>415</v>
      </c>
      <c r="N208" s="22">
        <v>415</v>
      </c>
      <c r="O208" s="13" t="s">
        <v>948</v>
      </c>
    </row>
    <row r="209" spans="1:15" ht="43.5" customHeight="1">
      <c r="A209" s="1"/>
      <c r="B209" s="33"/>
      <c r="C209" s="33"/>
      <c r="D209" s="29"/>
      <c r="E209" s="29"/>
      <c r="F209" s="29"/>
      <c r="G209" s="29"/>
      <c r="H209" s="29"/>
      <c r="I209" s="29"/>
      <c r="J209" s="4" t="s">
        <v>399</v>
      </c>
      <c r="K209" s="4" t="s">
        <v>27</v>
      </c>
      <c r="L209" s="16" t="s">
        <v>63</v>
      </c>
      <c r="M209" s="16">
        <v>21</v>
      </c>
      <c r="N209" s="22">
        <v>21</v>
      </c>
      <c r="O209" s="13" t="s">
        <v>948</v>
      </c>
    </row>
    <row r="210" spans="1:15" ht="60" customHeight="1">
      <c r="A210" s="1"/>
      <c r="B210" s="33"/>
      <c r="C210" s="33"/>
      <c r="D210" s="29"/>
      <c r="E210" s="29"/>
      <c r="F210" s="29"/>
      <c r="G210" s="29"/>
      <c r="H210" s="29"/>
      <c r="I210" s="29"/>
      <c r="J210" s="4" t="s">
        <v>400</v>
      </c>
      <c r="K210" s="4" t="s">
        <v>27</v>
      </c>
      <c r="L210" s="16" t="s">
        <v>63</v>
      </c>
      <c r="M210" s="16">
        <v>16</v>
      </c>
      <c r="N210" s="22">
        <v>17</v>
      </c>
      <c r="O210" s="13" t="s">
        <v>966</v>
      </c>
    </row>
    <row r="211" spans="1:15" ht="53.25" customHeight="1">
      <c r="A211" s="1"/>
      <c r="B211" s="33"/>
      <c r="C211" s="33"/>
      <c r="D211" s="29"/>
      <c r="E211" s="29"/>
      <c r="F211" s="29"/>
      <c r="G211" s="29"/>
      <c r="H211" s="29"/>
      <c r="I211" s="29"/>
      <c r="J211" s="4" t="s">
        <v>401</v>
      </c>
      <c r="K211" s="4" t="s">
        <v>16</v>
      </c>
      <c r="L211" s="16" t="s">
        <v>63</v>
      </c>
      <c r="M211" s="16">
        <v>4.73</v>
      </c>
      <c r="N211" s="22">
        <v>8.5</v>
      </c>
      <c r="O211" s="14" t="s">
        <v>967</v>
      </c>
    </row>
    <row r="212" spans="1:15" ht="43.5" customHeight="1">
      <c r="A212" s="1"/>
      <c r="B212" s="4" t="s">
        <v>33</v>
      </c>
      <c r="C212" s="4" t="s">
        <v>402</v>
      </c>
      <c r="D212" s="6">
        <f>E212+F212</f>
        <v>100</v>
      </c>
      <c r="E212" s="6">
        <v>0</v>
      </c>
      <c r="F212" s="6">
        <v>100</v>
      </c>
      <c r="G212" s="6">
        <f>H212+I212</f>
        <v>7.5</v>
      </c>
      <c r="H212" s="6">
        <v>0</v>
      </c>
      <c r="I212" s="6">
        <v>7.5</v>
      </c>
      <c r="J212" s="4" t="s">
        <v>386</v>
      </c>
      <c r="K212" s="4" t="s">
        <v>268</v>
      </c>
      <c r="L212" s="16" t="s">
        <v>63</v>
      </c>
      <c r="M212" s="16">
        <v>4</v>
      </c>
      <c r="N212" s="22">
        <v>6</v>
      </c>
      <c r="O212" s="14" t="s">
        <v>968</v>
      </c>
    </row>
    <row r="213" spans="1:15" ht="90.75" customHeight="1">
      <c r="A213" s="1"/>
      <c r="B213" s="33" t="s">
        <v>41</v>
      </c>
      <c r="C213" s="33" t="s">
        <v>403</v>
      </c>
      <c r="D213" s="29">
        <f>E213+F213</f>
        <v>1000</v>
      </c>
      <c r="E213" s="29">
        <v>0</v>
      </c>
      <c r="F213" s="29">
        <v>1000</v>
      </c>
      <c r="G213" s="29">
        <f>H213+I213</f>
        <v>1000</v>
      </c>
      <c r="H213" s="29">
        <v>0</v>
      </c>
      <c r="I213" s="29">
        <v>1000</v>
      </c>
      <c r="J213" s="4" t="s">
        <v>404</v>
      </c>
      <c r="K213" s="4" t="s">
        <v>16</v>
      </c>
      <c r="L213" s="16" t="s">
        <v>63</v>
      </c>
      <c r="M213" s="16">
        <v>0</v>
      </c>
      <c r="N213" s="22">
        <v>0</v>
      </c>
      <c r="O213" s="14" t="s">
        <v>969</v>
      </c>
    </row>
    <row r="214" spans="1:15" ht="44.25" customHeight="1">
      <c r="A214" s="1"/>
      <c r="B214" s="33"/>
      <c r="C214" s="33"/>
      <c r="D214" s="29"/>
      <c r="E214" s="29"/>
      <c r="F214" s="29"/>
      <c r="G214" s="29"/>
      <c r="H214" s="29"/>
      <c r="I214" s="29"/>
      <c r="J214" s="4" t="s">
        <v>405</v>
      </c>
      <c r="K214" s="4" t="s">
        <v>288</v>
      </c>
      <c r="L214" s="16" t="s">
        <v>63</v>
      </c>
      <c r="M214" s="16">
        <v>1</v>
      </c>
      <c r="N214" s="22">
        <v>1</v>
      </c>
      <c r="O214" s="14" t="s">
        <v>948</v>
      </c>
    </row>
    <row r="215" spans="1:15" ht="39" customHeight="1">
      <c r="A215" s="1"/>
      <c r="B215" s="33"/>
      <c r="C215" s="33"/>
      <c r="D215" s="29"/>
      <c r="E215" s="29"/>
      <c r="F215" s="29"/>
      <c r="G215" s="29"/>
      <c r="H215" s="29"/>
      <c r="I215" s="29"/>
      <c r="J215" s="4" t="s">
        <v>406</v>
      </c>
      <c r="K215" s="4" t="s">
        <v>288</v>
      </c>
      <c r="L215" s="16" t="s">
        <v>63</v>
      </c>
      <c r="M215" s="16">
        <v>1</v>
      </c>
      <c r="N215" s="22">
        <v>1</v>
      </c>
      <c r="O215" s="14" t="s">
        <v>948</v>
      </c>
    </row>
    <row r="216" spans="1:15" ht="29.25" customHeight="1">
      <c r="A216" s="1"/>
      <c r="B216" s="4"/>
      <c r="C216" s="34" t="s">
        <v>407</v>
      </c>
      <c r="D216" s="34">
        <v>3608</v>
      </c>
      <c r="E216" s="34">
        <v>0</v>
      </c>
      <c r="F216" s="34">
        <v>3608</v>
      </c>
      <c r="G216" s="34">
        <v>517.4</v>
      </c>
      <c r="H216" s="34">
        <v>0</v>
      </c>
      <c r="I216" s="34">
        <v>517.4</v>
      </c>
      <c r="J216" s="35"/>
      <c r="K216" s="35"/>
      <c r="L216" s="36"/>
      <c r="M216" s="36"/>
      <c r="N216" s="36"/>
      <c r="O216" s="46"/>
    </row>
    <row r="217" spans="1:15" ht="44.25" customHeight="1">
      <c r="A217" s="1"/>
      <c r="B217" s="33" t="s">
        <v>13</v>
      </c>
      <c r="C217" s="33" t="s">
        <v>408</v>
      </c>
      <c r="D217" s="29">
        <f>E217+F217</f>
        <v>3608</v>
      </c>
      <c r="E217" s="29">
        <v>0</v>
      </c>
      <c r="F217" s="29">
        <f>2834+774</f>
        <v>3608</v>
      </c>
      <c r="G217" s="29">
        <f>H217+I217</f>
        <v>517.4</v>
      </c>
      <c r="H217" s="29">
        <v>0</v>
      </c>
      <c r="I217" s="29">
        <v>517.4</v>
      </c>
      <c r="J217" s="4" t="s">
        <v>409</v>
      </c>
      <c r="K217" s="4" t="s">
        <v>16</v>
      </c>
      <c r="L217" s="5" t="s">
        <v>63</v>
      </c>
      <c r="M217" s="16">
        <v>25</v>
      </c>
      <c r="N217" s="16">
        <v>25</v>
      </c>
      <c r="O217" s="11" t="s">
        <v>948</v>
      </c>
    </row>
    <row r="218" spans="1:15" ht="47.25" customHeight="1">
      <c r="A218" s="1"/>
      <c r="B218" s="33"/>
      <c r="C218" s="33"/>
      <c r="D218" s="29"/>
      <c r="E218" s="29"/>
      <c r="F218" s="29"/>
      <c r="G218" s="29"/>
      <c r="H218" s="29"/>
      <c r="I218" s="29"/>
      <c r="J218" s="4" t="s">
        <v>410</v>
      </c>
      <c r="K218" s="4" t="s">
        <v>16</v>
      </c>
      <c r="L218" s="5" t="s">
        <v>63</v>
      </c>
      <c r="M218" s="16">
        <v>109</v>
      </c>
      <c r="N218" s="16">
        <v>109</v>
      </c>
      <c r="O218" s="11" t="s">
        <v>948</v>
      </c>
    </row>
    <row r="219" spans="1:15" ht="52.5" customHeight="1">
      <c r="A219" s="1"/>
      <c r="B219" s="33"/>
      <c r="C219" s="33"/>
      <c r="D219" s="29"/>
      <c r="E219" s="29"/>
      <c r="F219" s="29"/>
      <c r="G219" s="29"/>
      <c r="H219" s="29"/>
      <c r="I219" s="29"/>
      <c r="J219" s="4" t="s">
        <v>411</v>
      </c>
      <c r="K219" s="4" t="s">
        <v>27</v>
      </c>
      <c r="L219" s="5" t="s">
        <v>63</v>
      </c>
      <c r="M219" s="16">
        <v>1</v>
      </c>
      <c r="N219" s="16">
        <v>0</v>
      </c>
      <c r="O219" s="11" t="s">
        <v>971</v>
      </c>
    </row>
    <row r="220" spans="1:15" ht="43.5" customHeight="1">
      <c r="A220" s="1"/>
      <c r="B220" s="33"/>
      <c r="C220" s="33"/>
      <c r="D220" s="29"/>
      <c r="E220" s="29"/>
      <c r="F220" s="29"/>
      <c r="G220" s="29"/>
      <c r="H220" s="29"/>
      <c r="I220" s="29"/>
      <c r="J220" s="4" t="s">
        <v>412</v>
      </c>
      <c r="K220" s="4" t="s">
        <v>27</v>
      </c>
      <c r="L220" s="5" t="s">
        <v>63</v>
      </c>
      <c r="M220" s="16">
        <v>0</v>
      </c>
      <c r="N220" s="16">
        <v>0</v>
      </c>
      <c r="O220" s="11" t="s">
        <v>970</v>
      </c>
    </row>
    <row r="221" spans="1:15" ht="45.75" customHeight="1">
      <c r="A221" s="1"/>
      <c r="B221" s="33"/>
      <c r="C221" s="33"/>
      <c r="D221" s="29"/>
      <c r="E221" s="29"/>
      <c r="F221" s="29"/>
      <c r="G221" s="29"/>
      <c r="H221" s="29"/>
      <c r="I221" s="29"/>
      <c r="J221" s="4" t="s">
        <v>413</v>
      </c>
      <c r="K221" s="4" t="s">
        <v>414</v>
      </c>
      <c r="L221" s="5" t="s">
        <v>63</v>
      </c>
      <c r="M221" s="16">
        <v>0</v>
      </c>
      <c r="N221" s="16">
        <v>0</v>
      </c>
      <c r="O221" s="11" t="s">
        <v>970</v>
      </c>
    </row>
    <row r="222" spans="1:15" ht="31.5" customHeight="1">
      <c r="A222" s="1"/>
      <c r="B222" s="4"/>
      <c r="C222" s="34" t="s">
        <v>415</v>
      </c>
      <c r="D222" s="34">
        <v>2960</v>
      </c>
      <c r="E222" s="34">
        <v>0</v>
      </c>
      <c r="F222" s="34">
        <v>2960</v>
      </c>
      <c r="G222" s="34">
        <v>893.57</v>
      </c>
      <c r="H222" s="34">
        <v>0</v>
      </c>
      <c r="I222" s="34">
        <v>893.57</v>
      </c>
      <c r="J222" s="35"/>
      <c r="K222" s="35"/>
      <c r="L222" s="36"/>
      <c r="M222" s="36"/>
      <c r="N222" s="36"/>
      <c r="O222" s="36"/>
    </row>
    <row r="223" spans="1:15" ht="42.75" customHeight="1">
      <c r="A223" s="1"/>
      <c r="B223" s="33" t="s">
        <v>13</v>
      </c>
      <c r="C223" s="33" t="s">
        <v>416</v>
      </c>
      <c r="D223" s="29">
        <f>E223+F223</f>
        <v>2960</v>
      </c>
      <c r="E223" s="29">
        <v>2960</v>
      </c>
      <c r="F223" s="29">
        <v>0</v>
      </c>
      <c r="G223" s="29">
        <f>H223+I223</f>
        <v>893.57</v>
      </c>
      <c r="H223" s="29">
        <v>893.57</v>
      </c>
      <c r="I223" s="29">
        <v>0</v>
      </c>
      <c r="J223" s="4" t="s">
        <v>417</v>
      </c>
      <c r="K223" s="4" t="s">
        <v>27</v>
      </c>
      <c r="L223" s="16" t="s">
        <v>63</v>
      </c>
      <c r="M223" s="16">
        <v>2</v>
      </c>
      <c r="N223" s="16">
        <v>2</v>
      </c>
      <c r="O223" s="11" t="s">
        <v>948</v>
      </c>
    </row>
    <row r="224" spans="1:15" ht="39.75" customHeight="1">
      <c r="A224" s="1"/>
      <c r="B224" s="33"/>
      <c r="C224" s="33"/>
      <c r="D224" s="29"/>
      <c r="E224" s="29"/>
      <c r="F224" s="29"/>
      <c r="G224" s="29"/>
      <c r="H224" s="29"/>
      <c r="I224" s="29"/>
      <c r="J224" s="4" t="s">
        <v>418</v>
      </c>
      <c r="K224" s="4" t="s">
        <v>27</v>
      </c>
      <c r="L224" s="16" t="s">
        <v>63</v>
      </c>
      <c r="M224" s="16">
        <v>3</v>
      </c>
      <c r="N224" s="16">
        <v>0</v>
      </c>
      <c r="O224" s="11" t="s">
        <v>971</v>
      </c>
    </row>
    <row r="225" spans="1:15" ht="27.75" customHeight="1">
      <c r="A225" s="1"/>
      <c r="B225" s="4"/>
      <c r="C225" s="34" t="s">
        <v>419</v>
      </c>
      <c r="D225" s="34">
        <v>34862</v>
      </c>
      <c r="E225" s="34">
        <v>0</v>
      </c>
      <c r="F225" s="34">
        <v>34862</v>
      </c>
      <c r="G225" s="34">
        <v>18926.8</v>
      </c>
      <c r="H225" s="34">
        <v>0</v>
      </c>
      <c r="I225" s="34">
        <v>18926.8</v>
      </c>
      <c r="J225" s="35"/>
      <c r="K225" s="35"/>
      <c r="L225" s="36"/>
      <c r="M225" s="36"/>
      <c r="N225" s="36"/>
      <c r="O225" s="36"/>
    </row>
    <row r="226" spans="1:15" ht="58.5" customHeight="1">
      <c r="A226" s="1"/>
      <c r="B226" s="33" t="s">
        <v>13</v>
      </c>
      <c r="C226" s="33" t="s">
        <v>420</v>
      </c>
      <c r="D226" s="29">
        <f>E226+F226</f>
        <v>12524</v>
      </c>
      <c r="E226" s="29">
        <v>12524</v>
      </c>
      <c r="F226" s="29">
        <v>0</v>
      </c>
      <c r="G226" s="29">
        <f>H226+I226</f>
        <v>8116.22</v>
      </c>
      <c r="H226" s="29">
        <v>8116.22</v>
      </c>
      <c r="I226" s="29">
        <v>0</v>
      </c>
      <c r="J226" s="4" t="s">
        <v>421</v>
      </c>
      <c r="K226" s="4" t="s">
        <v>16</v>
      </c>
      <c r="L226" s="5" t="s">
        <v>63</v>
      </c>
      <c r="M226" s="16">
        <v>100</v>
      </c>
      <c r="N226" s="16">
        <v>50</v>
      </c>
      <c r="O226" s="9" t="s">
        <v>972</v>
      </c>
    </row>
    <row r="227" spans="1:15" ht="64.5" customHeight="1">
      <c r="A227" s="1"/>
      <c r="B227" s="33"/>
      <c r="C227" s="33"/>
      <c r="D227" s="29"/>
      <c r="E227" s="29"/>
      <c r="F227" s="29"/>
      <c r="G227" s="29"/>
      <c r="H227" s="29"/>
      <c r="I227" s="29"/>
      <c r="J227" s="4" t="s">
        <v>422</v>
      </c>
      <c r="K227" s="4" t="s">
        <v>16</v>
      </c>
      <c r="L227" s="5" t="s">
        <v>63</v>
      </c>
      <c r="M227" s="16">
        <v>91.1</v>
      </c>
      <c r="N227" s="16">
        <v>90.44</v>
      </c>
      <c r="O227" s="9" t="s">
        <v>973</v>
      </c>
    </row>
    <row r="228" spans="1:15" ht="134.25" customHeight="1">
      <c r="A228" s="1"/>
      <c r="B228" s="33"/>
      <c r="C228" s="33"/>
      <c r="D228" s="29"/>
      <c r="E228" s="29"/>
      <c r="F228" s="29"/>
      <c r="G228" s="29"/>
      <c r="H228" s="29"/>
      <c r="I228" s="29"/>
      <c r="J228" s="4" t="s">
        <v>423</v>
      </c>
      <c r="K228" s="4" t="s">
        <v>16</v>
      </c>
      <c r="L228" s="5" t="s">
        <v>63</v>
      </c>
      <c r="M228" s="16">
        <v>100</v>
      </c>
      <c r="N228" s="16">
        <v>101.27</v>
      </c>
      <c r="O228" s="9" t="s">
        <v>974</v>
      </c>
    </row>
    <row r="229" spans="1:15" ht="107.25" customHeight="1">
      <c r="A229" s="1"/>
      <c r="B229" s="4" t="s">
        <v>24</v>
      </c>
      <c r="C229" s="4" t="s">
        <v>424</v>
      </c>
      <c r="D229" s="6">
        <f>E229+F229</f>
        <v>22338</v>
      </c>
      <c r="E229" s="6">
        <v>9238</v>
      </c>
      <c r="F229" s="6">
        <v>13100</v>
      </c>
      <c r="G229" s="6">
        <f>H229+I229</f>
        <v>10810.58</v>
      </c>
      <c r="H229" s="6">
        <v>10810.58</v>
      </c>
      <c r="I229" s="6">
        <v>0</v>
      </c>
      <c r="J229" s="4" t="s">
        <v>425</v>
      </c>
      <c r="K229" s="4" t="s">
        <v>27</v>
      </c>
      <c r="L229" s="5" t="s">
        <v>63</v>
      </c>
      <c r="M229" s="16">
        <v>20</v>
      </c>
      <c r="N229" s="16">
        <v>20</v>
      </c>
      <c r="O229" s="11" t="s">
        <v>948</v>
      </c>
    </row>
    <row r="230" spans="1:15" ht="28.5" customHeight="1">
      <c r="A230" s="1"/>
      <c r="B230" s="4"/>
      <c r="C230" s="37" t="s">
        <v>426</v>
      </c>
      <c r="D230" s="37">
        <v>5856</v>
      </c>
      <c r="E230" s="37"/>
      <c r="F230" s="37">
        <v>5856</v>
      </c>
      <c r="G230" s="37">
        <v>1397.3600000000001</v>
      </c>
      <c r="H230" s="37"/>
      <c r="I230" s="37">
        <v>1397.3600000000001</v>
      </c>
      <c r="J230" s="38"/>
      <c r="K230" s="38"/>
      <c r="L230" s="39"/>
      <c r="M230" s="39"/>
      <c r="N230" s="39"/>
      <c r="O230" s="39"/>
    </row>
    <row r="231" spans="1:15" ht="33.75" customHeight="1">
      <c r="A231" s="1"/>
      <c r="B231" s="4"/>
      <c r="C231" s="34" t="s">
        <v>427</v>
      </c>
      <c r="D231" s="34">
        <v>5856</v>
      </c>
      <c r="E231" s="34"/>
      <c r="F231" s="34">
        <v>5856</v>
      </c>
      <c r="G231" s="34">
        <v>1397.3600000000001</v>
      </c>
      <c r="H231" s="34"/>
      <c r="I231" s="34">
        <v>1397.3600000000001</v>
      </c>
      <c r="J231" s="35"/>
      <c r="K231" s="35"/>
      <c r="L231" s="36"/>
      <c r="M231" s="36"/>
      <c r="N231" s="36"/>
      <c r="O231" s="36"/>
    </row>
    <row r="232" spans="1:15" ht="71.25" customHeight="1">
      <c r="A232" s="1"/>
      <c r="B232" s="33" t="s">
        <v>13</v>
      </c>
      <c r="C232" s="33" t="s">
        <v>428</v>
      </c>
      <c r="D232" s="29">
        <f>E232+F232</f>
        <v>1109</v>
      </c>
      <c r="E232" s="43">
        <v>1109</v>
      </c>
      <c r="F232" s="29">
        <v>0</v>
      </c>
      <c r="G232" s="29">
        <f>H232+I232</f>
        <v>155.07</v>
      </c>
      <c r="H232" s="29">
        <v>155.07</v>
      </c>
      <c r="I232" s="29">
        <v>0</v>
      </c>
      <c r="J232" s="4" t="s">
        <v>429</v>
      </c>
      <c r="K232" s="4" t="s">
        <v>27</v>
      </c>
      <c r="L232" s="5" t="s">
        <v>430</v>
      </c>
      <c r="M232" s="16">
        <v>45</v>
      </c>
      <c r="N232" s="16">
        <v>0</v>
      </c>
      <c r="O232" s="5"/>
    </row>
    <row r="233" spans="1:15" ht="71.25" customHeight="1">
      <c r="A233" s="1"/>
      <c r="B233" s="33"/>
      <c r="C233" s="33"/>
      <c r="D233" s="29"/>
      <c r="E233" s="44"/>
      <c r="F233" s="29"/>
      <c r="G233" s="29"/>
      <c r="H233" s="29"/>
      <c r="I233" s="29"/>
      <c r="J233" s="4" t="s">
        <v>431</v>
      </c>
      <c r="K233" s="4" t="s">
        <v>27</v>
      </c>
      <c r="L233" s="5" t="s">
        <v>432</v>
      </c>
      <c r="M233" s="16">
        <v>5</v>
      </c>
      <c r="N233" s="16">
        <v>5</v>
      </c>
      <c r="O233" s="5"/>
    </row>
    <row r="234" spans="1:15" ht="59.25" customHeight="1">
      <c r="A234" s="1"/>
      <c r="B234" s="33"/>
      <c r="C234" s="33"/>
      <c r="D234" s="29"/>
      <c r="E234" s="44"/>
      <c r="F234" s="29"/>
      <c r="G234" s="29"/>
      <c r="H234" s="29"/>
      <c r="I234" s="29"/>
      <c r="J234" s="4" t="s">
        <v>433</v>
      </c>
      <c r="K234" s="4" t="s">
        <v>16</v>
      </c>
      <c r="L234" s="5" t="s">
        <v>434</v>
      </c>
      <c r="M234" s="16">
        <v>13</v>
      </c>
      <c r="N234" s="16">
        <v>13</v>
      </c>
      <c r="O234" s="5"/>
    </row>
    <row r="235" spans="1:15" ht="45" customHeight="1">
      <c r="A235" s="1"/>
      <c r="B235" s="33"/>
      <c r="C235" s="33"/>
      <c r="D235" s="29"/>
      <c r="E235" s="44"/>
      <c r="F235" s="29"/>
      <c r="G235" s="29"/>
      <c r="H235" s="29"/>
      <c r="I235" s="29"/>
      <c r="J235" s="4" t="s">
        <v>435</v>
      </c>
      <c r="K235" s="4" t="s">
        <v>27</v>
      </c>
      <c r="L235" s="5" t="s">
        <v>436</v>
      </c>
      <c r="M235" s="16">
        <v>7140</v>
      </c>
      <c r="N235" s="16">
        <v>3620</v>
      </c>
      <c r="O235" s="5"/>
    </row>
    <row r="236" spans="1:15" ht="56.25" customHeight="1">
      <c r="A236" s="1"/>
      <c r="B236" s="33"/>
      <c r="C236" s="33"/>
      <c r="D236" s="29"/>
      <c r="E236" s="44"/>
      <c r="F236" s="29"/>
      <c r="G236" s="29"/>
      <c r="H236" s="29"/>
      <c r="I236" s="29"/>
      <c r="J236" s="4" t="s">
        <v>437</v>
      </c>
      <c r="K236" s="4" t="s">
        <v>27</v>
      </c>
      <c r="L236" s="5" t="s">
        <v>438</v>
      </c>
      <c r="M236" s="16">
        <v>43</v>
      </c>
      <c r="N236" s="16">
        <v>0</v>
      </c>
      <c r="O236" s="5"/>
    </row>
    <row r="237" spans="1:15" ht="144.75" customHeight="1">
      <c r="A237" s="1"/>
      <c r="B237" s="33"/>
      <c r="C237" s="33"/>
      <c r="D237" s="29"/>
      <c r="E237" s="44"/>
      <c r="F237" s="29"/>
      <c r="G237" s="29"/>
      <c r="H237" s="29"/>
      <c r="I237" s="29"/>
      <c r="J237" s="4" t="s">
        <v>439</v>
      </c>
      <c r="K237" s="4" t="s">
        <v>27</v>
      </c>
      <c r="L237" s="16" t="s">
        <v>171</v>
      </c>
      <c r="M237" s="16">
        <v>34</v>
      </c>
      <c r="N237" s="16">
        <v>34</v>
      </c>
      <c r="O237" s="5"/>
    </row>
    <row r="238" spans="1:15" ht="55.5" customHeight="1">
      <c r="A238" s="1"/>
      <c r="B238" s="33"/>
      <c r="C238" s="33"/>
      <c r="D238" s="29"/>
      <c r="E238" s="44"/>
      <c r="F238" s="29"/>
      <c r="G238" s="29"/>
      <c r="H238" s="29"/>
      <c r="I238" s="29"/>
      <c r="J238" s="4" t="s">
        <v>440</v>
      </c>
      <c r="K238" s="4" t="s">
        <v>27</v>
      </c>
      <c r="L238" s="16" t="s">
        <v>250</v>
      </c>
      <c r="M238" s="16">
        <v>25</v>
      </c>
      <c r="N238" s="16">
        <v>0</v>
      </c>
      <c r="O238" s="5"/>
    </row>
    <row r="239" spans="1:15" ht="54.75" customHeight="1">
      <c r="A239" s="1"/>
      <c r="B239" s="33"/>
      <c r="C239" s="33"/>
      <c r="D239" s="29"/>
      <c r="E239" s="45"/>
      <c r="F239" s="29"/>
      <c r="G239" s="29"/>
      <c r="H239" s="29"/>
      <c r="I239" s="29"/>
      <c r="J239" s="4" t="s">
        <v>441</v>
      </c>
      <c r="K239" s="4" t="s">
        <v>16</v>
      </c>
      <c r="L239" s="16" t="s">
        <v>13</v>
      </c>
      <c r="M239" s="16">
        <v>11</v>
      </c>
      <c r="N239" s="16">
        <v>8</v>
      </c>
      <c r="O239" s="5"/>
    </row>
    <row r="240" spans="1:15" ht="42.75" customHeight="1">
      <c r="A240" s="1"/>
      <c r="B240" s="33" t="s">
        <v>24</v>
      </c>
      <c r="C240" s="33" t="s">
        <v>442</v>
      </c>
      <c r="D240" s="29">
        <f>E240+F240</f>
        <v>3758</v>
      </c>
      <c r="E240" s="29">
        <v>3758</v>
      </c>
      <c r="F240" s="29">
        <v>0</v>
      </c>
      <c r="G240" s="29">
        <f>H240+I240</f>
        <v>284</v>
      </c>
      <c r="H240" s="29">
        <v>284</v>
      </c>
      <c r="I240" s="29">
        <v>0</v>
      </c>
      <c r="J240" s="4" t="s">
        <v>443</v>
      </c>
      <c r="K240" s="4" t="s">
        <v>75</v>
      </c>
      <c r="L240" s="16" t="s">
        <v>24</v>
      </c>
      <c r="M240" s="16">
        <v>2</v>
      </c>
      <c r="N240" s="16">
        <v>0</v>
      </c>
      <c r="O240" s="5"/>
    </row>
    <row r="241" spans="1:15" ht="42.75" customHeight="1">
      <c r="A241" s="1"/>
      <c r="B241" s="33"/>
      <c r="C241" s="33"/>
      <c r="D241" s="29"/>
      <c r="E241" s="29"/>
      <c r="F241" s="29"/>
      <c r="G241" s="29"/>
      <c r="H241" s="29"/>
      <c r="I241" s="29"/>
      <c r="J241" s="4" t="s">
        <v>444</v>
      </c>
      <c r="K241" s="4" t="s">
        <v>16</v>
      </c>
      <c r="L241" s="16" t="s">
        <v>117</v>
      </c>
      <c r="M241" s="16">
        <v>100</v>
      </c>
      <c r="N241" s="16">
        <v>100</v>
      </c>
      <c r="O241" s="5"/>
    </row>
    <row r="242" spans="1:15" ht="89.25" customHeight="1">
      <c r="A242" s="1"/>
      <c r="B242" s="33"/>
      <c r="C242" s="33"/>
      <c r="D242" s="29"/>
      <c r="E242" s="29"/>
      <c r="F242" s="29"/>
      <c r="G242" s="29"/>
      <c r="H242" s="29"/>
      <c r="I242" s="29"/>
      <c r="J242" s="4" t="s">
        <v>445</v>
      </c>
      <c r="K242" s="4" t="s">
        <v>16</v>
      </c>
      <c r="L242" s="16" t="s">
        <v>117</v>
      </c>
      <c r="M242" s="16">
        <v>100</v>
      </c>
      <c r="N242" s="16">
        <v>100</v>
      </c>
      <c r="O242" s="5"/>
    </row>
    <row r="243" spans="1:15" ht="79.5" customHeight="1">
      <c r="A243" s="1"/>
      <c r="B243" s="33"/>
      <c r="C243" s="33"/>
      <c r="D243" s="29"/>
      <c r="E243" s="29"/>
      <c r="F243" s="29"/>
      <c r="G243" s="29"/>
      <c r="H243" s="29"/>
      <c r="I243" s="29"/>
      <c r="J243" s="4" t="s">
        <v>446</v>
      </c>
      <c r="K243" s="4" t="s">
        <v>16</v>
      </c>
      <c r="L243" s="18" t="s">
        <v>447</v>
      </c>
      <c r="M243" s="18">
        <v>70</v>
      </c>
      <c r="N243" s="18">
        <v>70</v>
      </c>
      <c r="O243" s="5"/>
    </row>
    <row r="244" spans="1:15" ht="51" customHeight="1">
      <c r="A244" s="1"/>
      <c r="B244" s="33" t="s">
        <v>33</v>
      </c>
      <c r="C244" s="33" t="s">
        <v>448</v>
      </c>
      <c r="D244" s="29">
        <f>E244+F244</f>
        <v>989</v>
      </c>
      <c r="E244" s="29">
        <v>989</v>
      </c>
      <c r="F244" s="29">
        <v>0</v>
      </c>
      <c r="G244" s="29">
        <f>H244+I244</f>
        <v>551</v>
      </c>
      <c r="H244" s="29">
        <v>551</v>
      </c>
      <c r="I244" s="29">
        <v>0</v>
      </c>
      <c r="J244" s="4" t="s">
        <v>449</v>
      </c>
      <c r="K244" s="4" t="s">
        <v>268</v>
      </c>
      <c r="L244" s="20" t="s">
        <v>450</v>
      </c>
      <c r="M244" s="20">
        <v>500</v>
      </c>
      <c r="N244" s="20">
        <v>300</v>
      </c>
      <c r="O244" s="5"/>
    </row>
    <row r="245" spans="1:15" ht="108.75" customHeight="1">
      <c r="A245" s="1"/>
      <c r="B245" s="33"/>
      <c r="C245" s="33"/>
      <c r="D245" s="29"/>
      <c r="E245" s="29"/>
      <c r="F245" s="29"/>
      <c r="G245" s="29"/>
      <c r="H245" s="29"/>
      <c r="I245" s="29"/>
      <c r="J245" s="4" t="s">
        <v>451</v>
      </c>
      <c r="K245" s="4" t="s">
        <v>16</v>
      </c>
      <c r="L245" s="20" t="s">
        <v>117</v>
      </c>
      <c r="M245" s="20">
        <v>100</v>
      </c>
      <c r="N245" s="20">
        <v>100</v>
      </c>
      <c r="O245" s="5"/>
    </row>
    <row r="246" spans="1:15" ht="44.25" customHeight="1">
      <c r="A246" s="1"/>
      <c r="B246" s="33"/>
      <c r="C246" s="33"/>
      <c r="D246" s="29"/>
      <c r="E246" s="29"/>
      <c r="F246" s="29"/>
      <c r="G246" s="29"/>
      <c r="H246" s="29"/>
      <c r="I246" s="29"/>
      <c r="J246" s="4" t="s">
        <v>452</v>
      </c>
      <c r="K246" s="4" t="s">
        <v>75</v>
      </c>
      <c r="L246" s="20" t="s">
        <v>453</v>
      </c>
      <c r="M246" s="20">
        <v>12</v>
      </c>
      <c r="N246" s="20">
        <v>5</v>
      </c>
      <c r="O246" s="5"/>
    </row>
    <row r="247" spans="1:15" ht="30" customHeight="1">
      <c r="A247" s="1"/>
      <c r="B247" s="4"/>
      <c r="C247" s="37" t="s">
        <v>454</v>
      </c>
      <c r="D247" s="37">
        <v>32400.4</v>
      </c>
      <c r="E247" s="37"/>
      <c r="F247" s="37">
        <v>32400.4</v>
      </c>
      <c r="G247" s="37">
        <v>14055.050000000001</v>
      </c>
      <c r="H247" s="37">
        <v>0</v>
      </c>
      <c r="I247" s="37">
        <v>14055.050000000001</v>
      </c>
      <c r="J247" s="38"/>
      <c r="K247" s="38"/>
      <c r="L247" s="39"/>
      <c r="M247" s="39"/>
      <c r="N247" s="39"/>
      <c r="O247" s="39"/>
    </row>
    <row r="248" spans="1:15" ht="30.75" customHeight="1">
      <c r="A248" s="1"/>
      <c r="B248" s="4"/>
      <c r="C248" s="34" t="s">
        <v>455</v>
      </c>
      <c r="D248" s="34">
        <v>6126</v>
      </c>
      <c r="E248" s="34"/>
      <c r="F248" s="34">
        <v>6126</v>
      </c>
      <c r="G248" s="34">
        <v>2443.08</v>
      </c>
      <c r="H248" s="34">
        <v>0</v>
      </c>
      <c r="I248" s="34">
        <v>2443.08</v>
      </c>
      <c r="J248" s="35"/>
      <c r="K248" s="35"/>
      <c r="L248" s="36"/>
      <c r="M248" s="36"/>
      <c r="N248" s="36"/>
      <c r="O248" s="36"/>
    </row>
    <row r="249" spans="1:15" ht="81" customHeight="1">
      <c r="A249" s="1"/>
      <c r="B249" s="4" t="s">
        <v>13</v>
      </c>
      <c r="C249" s="4" t="s">
        <v>456</v>
      </c>
      <c r="D249" s="6">
        <f>E249+F249</f>
        <v>416</v>
      </c>
      <c r="E249" s="6">
        <v>416</v>
      </c>
      <c r="F249" s="6">
        <v>0</v>
      </c>
      <c r="G249" s="6">
        <f>H249+I249</f>
        <v>0</v>
      </c>
      <c r="H249" s="6">
        <v>0</v>
      </c>
      <c r="I249" s="6">
        <v>0</v>
      </c>
      <c r="J249" s="4" t="s">
        <v>457</v>
      </c>
      <c r="K249" s="4" t="s">
        <v>16</v>
      </c>
      <c r="L249" s="16" t="s">
        <v>458</v>
      </c>
      <c r="M249" s="16">
        <v>90</v>
      </c>
      <c r="N249" s="16">
        <v>87</v>
      </c>
      <c r="O249" s="5"/>
    </row>
    <row r="250" spans="1:15" ht="54" customHeight="1">
      <c r="A250" s="1"/>
      <c r="B250" s="4" t="s">
        <v>24</v>
      </c>
      <c r="C250" s="4" t="s">
        <v>459</v>
      </c>
      <c r="D250" s="6">
        <f>E250+F250</f>
        <v>50</v>
      </c>
      <c r="E250" s="6">
        <v>50</v>
      </c>
      <c r="F250" s="6">
        <v>0</v>
      </c>
      <c r="G250" s="6">
        <f>H250+I250</f>
        <v>0</v>
      </c>
      <c r="H250" s="6">
        <v>0</v>
      </c>
      <c r="I250" s="6">
        <v>0</v>
      </c>
      <c r="J250" s="4" t="s">
        <v>460</v>
      </c>
      <c r="K250" s="4" t="s">
        <v>16</v>
      </c>
      <c r="L250" s="16" t="s">
        <v>461</v>
      </c>
      <c r="M250" s="16">
        <v>65.1</v>
      </c>
      <c r="N250" s="16">
        <v>67.1</v>
      </c>
      <c r="O250" s="5"/>
    </row>
    <row r="251" spans="1:15" ht="90" customHeight="1">
      <c r="A251" s="1"/>
      <c r="B251" s="33" t="s">
        <v>33</v>
      </c>
      <c r="C251" s="33" t="s">
        <v>462</v>
      </c>
      <c r="D251" s="29">
        <f>E251+F251</f>
        <v>5610</v>
      </c>
      <c r="E251" s="29">
        <v>5610</v>
      </c>
      <c r="F251" s="29">
        <v>0</v>
      </c>
      <c r="G251" s="29">
        <f>H251+I251</f>
        <v>2443.08</v>
      </c>
      <c r="H251" s="29">
        <v>2443.08</v>
      </c>
      <c r="I251" s="29">
        <v>0</v>
      </c>
      <c r="J251" s="4" t="s">
        <v>463</v>
      </c>
      <c r="K251" s="4" t="s">
        <v>16</v>
      </c>
      <c r="L251" s="16" t="s">
        <v>236</v>
      </c>
      <c r="M251" s="16">
        <v>100</v>
      </c>
      <c r="N251" s="16">
        <v>70</v>
      </c>
      <c r="O251" s="5"/>
    </row>
    <row r="252" spans="1:15" ht="67.5" customHeight="1">
      <c r="A252" s="1"/>
      <c r="B252" s="33"/>
      <c r="C252" s="33"/>
      <c r="D252" s="29"/>
      <c r="E252" s="29"/>
      <c r="F252" s="29"/>
      <c r="G252" s="29"/>
      <c r="H252" s="29"/>
      <c r="I252" s="29"/>
      <c r="J252" s="4" t="s">
        <v>464</v>
      </c>
      <c r="K252" s="4" t="s">
        <v>16</v>
      </c>
      <c r="L252" s="16" t="s">
        <v>100</v>
      </c>
      <c r="M252" s="16">
        <v>20</v>
      </c>
      <c r="N252" s="16">
        <v>7</v>
      </c>
      <c r="O252" s="5"/>
    </row>
    <row r="253" spans="1:15" ht="63" customHeight="1">
      <c r="A253" s="1"/>
      <c r="B253" s="33" t="s">
        <v>41</v>
      </c>
      <c r="C253" s="33" t="s">
        <v>465</v>
      </c>
      <c r="D253" s="29">
        <f>E253+F253</f>
        <v>50</v>
      </c>
      <c r="E253" s="29">
        <v>50</v>
      </c>
      <c r="F253" s="29">
        <v>0</v>
      </c>
      <c r="G253" s="29">
        <f>H253+I253</f>
        <v>0</v>
      </c>
      <c r="H253" s="29">
        <v>0</v>
      </c>
      <c r="I253" s="29">
        <v>0</v>
      </c>
      <c r="J253" s="4" t="s">
        <v>466</v>
      </c>
      <c r="K253" s="4" t="s">
        <v>16</v>
      </c>
      <c r="L253" s="16" t="s">
        <v>28</v>
      </c>
      <c r="M253" s="16">
        <v>20</v>
      </c>
      <c r="N253" s="16">
        <v>15</v>
      </c>
      <c r="O253" s="5"/>
    </row>
    <row r="254" spans="1:15" ht="65.25" customHeight="1">
      <c r="A254" s="1"/>
      <c r="B254" s="33"/>
      <c r="C254" s="33"/>
      <c r="D254" s="29"/>
      <c r="E254" s="29"/>
      <c r="F254" s="29"/>
      <c r="G254" s="29"/>
      <c r="H254" s="29"/>
      <c r="I254" s="29"/>
      <c r="J254" s="4" t="s">
        <v>467</v>
      </c>
      <c r="K254" s="4" t="s">
        <v>16</v>
      </c>
      <c r="L254" s="16" t="s">
        <v>468</v>
      </c>
      <c r="M254" s="16">
        <v>87.5</v>
      </c>
      <c r="N254" s="16">
        <v>83.5</v>
      </c>
      <c r="O254" s="5"/>
    </row>
    <row r="255" spans="1:15" ht="47.25" customHeight="1">
      <c r="A255" s="1"/>
      <c r="B255" s="33" t="s">
        <v>79</v>
      </c>
      <c r="C255" s="33" t="s">
        <v>469</v>
      </c>
      <c r="D255" s="29">
        <f>E255+F255</f>
        <v>0</v>
      </c>
      <c r="E255" s="29">
        <v>0</v>
      </c>
      <c r="F255" s="29">
        <v>0</v>
      </c>
      <c r="G255" s="29">
        <f>H255+I255</f>
        <v>0</v>
      </c>
      <c r="H255" s="29">
        <v>0</v>
      </c>
      <c r="I255" s="29">
        <v>0</v>
      </c>
      <c r="J255" s="4" t="s">
        <v>470</v>
      </c>
      <c r="K255" s="4" t="s">
        <v>16</v>
      </c>
      <c r="L255" s="16" t="s">
        <v>92</v>
      </c>
      <c r="M255" s="16">
        <v>0</v>
      </c>
      <c r="N255" s="16">
        <v>0</v>
      </c>
      <c r="O255" s="5"/>
    </row>
    <row r="256" spans="1:15" ht="54.75" customHeight="1">
      <c r="A256" s="1"/>
      <c r="B256" s="33"/>
      <c r="C256" s="33"/>
      <c r="D256" s="29"/>
      <c r="E256" s="29"/>
      <c r="F256" s="29"/>
      <c r="G256" s="29"/>
      <c r="H256" s="29"/>
      <c r="I256" s="29"/>
      <c r="J256" s="4" t="s">
        <v>471</v>
      </c>
      <c r="K256" s="4" t="s">
        <v>16</v>
      </c>
      <c r="L256" s="18" t="s">
        <v>472</v>
      </c>
      <c r="M256" s="18">
        <v>86.3</v>
      </c>
      <c r="N256" s="18">
        <v>81.3</v>
      </c>
      <c r="O256" s="5"/>
    </row>
    <row r="257" spans="1:15" ht="75.75" customHeight="1">
      <c r="A257" s="1"/>
      <c r="B257" s="33" t="s">
        <v>36</v>
      </c>
      <c r="C257" s="33" t="s">
        <v>473</v>
      </c>
      <c r="D257" s="29">
        <f>E257+F257</f>
        <v>0</v>
      </c>
      <c r="E257" s="29">
        <v>0</v>
      </c>
      <c r="F257" s="29">
        <v>0</v>
      </c>
      <c r="G257" s="29">
        <f>H257+I257</f>
        <v>0</v>
      </c>
      <c r="H257" s="29">
        <v>0</v>
      </c>
      <c r="I257" s="29">
        <v>0</v>
      </c>
      <c r="J257" s="4" t="s">
        <v>474</v>
      </c>
      <c r="K257" s="4" t="s">
        <v>16</v>
      </c>
      <c r="L257" s="20" t="s">
        <v>183</v>
      </c>
      <c r="M257" s="20">
        <v>6.2</v>
      </c>
      <c r="N257" s="20">
        <v>3.7</v>
      </c>
      <c r="O257" s="5"/>
    </row>
    <row r="258" spans="1:15" ht="105.75" customHeight="1">
      <c r="A258" s="1"/>
      <c r="B258" s="33"/>
      <c r="C258" s="33"/>
      <c r="D258" s="29"/>
      <c r="E258" s="29"/>
      <c r="F258" s="29"/>
      <c r="G258" s="29"/>
      <c r="H258" s="29"/>
      <c r="I258" s="29"/>
      <c r="J258" s="4" t="s">
        <v>475</v>
      </c>
      <c r="K258" s="4" t="s">
        <v>16</v>
      </c>
      <c r="L258" s="20" t="s">
        <v>476</v>
      </c>
      <c r="M258" s="20">
        <v>43</v>
      </c>
      <c r="N258" s="20">
        <v>41</v>
      </c>
      <c r="O258" s="5"/>
    </row>
    <row r="259" spans="1:15" ht="27.75" customHeight="1">
      <c r="A259" s="1"/>
      <c r="B259" s="4"/>
      <c r="C259" s="34" t="s">
        <v>477</v>
      </c>
      <c r="D259" s="34">
        <v>26274.4</v>
      </c>
      <c r="E259" s="34"/>
      <c r="F259" s="34">
        <v>26274.4</v>
      </c>
      <c r="G259" s="34">
        <v>11611.970000000001</v>
      </c>
      <c r="H259" s="34">
        <v>0</v>
      </c>
      <c r="I259" s="34">
        <v>11611.970000000001</v>
      </c>
      <c r="J259" s="35"/>
      <c r="K259" s="35"/>
      <c r="L259" s="36"/>
      <c r="M259" s="36"/>
      <c r="N259" s="36"/>
      <c r="O259" s="36"/>
    </row>
    <row r="260" spans="1:15" ht="110.25" customHeight="1">
      <c r="A260" s="1"/>
      <c r="B260" s="33" t="s">
        <v>13</v>
      </c>
      <c r="C260" s="33" t="s">
        <v>478</v>
      </c>
      <c r="D260" s="29">
        <f>E260+F260</f>
        <v>22371</v>
      </c>
      <c r="E260" s="29">
        <v>22371</v>
      </c>
      <c r="F260" s="29">
        <v>0</v>
      </c>
      <c r="G260" s="29">
        <f>H260+I260</f>
        <v>11172.43</v>
      </c>
      <c r="H260" s="29">
        <v>11172.43</v>
      </c>
      <c r="I260" s="29">
        <v>0</v>
      </c>
      <c r="J260" s="4" t="s">
        <v>479</v>
      </c>
      <c r="K260" s="4" t="s">
        <v>16</v>
      </c>
      <c r="L260" s="20" t="s">
        <v>480</v>
      </c>
      <c r="M260" s="20">
        <v>72</v>
      </c>
      <c r="N260" s="20">
        <v>63</v>
      </c>
      <c r="O260" s="5"/>
    </row>
    <row r="261" spans="1:15" ht="85.5" customHeight="1">
      <c r="A261" s="1"/>
      <c r="B261" s="33"/>
      <c r="C261" s="33"/>
      <c r="D261" s="29"/>
      <c r="E261" s="29"/>
      <c r="F261" s="29"/>
      <c r="G261" s="29"/>
      <c r="H261" s="29"/>
      <c r="I261" s="29"/>
      <c r="J261" s="4" t="s">
        <v>481</v>
      </c>
      <c r="K261" s="4" t="s">
        <v>268</v>
      </c>
      <c r="L261" s="20" t="s">
        <v>367</v>
      </c>
      <c r="M261" s="20">
        <v>50</v>
      </c>
      <c r="N261" s="20">
        <v>50</v>
      </c>
      <c r="O261" s="5"/>
    </row>
    <row r="262" spans="1:15" ht="117.75" customHeight="1">
      <c r="A262" s="1"/>
      <c r="B262" s="33"/>
      <c r="C262" s="33"/>
      <c r="D262" s="29"/>
      <c r="E262" s="29"/>
      <c r="F262" s="29"/>
      <c r="G262" s="29"/>
      <c r="H262" s="29"/>
      <c r="I262" s="29"/>
      <c r="J262" s="4" t="s">
        <v>482</v>
      </c>
      <c r="K262" s="4" t="s">
        <v>16</v>
      </c>
      <c r="L262" s="20" t="s">
        <v>171</v>
      </c>
      <c r="M262" s="20">
        <v>40</v>
      </c>
      <c r="N262" s="20">
        <v>30</v>
      </c>
      <c r="O262" s="5"/>
    </row>
    <row r="263" spans="1:15" ht="65.25" customHeight="1">
      <c r="A263" s="1"/>
      <c r="B263" s="33"/>
      <c r="C263" s="33"/>
      <c r="D263" s="29"/>
      <c r="E263" s="29"/>
      <c r="F263" s="29"/>
      <c r="G263" s="29"/>
      <c r="H263" s="29"/>
      <c r="I263" s="29"/>
      <c r="J263" s="4" t="s">
        <v>483</v>
      </c>
      <c r="K263" s="4" t="s">
        <v>16</v>
      </c>
      <c r="L263" s="20" t="s">
        <v>79</v>
      </c>
      <c r="M263" s="20">
        <v>10</v>
      </c>
      <c r="N263" s="20">
        <v>5</v>
      </c>
      <c r="O263" s="5"/>
    </row>
    <row r="264" spans="1:15" ht="123" customHeight="1">
      <c r="A264" s="1"/>
      <c r="B264" s="33"/>
      <c r="C264" s="33"/>
      <c r="D264" s="29"/>
      <c r="E264" s="29"/>
      <c r="F264" s="29"/>
      <c r="G264" s="29"/>
      <c r="H264" s="29"/>
      <c r="I264" s="29"/>
      <c r="J264" s="4" t="s">
        <v>484</v>
      </c>
      <c r="K264" s="4" t="s">
        <v>16</v>
      </c>
      <c r="L264" s="20" t="s">
        <v>17</v>
      </c>
      <c r="M264" s="20">
        <v>75</v>
      </c>
      <c r="N264" s="20">
        <v>60</v>
      </c>
      <c r="O264" s="5"/>
    </row>
    <row r="265" spans="1:15" ht="131.25" customHeight="1">
      <c r="A265" s="1"/>
      <c r="B265" s="33"/>
      <c r="C265" s="33"/>
      <c r="D265" s="29"/>
      <c r="E265" s="29"/>
      <c r="F265" s="29"/>
      <c r="G265" s="29"/>
      <c r="H265" s="29"/>
      <c r="I265" s="29"/>
      <c r="J265" s="4" t="s">
        <v>485</v>
      </c>
      <c r="K265" s="4" t="s">
        <v>16</v>
      </c>
      <c r="L265" s="20" t="s">
        <v>171</v>
      </c>
      <c r="M265" s="20">
        <v>40</v>
      </c>
      <c r="N265" s="20">
        <v>30</v>
      </c>
      <c r="O265" s="5"/>
    </row>
    <row r="266" spans="1:15" ht="60.75" customHeight="1">
      <c r="A266" s="1"/>
      <c r="B266" s="33"/>
      <c r="C266" s="33"/>
      <c r="D266" s="29"/>
      <c r="E266" s="29"/>
      <c r="F266" s="29"/>
      <c r="G266" s="29"/>
      <c r="H266" s="29"/>
      <c r="I266" s="29"/>
      <c r="J266" s="4" t="s">
        <v>486</v>
      </c>
      <c r="K266" s="4" t="s">
        <v>75</v>
      </c>
      <c r="L266" s="20" t="s">
        <v>33</v>
      </c>
      <c r="M266" s="20">
        <v>3</v>
      </c>
      <c r="N266" s="20">
        <v>3</v>
      </c>
      <c r="O266" s="5"/>
    </row>
    <row r="267" spans="1:15" ht="72.75" customHeight="1">
      <c r="A267" s="1"/>
      <c r="B267" s="33"/>
      <c r="C267" s="33"/>
      <c r="D267" s="29"/>
      <c r="E267" s="29"/>
      <c r="F267" s="29"/>
      <c r="G267" s="29"/>
      <c r="H267" s="29"/>
      <c r="I267" s="29"/>
      <c r="J267" s="4" t="s">
        <v>487</v>
      </c>
      <c r="K267" s="4" t="s">
        <v>16</v>
      </c>
      <c r="L267" s="20" t="s">
        <v>117</v>
      </c>
      <c r="M267" s="20">
        <v>60</v>
      </c>
      <c r="N267" s="20">
        <v>100</v>
      </c>
      <c r="O267" s="5"/>
    </row>
    <row r="268" spans="1:15" ht="57.75" customHeight="1">
      <c r="A268" s="1"/>
      <c r="B268" s="33"/>
      <c r="C268" s="33"/>
      <c r="D268" s="29"/>
      <c r="E268" s="29"/>
      <c r="F268" s="29"/>
      <c r="G268" s="29"/>
      <c r="H268" s="29"/>
      <c r="I268" s="29"/>
      <c r="J268" s="4" t="s">
        <v>488</v>
      </c>
      <c r="K268" s="4" t="s">
        <v>16</v>
      </c>
      <c r="L268" s="20" t="s">
        <v>117</v>
      </c>
      <c r="M268" s="20">
        <v>60</v>
      </c>
      <c r="N268" s="20">
        <v>100</v>
      </c>
      <c r="O268" s="5"/>
    </row>
    <row r="269" spans="1:15" ht="37.5" customHeight="1">
      <c r="A269" s="1"/>
      <c r="B269" s="33"/>
      <c r="C269" s="33"/>
      <c r="D269" s="29"/>
      <c r="E269" s="29"/>
      <c r="F269" s="29"/>
      <c r="G269" s="29"/>
      <c r="H269" s="29"/>
      <c r="I269" s="29"/>
      <c r="J269" s="4" t="s">
        <v>489</v>
      </c>
      <c r="K269" s="4" t="s">
        <v>27</v>
      </c>
      <c r="L269" s="20" t="s">
        <v>367</v>
      </c>
      <c r="M269" s="20">
        <v>50</v>
      </c>
      <c r="N269" s="20">
        <v>50</v>
      </c>
      <c r="O269" s="5"/>
    </row>
    <row r="270" spans="1:15" ht="97.5" customHeight="1">
      <c r="A270" s="1"/>
      <c r="B270" s="33"/>
      <c r="C270" s="33"/>
      <c r="D270" s="29"/>
      <c r="E270" s="29"/>
      <c r="F270" s="29"/>
      <c r="G270" s="29"/>
      <c r="H270" s="29"/>
      <c r="I270" s="29"/>
      <c r="J270" s="4" t="s">
        <v>490</v>
      </c>
      <c r="K270" s="4" t="s">
        <v>16</v>
      </c>
      <c r="L270" s="20" t="s">
        <v>491</v>
      </c>
      <c r="M270" s="20">
        <v>10</v>
      </c>
      <c r="N270" s="20">
        <v>2.5</v>
      </c>
      <c r="O270" s="5"/>
    </row>
    <row r="271" spans="1:15" ht="104.25" customHeight="1">
      <c r="A271" s="1"/>
      <c r="B271" s="33" t="s">
        <v>24</v>
      </c>
      <c r="C271" s="33" t="s">
        <v>492</v>
      </c>
      <c r="D271" s="29">
        <f>E271+F271</f>
        <v>1721</v>
      </c>
      <c r="E271" s="29">
        <v>1721</v>
      </c>
      <c r="F271" s="29">
        <v>0</v>
      </c>
      <c r="G271" s="29">
        <f>H271+I271</f>
        <v>439.54</v>
      </c>
      <c r="H271" s="29">
        <v>439.54</v>
      </c>
      <c r="I271" s="29">
        <v>0</v>
      </c>
      <c r="J271" s="4" t="s">
        <v>493</v>
      </c>
      <c r="K271" s="4" t="s">
        <v>16</v>
      </c>
      <c r="L271" s="23" t="s">
        <v>17</v>
      </c>
      <c r="M271" s="23">
        <v>85</v>
      </c>
      <c r="N271" s="23">
        <v>60</v>
      </c>
      <c r="O271" s="5"/>
    </row>
    <row r="272" spans="1:15" ht="44.25" customHeight="1">
      <c r="A272" s="1"/>
      <c r="B272" s="33"/>
      <c r="C272" s="33"/>
      <c r="D272" s="29"/>
      <c r="E272" s="29"/>
      <c r="F272" s="29"/>
      <c r="G272" s="29"/>
      <c r="H272" s="29"/>
      <c r="I272" s="29"/>
      <c r="J272" s="4" t="s">
        <v>494</v>
      </c>
      <c r="K272" s="4" t="s">
        <v>16</v>
      </c>
      <c r="L272" s="16" t="s">
        <v>17</v>
      </c>
      <c r="M272" s="16">
        <v>85</v>
      </c>
      <c r="N272" s="16">
        <v>60</v>
      </c>
      <c r="O272" s="5"/>
    </row>
    <row r="273" spans="1:15" ht="92.25" customHeight="1">
      <c r="A273" s="1"/>
      <c r="B273" s="33"/>
      <c r="C273" s="33"/>
      <c r="D273" s="29"/>
      <c r="E273" s="29"/>
      <c r="F273" s="29"/>
      <c r="G273" s="29"/>
      <c r="H273" s="29"/>
      <c r="I273" s="29"/>
      <c r="J273" s="4" t="s">
        <v>495</v>
      </c>
      <c r="K273" s="4" t="s">
        <v>16</v>
      </c>
      <c r="L273" s="16" t="s">
        <v>76</v>
      </c>
      <c r="M273" s="16">
        <v>45</v>
      </c>
      <c r="N273" s="16">
        <v>10</v>
      </c>
      <c r="O273" s="5"/>
    </row>
    <row r="274" spans="1:15" ht="80.25" customHeight="1">
      <c r="A274" s="1"/>
      <c r="B274" s="33"/>
      <c r="C274" s="33"/>
      <c r="D274" s="29"/>
      <c r="E274" s="29"/>
      <c r="F274" s="29"/>
      <c r="G274" s="29"/>
      <c r="H274" s="29"/>
      <c r="I274" s="29"/>
      <c r="J274" s="4" t="s">
        <v>496</v>
      </c>
      <c r="K274" s="4" t="s">
        <v>16</v>
      </c>
      <c r="L274" s="16" t="s">
        <v>491</v>
      </c>
      <c r="M274" s="16">
        <v>25</v>
      </c>
      <c r="N274" s="16">
        <v>2.5</v>
      </c>
      <c r="O274" s="5"/>
    </row>
    <row r="275" spans="1:15" ht="90.75" customHeight="1">
      <c r="A275" s="1"/>
      <c r="B275" s="33" t="s">
        <v>33</v>
      </c>
      <c r="C275" s="33" t="s">
        <v>497</v>
      </c>
      <c r="D275" s="29">
        <f>E275+F275</f>
        <v>550</v>
      </c>
      <c r="E275" s="29">
        <v>550</v>
      </c>
      <c r="F275" s="29">
        <v>0</v>
      </c>
      <c r="G275" s="29">
        <f>H275+I275</f>
        <v>0</v>
      </c>
      <c r="H275" s="29">
        <v>0</v>
      </c>
      <c r="I275" s="29">
        <v>0</v>
      </c>
      <c r="J275" s="4" t="s">
        <v>498</v>
      </c>
      <c r="K275" s="4" t="s">
        <v>16</v>
      </c>
      <c r="L275" s="16" t="s">
        <v>117</v>
      </c>
      <c r="M275" s="16">
        <v>80</v>
      </c>
      <c r="N275" s="16">
        <v>100</v>
      </c>
      <c r="O275" s="5"/>
    </row>
    <row r="276" spans="1:15" ht="78.75" customHeight="1">
      <c r="A276" s="1"/>
      <c r="B276" s="33"/>
      <c r="C276" s="33"/>
      <c r="D276" s="29"/>
      <c r="E276" s="29"/>
      <c r="F276" s="29"/>
      <c r="G276" s="29"/>
      <c r="H276" s="29"/>
      <c r="I276" s="29"/>
      <c r="J276" s="4" t="s">
        <v>499</v>
      </c>
      <c r="K276" s="4" t="s">
        <v>16</v>
      </c>
      <c r="L276" s="16" t="s">
        <v>117</v>
      </c>
      <c r="M276" s="16">
        <v>80</v>
      </c>
      <c r="N276" s="16">
        <v>100</v>
      </c>
      <c r="O276" s="5"/>
    </row>
    <row r="277" spans="1:15" ht="123" customHeight="1">
      <c r="A277" s="1"/>
      <c r="B277" s="33"/>
      <c r="C277" s="33"/>
      <c r="D277" s="29"/>
      <c r="E277" s="29"/>
      <c r="F277" s="29"/>
      <c r="G277" s="29"/>
      <c r="H277" s="29"/>
      <c r="I277" s="29"/>
      <c r="J277" s="4" t="s">
        <v>500</v>
      </c>
      <c r="K277" s="4" t="s">
        <v>16</v>
      </c>
      <c r="L277" s="18" t="s">
        <v>92</v>
      </c>
      <c r="M277" s="18">
        <v>100</v>
      </c>
      <c r="N277" s="18">
        <v>0</v>
      </c>
      <c r="O277" s="5"/>
    </row>
    <row r="278" spans="1:15" ht="87" customHeight="1">
      <c r="A278" s="1"/>
      <c r="B278" s="33" t="s">
        <v>41</v>
      </c>
      <c r="C278" s="33" t="s">
        <v>501</v>
      </c>
      <c r="D278" s="29">
        <f>E278+F278</f>
        <v>1632.4</v>
      </c>
      <c r="E278" s="29">
        <v>1432.4</v>
      </c>
      <c r="F278" s="29">
        <v>200</v>
      </c>
      <c r="G278" s="29">
        <v>0</v>
      </c>
      <c r="H278" s="29">
        <v>0</v>
      </c>
      <c r="I278" s="29">
        <v>0</v>
      </c>
      <c r="J278" s="4" t="s">
        <v>502</v>
      </c>
      <c r="K278" s="4" t="s">
        <v>16</v>
      </c>
      <c r="L278" s="20" t="s">
        <v>171</v>
      </c>
      <c r="M278" s="20">
        <v>34</v>
      </c>
      <c r="N278" s="20">
        <v>30</v>
      </c>
      <c r="O278" s="5"/>
    </row>
    <row r="279" spans="1:15" ht="48" customHeight="1">
      <c r="A279" s="1"/>
      <c r="B279" s="33"/>
      <c r="C279" s="33"/>
      <c r="D279" s="29"/>
      <c r="E279" s="29"/>
      <c r="F279" s="29"/>
      <c r="G279" s="29"/>
      <c r="H279" s="29"/>
      <c r="I279" s="29"/>
      <c r="J279" s="4" t="s">
        <v>503</v>
      </c>
      <c r="K279" s="4" t="s">
        <v>16</v>
      </c>
      <c r="L279" s="20" t="s">
        <v>330</v>
      </c>
      <c r="M279" s="20">
        <v>58</v>
      </c>
      <c r="N279" s="20">
        <v>40</v>
      </c>
      <c r="O279" s="5"/>
    </row>
    <row r="280" spans="1:15" ht="30" customHeight="1">
      <c r="A280" s="1"/>
      <c r="B280" s="4"/>
      <c r="C280" s="37" t="s">
        <v>504</v>
      </c>
      <c r="D280" s="37">
        <v>434194.9</v>
      </c>
      <c r="E280" s="37"/>
      <c r="F280" s="37">
        <v>434194.9</v>
      </c>
      <c r="G280" s="37">
        <v>28533.350000000002</v>
      </c>
      <c r="H280" s="37">
        <v>0</v>
      </c>
      <c r="I280" s="37">
        <v>28533.350000000002</v>
      </c>
      <c r="J280" s="38"/>
      <c r="K280" s="38"/>
      <c r="L280" s="39"/>
      <c r="M280" s="39"/>
      <c r="N280" s="39"/>
      <c r="O280" s="39"/>
    </row>
    <row r="281" spans="1:15" ht="32.25" customHeight="1">
      <c r="A281" s="1"/>
      <c r="B281" s="4"/>
      <c r="C281" s="34" t="s">
        <v>505</v>
      </c>
      <c r="D281" s="34">
        <v>379434.9</v>
      </c>
      <c r="E281" s="34"/>
      <c r="F281" s="34">
        <v>379434.9</v>
      </c>
      <c r="G281" s="34">
        <v>28533.350000000002</v>
      </c>
      <c r="H281" s="34">
        <v>0</v>
      </c>
      <c r="I281" s="34">
        <v>28533.350000000002</v>
      </c>
      <c r="J281" s="35"/>
      <c r="K281" s="35"/>
      <c r="L281" s="36"/>
      <c r="M281" s="36"/>
      <c r="N281" s="36"/>
      <c r="O281" s="36"/>
    </row>
    <row r="282" spans="1:15" ht="84.75" customHeight="1">
      <c r="A282" s="1"/>
      <c r="B282" s="33" t="s">
        <v>13</v>
      </c>
      <c r="C282" s="33" t="s">
        <v>506</v>
      </c>
      <c r="D282" s="29">
        <f>E282+F282</f>
        <v>1667</v>
      </c>
      <c r="E282" s="29">
        <v>1667</v>
      </c>
      <c r="F282" s="29">
        <v>0</v>
      </c>
      <c r="G282" s="29">
        <f>H282+I282</f>
        <v>1400</v>
      </c>
      <c r="H282" s="29">
        <v>1400</v>
      </c>
      <c r="I282" s="29">
        <v>0</v>
      </c>
      <c r="J282" s="4" t="s">
        <v>507</v>
      </c>
      <c r="K282" s="4" t="s">
        <v>16</v>
      </c>
      <c r="L282" s="16" t="s">
        <v>63</v>
      </c>
      <c r="M282" s="16">
        <v>26.45</v>
      </c>
      <c r="N282" s="5" t="s">
        <v>32</v>
      </c>
      <c r="O282" s="5"/>
    </row>
    <row r="283" spans="1:15" ht="81" customHeight="1">
      <c r="A283" s="1"/>
      <c r="B283" s="33"/>
      <c r="C283" s="33"/>
      <c r="D283" s="29"/>
      <c r="E283" s="29"/>
      <c r="F283" s="29"/>
      <c r="G283" s="29"/>
      <c r="H283" s="29"/>
      <c r="I283" s="29"/>
      <c r="J283" s="4" t="s">
        <v>508</v>
      </c>
      <c r="K283" s="4" t="s">
        <v>16</v>
      </c>
      <c r="L283" s="16" t="s">
        <v>509</v>
      </c>
      <c r="M283" s="16">
        <v>100</v>
      </c>
      <c r="N283" s="16">
        <v>84.78</v>
      </c>
      <c r="O283" s="5"/>
    </row>
    <row r="284" spans="1:15" ht="74.25" customHeight="1">
      <c r="A284" s="1"/>
      <c r="B284" s="33"/>
      <c r="C284" s="33"/>
      <c r="D284" s="29"/>
      <c r="E284" s="29"/>
      <c r="F284" s="29"/>
      <c r="G284" s="29"/>
      <c r="H284" s="29"/>
      <c r="I284" s="29"/>
      <c r="J284" s="4" t="s">
        <v>510</v>
      </c>
      <c r="K284" s="4" t="s">
        <v>511</v>
      </c>
      <c r="L284" s="16" t="s">
        <v>512</v>
      </c>
      <c r="M284" s="16">
        <v>0.094</v>
      </c>
      <c r="N284" s="16">
        <v>0.038</v>
      </c>
      <c r="O284" s="5"/>
    </row>
    <row r="285" spans="1:15" ht="78" customHeight="1">
      <c r="A285" s="1"/>
      <c r="B285" s="33"/>
      <c r="C285" s="33"/>
      <c r="D285" s="29"/>
      <c r="E285" s="29"/>
      <c r="F285" s="29"/>
      <c r="G285" s="29"/>
      <c r="H285" s="29"/>
      <c r="I285" s="29"/>
      <c r="J285" s="4" t="s">
        <v>513</v>
      </c>
      <c r="K285" s="4" t="s">
        <v>16</v>
      </c>
      <c r="L285" s="16" t="s">
        <v>63</v>
      </c>
      <c r="M285" s="16">
        <v>100</v>
      </c>
      <c r="N285" s="16">
        <v>79.7</v>
      </c>
      <c r="O285" s="5"/>
    </row>
    <row r="286" spans="1:15" ht="77.25" customHeight="1">
      <c r="A286" s="1"/>
      <c r="B286" s="33"/>
      <c r="C286" s="33"/>
      <c r="D286" s="29"/>
      <c r="E286" s="29"/>
      <c r="F286" s="29"/>
      <c r="G286" s="29"/>
      <c r="H286" s="29"/>
      <c r="I286" s="29"/>
      <c r="J286" s="4" t="s">
        <v>514</v>
      </c>
      <c r="K286" s="4" t="s">
        <v>16</v>
      </c>
      <c r="L286" s="16" t="s">
        <v>515</v>
      </c>
      <c r="M286" s="16">
        <v>4.41</v>
      </c>
      <c r="N286" s="16">
        <v>3.36</v>
      </c>
      <c r="O286" s="5"/>
    </row>
    <row r="287" spans="1:15" ht="89.25" customHeight="1">
      <c r="A287" s="1"/>
      <c r="B287" s="33"/>
      <c r="C287" s="33"/>
      <c r="D287" s="29"/>
      <c r="E287" s="29"/>
      <c r="F287" s="29"/>
      <c r="G287" s="29"/>
      <c r="H287" s="29"/>
      <c r="I287" s="29"/>
      <c r="J287" s="4" t="s">
        <v>516</v>
      </c>
      <c r="K287" s="4" t="s">
        <v>16</v>
      </c>
      <c r="L287" s="16" t="s">
        <v>92</v>
      </c>
      <c r="M287" s="16">
        <v>3.85</v>
      </c>
      <c r="N287" s="5" t="s">
        <v>32</v>
      </c>
      <c r="O287" s="5"/>
    </row>
    <row r="288" spans="1:15" ht="68.25" customHeight="1">
      <c r="A288" s="1"/>
      <c r="B288" s="33"/>
      <c r="C288" s="33"/>
      <c r="D288" s="29"/>
      <c r="E288" s="29"/>
      <c r="F288" s="29"/>
      <c r="G288" s="29"/>
      <c r="H288" s="29"/>
      <c r="I288" s="29"/>
      <c r="J288" s="4" t="s">
        <v>517</v>
      </c>
      <c r="K288" s="4" t="s">
        <v>518</v>
      </c>
      <c r="L288" s="16" t="s">
        <v>63</v>
      </c>
      <c r="M288" s="16">
        <v>50.85</v>
      </c>
      <c r="N288" s="5" t="s">
        <v>32</v>
      </c>
      <c r="O288" s="5"/>
    </row>
    <row r="289" spans="1:15" ht="72" customHeight="1">
      <c r="A289" s="1"/>
      <c r="B289" s="33"/>
      <c r="C289" s="33"/>
      <c r="D289" s="29"/>
      <c r="E289" s="29"/>
      <c r="F289" s="29"/>
      <c r="G289" s="29"/>
      <c r="H289" s="29"/>
      <c r="I289" s="29"/>
      <c r="J289" s="4" t="s">
        <v>519</v>
      </c>
      <c r="K289" s="4" t="s">
        <v>27</v>
      </c>
      <c r="L289" s="16" t="s">
        <v>520</v>
      </c>
      <c r="M289" s="16">
        <v>0.116</v>
      </c>
      <c r="N289" s="16">
        <v>0.13</v>
      </c>
      <c r="O289" s="5"/>
    </row>
    <row r="290" spans="1:15" ht="67.5" customHeight="1">
      <c r="A290" s="1"/>
      <c r="B290" s="33"/>
      <c r="C290" s="33"/>
      <c r="D290" s="29"/>
      <c r="E290" s="29"/>
      <c r="F290" s="29"/>
      <c r="G290" s="29"/>
      <c r="H290" s="29"/>
      <c r="I290" s="29"/>
      <c r="J290" s="4" t="s">
        <v>521</v>
      </c>
      <c r="K290" s="4" t="s">
        <v>522</v>
      </c>
      <c r="L290" s="16" t="s">
        <v>63</v>
      </c>
      <c r="M290" s="16">
        <v>51.08</v>
      </c>
      <c r="N290" s="5" t="s">
        <v>32</v>
      </c>
      <c r="O290" s="5"/>
    </row>
    <row r="291" spans="1:15" ht="69.75" customHeight="1">
      <c r="A291" s="1"/>
      <c r="B291" s="33"/>
      <c r="C291" s="33"/>
      <c r="D291" s="29"/>
      <c r="E291" s="29"/>
      <c r="F291" s="29"/>
      <c r="G291" s="29"/>
      <c r="H291" s="29"/>
      <c r="I291" s="29"/>
      <c r="J291" s="4" t="s">
        <v>523</v>
      </c>
      <c r="K291" s="4" t="s">
        <v>522</v>
      </c>
      <c r="L291" s="16" t="s">
        <v>63</v>
      </c>
      <c r="M291" s="16">
        <v>37.57</v>
      </c>
      <c r="N291" s="5" t="s">
        <v>32</v>
      </c>
      <c r="O291" s="5"/>
    </row>
    <row r="292" spans="1:15" ht="78" customHeight="1">
      <c r="A292" s="1"/>
      <c r="B292" s="33"/>
      <c r="C292" s="33"/>
      <c r="D292" s="29"/>
      <c r="E292" s="29"/>
      <c r="F292" s="29"/>
      <c r="G292" s="29"/>
      <c r="H292" s="29"/>
      <c r="I292" s="29"/>
      <c r="J292" s="4" t="s">
        <v>524</v>
      </c>
      <c r="K292" s="4" t="s">
        <v>522</v>
      </c>
      <c r="L292" s="16" t="s">
        <v>63</v>
      </c>
      <c r="M292" s="16">
        <v>43.54</v>
      </c>
      <c r="N292" s="5" t="s">
        <v>32</v>
      </c>
      <c r="O292" s="5"/>
    </row>
    <row r="293" spans="1:15" ht="138" customHeight="1">
      <c r="A293" s="1"/>
      <c r="B293" s="33"/>
      <c r="C293" s="33"/>
      <c r="D293" s="29"/>
      <c r="E293" s="29"/>
      <c r="F293" s="29"/>
      <c r="G293" s="29"/>
      <c r="H293" s="29"/>
      <c r="I293" s="29"/>
      <c r="J293" s="4" t="s">
        <v>525</v>
      </c>
      <c r="K293" s="4" t="s">
        <v>16</v>
      </c>
      <c r="L293" s="16" t="s">
        <v>92</v>
      </c>
      <c r="M293" s="16">
        <v>10</v>
      </c>
      <c r="N293" s="5" t="s">
        <v>32</v>
      </c>
      <c r="O293" s="5"/>
    </row>
    <row r="294" spans="1:15" ht="59.25" customHeight="1">
      <c r="A294" s="1"/>
      <c r="B294" s="33" t="s">
        <v>24</v>
      </c>
      <c r="C294" s="33" t="s">
        <v>526</v>
      </c>
      <c r="D294" s="29">
        <f>E294+F294</f>
        <v>176753</v>
      </c>
      <c r="E294" s="29">
        <v>1120</v>
      </c>
      <c r="F294" s="29">
        <f>6408+169225</f>
        <v>175633</v>
      </c>
      <c r="G294" s="29">
        <f>H294+I294</f>
        <v>0</v>
      </c>
      <c r="H294" s="29">
        <v>0</v>
      </c>
      <c r="I294" s="29">
        <v>0</v>
      </c>
      <c r="J294" s="4" t="s">
        <v>527</v>
      </c>
      <c r="K294" s="4" t="s">
        <v>27</v>
      </c>
      <c r="L294" s="16" t="s">
        <v>92</v>
      </c>
      <c r="M294" s="16">
        <v>99</v>
      </c>
      <c r="N294" s="5" t="s">
        <v>32</v>
      </c>
      <c r="O294" s="5"/>
    </row>
    <row r="295" spans="1:15" ht="57.75" customHeight="1">
      <c r="A295" s="1"/>
      <c r="B295" s="33"/>
      <c r="C295" s="33"/>
      <c r="D295" s="29"/>
      <c r="E295" s="29"/>
      <c r="F295" s="29"/>
      <c r="G295" s="29"/>
      <c r="H295" s="29"/>
      <c r="I295" s="29"/>
      <c r="J295" s="4" t="s">
        <v>528</v>
      </c>
      <c r="K295" s="4" t="s">
        <v>16</v>
      </c>
      <c r="L295" s="16" t="s">
        <v>529</v>
      </c>
      <c r="M295" s="16">
        <v>66.2</v>
      </c>
      <c r="N295" s="16">
        <v>32.97</v>
      </c>
      <c r="O295" s="5"/>
    </row>
    <row r="296" spans="1:15" ht="61.5" customHeight="1">
      <c r="A296" s="1"/>
      <c r="B296" s="33"/>
      <c r="C296" s="33"/>
      <c r="D296" s="29"/>
      <c r="E296" s="29"/>
      <c r="F296" s="29"/>
      <c r="G296" s="29"/>
      <c r="H296" s="29"/>
      <c r="I296" s="29"/>
      <c r="J296" s="4" t="s">
        <v>530</v>
      </c>
      <c r="K296" s="4" t="s">
        <v>511</v>
      </c>
      <c r="L296" s="16" t="s">
        <v>226</v>
      </c>
      <c r="M296" s="16">
        <v>0.036</v>
      </c>
      <c r="N296" s="16">
        <v>0.05</v>
      </c>
      <c r="O296" s="5"/>
    </row>
    <row r="297" spans="1:15" ht="54.75" customHeight="1">
      <c r="A297" s="1"/>
      <c r="B297" s="33"/>
      <c r="C297" s="33"/>
      <c r="D297" s="29"/>
      <c r="E297" s="29"/>
      <c r="F297" s="29"/>
      <c r="G297" s="29"/>
      <c r="H297" s="29"/>
      <c r="I297" s="29"/>
      <c r="J297" s="4" t="s">
        <v>531</v>
      </c>
      <c r="K297" s="4" t="s">
        <v>27</v>
      </c>
      <c r="L297" s="16" t="s">
        <v>63</v>
      </c>
      <c r="M297" s="16">
        <v>0.14</v>
      </c>
      <c r="N297" s="5" t="s">
        <v>32</v>
      </c>
      <c r="O297" s="5"/>
    </row>
    <row r="298" spans="1:15" ht="42.75" customHeight="1">
      <c r="A298" s="1"/>
      <c r="B298" s="33"/>
      <c r="C298" s="33"/>
      <c r="D298" s="29"/>
      <c r="E298" s="29"/>
      <c r="F298" s="29"/>
      <c r="G298" s="29"/>
      <c r="H298" s="29"/>
      <c r="I298" s="29"/>
      <c r="J298" s="4" t="s">
        <v>532</v>
      </c>
      <c r="K298" s="4" t="s">
        <v>522</v>
      </c>
      <c r="L298" s="16" t="s">
        <v>63</v>
      </c>
      <c r="M298" s="16">
        <v>46.51</v>
      </c>
      <c r="N298" s="5" t="s">
        <v>32</v>
      </c>
      <c r="O298" s="5"/>
    </row>
    <row r="299" spans="1:15" ht="57.75" customHeight="1">
      <c r="A299" s="1"/>
      <c r="B299" s="33"/>
      <c r="C299" s="33"/>
      <c r="D299" s="29"/>
      <c r="E299" s="29"/>
      <c r="F299" s="29"/>
      <c r="G299" s="29"/>
      <c r="H299" s="29"/>
      <c r="I299" s="29"/>
      <c r="J299" s="4" t="s">
        <v>533</v>
      </c>
      <c r="K299" s="4" t="s">
        <v>120</v>
      </c>
      <c r="L299" s="16" t="s">
        <v>63</v>
      </c>
      <c r="M299" s="16">
        <v>12.94</v>
      </c>
      <c r="N299" s="5" t="s">
        <v>32</v>
      </c>
      <c r="O299" s="5"/>
    </row>
    <row r="300" spans="1:15" ht="46.5" customHeight="1">
      <c r="A300" s="1"/>
      <c r="B300" s="33"/>
      <c r="C300" s="33"/>
      <c r="D300" s="29"/>
      <c r="E300" s="29"/>
      <c r="F300" s="29"/>
      <c r="G300" s="29"/>
      <c r="H300" s="29"/>
      <c r="I300" s="29"/>
      <c r="J300" s="4" t="s">
        <v>534</v>
      </c>
      <c r="K300" s="4" t="s">
        <v>120</v>
      </c>
      <c r="L300" s="16" t="s">
        <v>63</v>
      </c>
      <c r="M300" s="16">
        <v>21.32</v>
      </c>
      <c r="N300" s="5" t="s">
        <v>32</v>
      </c>
      <c r="O300" s="5"/>
    </row>
    <row r="301" spans="1:15" ht="71.25" customHeight="1">
      <c r="A301" s="1"/>
      <c r="B301" s="33"/>
      <c r="C301" s="33"/>
      <c r="D301" s="29"/>
      <c r="E301" s="29"/>
      <c r="F301" s="29"/>
      <c r="G301" s="29"/>
      <c r="H301" s="29"/>
      <c r="I301" s="29"/>
      <c r="J301" s="4" t="s">
        <v>535</v>
      </c>
      <c r="K301" s="4" t="s">
        <v>27</v>
      </c>
      <c r="L301" s="16" t="s">
        <v>63</v>
      </c>
      <c r="M301" s="16">
        <v>14.39</v>
      </c>
      <c r="N301" s="5" t="s">
        <v>32</v>
      </c>
      <c r="O301" s="5"/>
    </row>
    <row r="302" spans="1:15" ht="59.25" customHeight="1">
      <c r="A302" s="1"/>
      <c r="B302" s="33"/>
      <c r="C302" s="33"/>
      <c r="D302" s="29"/>
      <c r="E302" s="29"/>
      <c r="F302" s="29"/>
      <c r="G302" s="29"/>
      <c r="H302" s="29"/>
      <c r="I302" s="29"/>
      <c r="J302" s="4" t="s">
        <v>536</v>
      </c>
      <c r="K302" s="4" t="s">
        <v>27</v>
      </c>
      <c r="L302" s="16" t="s">
        <v>63</v>
      </c>
      <c r="M302" s="16">
        <v>141.15</v>
      </c>
      <c r="N302" s="5" t="s">
        <v>32</v>
      </c>
      <c r="O302" s="5"/>
    </row>
    <row r="303" spans="1:15" ht="45" customHeight="1">
      <c r="A303" s="1"/>
      <c r="B303" s="33" t="s">
        <v>33</v>
      </c>
      <c r="C303" s="33" t="s">
        <v>537</v>
      </c>
      <c r="D303" s="29">
        <f>E303+F303</f>
        <v>179074.9</v>
      </c>
      <c r="E303" s="29">
        <v>0</v>
      </c>
      <c r="F303" s="29">
        <v>179074.9</v>
      </c>
      <c r="G303" s="29">
        <f>H303+I303</f>
        <v>24638.65</v>
      </c>
      <c r="H303" s="29">
        <v>0</v>
      </c>
      <c r="I303" s="29">
        <v>24638.65</v>
      </c>
      <c r="J303" s="4" t="s">
        <v>538</v>
      </c>
      <c r="K303" s="4" t="s">
        <v>27</v>
      </c>
      <c r="L303" s="16" t="s">
        <v>92</v>
      </c>
      <c r="M303" s="16">
        <v>0</v>
      </c>
      <c r="N303" s="5" t="s">
        <v>32</v>
      </c>
      <c r="O303" s="5"/>
    </row>
    <row r="304" spans="1:15" ht="47.25" customHeight="1">
      <c r="A304" s="1"/>
      <c r="B304" s="33"/>
      <c r="C304" s="33"/>
      <c r="D304" s="29"/>
      <c r="E304" s="29"/>
      <c r="F304" s="29"/>
      <c r="G304" s="29"/>
      <c r="H304" s="29"/>
      <c r="I304" s="29"/>
      <c r="J304" s="4" t="s">
        <v>539</v>
      </c>
      <c r="K304" s="4" t="s">
        <v>27</v>
      </c>
      <c r="L304" s="16" t="s">
        <v>63</v>
      </c>
      <c r="M304" s="16">
        <v>58.8</v>
      </c>
      <c r="N304" s="5" t="s">
        <v>32</v>
      </c>
      <c r="O304" s="5"/>
    </row>
    <row r="305" spans="1:15" ht="51" customHeight="1">
      <c r="A305" s="1"/>
      <c r="B305" s="33"/>
      <c r="C305" s="33"/>
      <c r="D305" s="29"/>
      <c r="E305" s="29"/>
      <c r="F305" s="29"/>
      <c r="G305" s="29"/>
      <c r="H305" s="29"/>
      <c r="I305" s="29"/>
      <c r="J305" s="4" t="s">
        <v>540</v>
      </c>
      <c r="K305" s="4" t="s">
        <v>27</v>
      </c>
      <c r="L305" s="16" t="s">
        <v>63</v>
      </c>
      <c r="M305" s="16">
        <v>12.19</v>
      </c>
      <c r="N305" s="5" t="s">
        <v>32</v>
      </c>
      <c r="O305" s="5"/>
    </row>
    <row r="306" spans="1:15" ht="59.25" customHeight="1">
      <c r="A306" s="1"/>
      <c r="B306" s="33"/>
      <c r="C306" s="33"/>
      <c r="D306" s="29"/>
      <c r="E306" s="29"/>
      <c r="F306" s="29"/>
      <c r="G306" s="29"/>
      <c r="H306" s="29"/>
      <c r="I306" s="29"/>
      <c r="J306" s="4" t="s">
        <v>541</v>
      </c>
      <c r="K306" s="4" t="s">
        <v>16</v>
      </c>
      <c r="L306" s="16" t="s">
        <v>63</v>
      </c>
      <c r="M306" s="16">
        <v>1.02</v>
      </c>
      <c r="N306" s="5" t="s">
        <v>32</v>
      </c>
      <c r="O306" s="5"/>
    </row>
    <row r="307" spans="1:15" ht="50.25" customHeight="1">
      <c r="A307" s="1"/>
      <c r="B307" s="33"/>
      <c r="C307" s="33"/>
      <c r="D307" s="29"/>
      <c r="E307" s="29"/>
      <c r="F307" s="29"/>
      <c r="G307" s="29"/>
      <c r="H307" s="29"/>
      <c r="I307" s="29"/>
      <c r="J307" s="4" t="s">
        <v>542</v>
      </c>
      <c r="K307" s="4" t="s">
        <v>16</v>
      </c>
      <c r="L307" s="16" t="s">
        <v>63</v>
      </c>
      <c r="M307" s="16">
        <v>10.85</v>
      </c>
      <c r="N307" s="5" t="s">
        <v>32</v>
      </c>
      <c r="O307" s="5"/>
    </row>
    <row r="308" spans="1:15" ht="61.5" customHeight="1">
      <c r="A308" s="1"/>
      <c r="B308" s="33"/>
      <c r="C308" s="33"/>
      <c r="D308" s="29"/>
      <c r="E308" s="29"/>
      <c r="F308" s="29"/>
      <c r="G308" s="29"/>
      <c r="H308" s="29"/>
      <c r="I308" s="29"/>
      <c r="J308" s="4" t="s">
        <v>543</v>
      </c>
      <c r="K308" s="4" t="s">
        <v>16</v>
      </c>
      <c r="L308" s="16" t="s">
        <v>63</v>
      </c>
      <c r="M308" s="16">
        <v>444.48</v>
      </c>
      <c r="N308" s="5" t="s">
        <v>32</v>
      </c>
      <c r="O308" s="5"/>
    </row>
    <row r="309" spans="1:15" ht="46.5" customHeight="1">
      <c r="A309" s="1"/>
      <c r="B309" s="33"/>
      <c r="C309" s="33"/>
      <c r="D309" s="29"/>
      <c r="E309" s="29"/>
      <c r="F309" s="29"/>
      <c r="G309" s="29"/>
      <c r="H309" s="29"/>
      <c r="I309" s="29"/>
      <c r="J309" s="4" t="s">
        <v>544</v>
      </c>
      <c r="K309" s="4" t="s">
        <v>545</v>
      </c>
      <c r="L309" s="16" t="s">
        <v>63</v>
      </c>
      <c r="M309" s="16">
        <v>184.26</v>
      </c>
      <c r="N309" s="5" t="s">
        <v>32</v>
      </c>
      <c r="O309" s="5"/>
    </row>
    <row r="310" spans="1:15" ht="151.5" customHeight="1">
      <c r="A310" s="1"/>
      <c r="B310" s="33" t="s">
        <v>41</v>
      </c>
      <c r="C310" s="33" t="s">
        <v>546</v>
      </c>
      <c r="D310" s="29">
        <f>E310+F310</f>
        <v>0</v>
      </c>
      <c r="E310" s="29">
        <v>0</v>
      </c>
      <c r="F310" s="29">
        <v>0</v>
      </c>
      <c r="G310" s="29">
        <f>H310+I310</f>
        <v>0</v>
      </c>
      <c r="H310" s="29">
        <v>0</v>
      </c>
      <c r="I310" s="29">
        <v>0</v>
      </c>
      <c r="J310" s="4" t="s">
        <v>547</v>
      </c>
      <c r="K310" s="4" t="s">
        <v>27</v>
      </c>
      <c r="L310" s="16" t="s">
        <v>92</v>
      </c>
      <c r="M310" s="16">
        <v>0</v>
      </c>
      <c r="N310" s="16">
        <v>0</v>
      </c>
      <c r="O310" s="5"/>
    </row>
    <row r="311" spans="1:15" ht="108.75" customHeight="1">
      <c r="A311" s="1"/>
      <c r="B311" s="33"/>
      <c r="C311" s="33"/>
      <c r="D311" s="29"/>
      <c r="E311" s="29"/>
      <c r="F311" s="29"/>
      <c r="G311" s="29"/>
      <c r="H311" s="29"/>
      <c r="I311" s="29"/>
      <c r="J311" s="4" t="s">
        <v>548</v>
      </c>
      <c r="K311" s="4" t="s">
        <v>27</v>
      </c>
      <c r="L311" s="16" t="s">
        <v>92</v>
      </c>
      <c r="M311" s="16">
        <v>0</v>
      </c>
      <c r="N311" s="16">
        <v>0</v>
      </c>
      <c r="O311" s="5"/>
    </row>
    <row r="312" spans="1:15" ht="104.25" customHeight="1">
      <c r="A312" s="1"/>
      <c r="B312" s="33"/>
      <c r="C312" s="33"/>
      <c r="D312" s="29"/>
      <c r="E312" s="29"/>
      <c r="F312" s="29"/>
      <c r="G312" s="29"/>
      <c r="H312" s="29"/>
      <c r="I312" s="29"/>
      <c r="J312" s="4" t="s">
        <v>549</v>
      </c>
      <c r="K312" s="4" t="s">
        <v>27</v>
      </c>
      <c r="L312" s="16" t="s">
        <v>92</v>
      </c>
      <c r="M312" s="16">
        <v>0</v>
      </c>
      <c r="N312" s="16">
        <v>0</v>
      </c>
      <c r="O312" s="5"/>
    </row>
    <row r="313" spans="1:15" ht="209.25" customHeight="1">
      <c r="A313" s="1"/>
      <c r="B313" s="33"/>
      <c r="C313" s="33"/>
      <c r="D313" s="29"/>
      <c r="E313" s="29"/>
      <c r="F313" s="29"/>
      <c r="G313" s="29"/>
      <c r="H313" s="29"/>
      <c r="I313" s="29"/>
      <c r="J313" s="4" t="s">
        <v>550</v>
      </c>
      <c r="K313" s="4" t="s">
        <v>27</v>
      </c>
      <c r="L313" s="16" t="s">
        <v>92</v>
      </c>
      <c r="M313" s="16">
        <v>0</v>
      </c>
      <c r="N313" s="16">
        <v>0</v>
      </c>
      <c r="O313" s="5"/>
    </row>
    <row r="314" spans="1:15" ht="98.25" customHeight="1">
      <c r="A314" s="1"/>
      <c r="B314" s="33"/>
      <c r="C314" s="33"/>
      <c r="D314" s="29"/>
      <c r="E314" s="29"/>
      <c r="F314" s="29"/>
      <c r="G314" s="29"/>
      <c r="H314" s="29"/>
      <c r="I314" s="29"/>
      <c r="J314" s="4" t="s">
        <v>551</v>
      </c>
      <c r="K314" s="4" t="s">
        <v>27</v>
      </c>
      <c r="L314" s="16" t="s">
        <v>92</v>
      </c>
      <c r="M314" s="16">
        <v>0</v>
      </c>
      <c r="N314" s="16">
        <v>0</v>
      </c>
      <c r="O314" s="5"/>
    </row>
    <row r="315" spans="1:15" ht="75" customHeight="1">
      <c r="A315" s="1"/>
      <c r="B315" s="33" t="s">
        <v>79</v>
      </c>
      <c r="C315" s="33" t="s">
        <v>552</v>
      </c>
      <c r="D315" s="29">
        <f>E315+F315</f>
        <v>21900</v>
      </c>
      <c r="E315" s="29">
        <v>0</v>
      </c>
      <c r="F315" s="29">
        <v>21900</v>
      </c>
      <c r="G315" s="29">
        <f>H315+I315</f>
        <v>2494.7</v>
      </c>
      <c r="H315" s="29">
        <v>0</v>
      </c>
      <c r="I315" s="29">
        <v>2494.7</v>
      </c>
      <c r="J315" s="4" t="s">
        <v>553</v>
      </c>
      <c r="K315" s="4" t="s">
        <v>518</v>
      </c>
      <c r="L315" s="16" t="s">
        <v>554</v>
      </c>
      <c r="M315" s="16">
        <v>4.78</v>
      </c>
      <c r="N315" s="16">
        <v>4.98</v>
      </c>
      <c r="O315" s="5"/>
    </row>
    <row r="316" spans="1:15" ht="54.75" customHeight="1">
      <c r="A316" s="1"/>
      <c r="B316" s="33"/>
      <c r="C316" s="33"/>
      <c r="D316" s="29"/>
      <c r="E316" s="29"/>
      <c r="F316" s="29"/>
      <c r="G316" s="29"/>
      <c r="H316" s="29"/>
      <c r="I316" s="29"/>
      <c r="J316" s="4" t="s">
        <v>555</v>
      </c>
      <c r="K316" s="4" t="s">
        <v>16</v>
      </c>
      <c r="L316" s="16" t="s">
        <v>556</v>
      </c>
      <c r="M316" s="16">
        <v>100</v>
      </c>
      <c r="N316" s="16">
        <v>98.5</v>
      </c>
      <c r="O316" s="5"/>
    </row>
    <row r="317" spans="1:15" ht="93" customHeight="1">
      <c r="A317" s="1"/>
      <c r="B317" s="33"/>
      <c r="C317" s="33"/>
      <c r="D317" s="29"/>
      <c r="E317" s="29"/>
      <c r="F317" s="29"/>
      <c r="G317" s="29"/>
      <c r="H317" s="29"/>
      <c r="I317" s="29"/>
      <c r="J317" s="4" t="s">
        <v>557</v>
      </c>
      <c r="K317" s="4" t="s">
        <v>16</v>
      </c>
      <c r="L317" s="16" t="s">
        <v>558</v>
      </c>
      <c r="M317" s="16">
        <v>100</v>
      </c>
      <c r="N317" s="16">
        <v>92.17</v>
      </c>
      <c r="O317" s="5"/>
    </row>
    <row r="318" spans="1:15" ht="86.25" customHeight="1">
      <c r="A318" s="1"/>
      <c r="B318" s="33"/>
      <c r="C318" s="33"/>
      <c r="D318" s="29"/>
      <c r="E318" s="29"/>
      <c r="F318" s="29"/>
      <c r="G318" s="29"/>
      <c r="H318" s="29"/>
      <c r="I318" s="29"/>
      <c r="J318" s="4" t="s">
        <v>559</v>
      </c>
      <c r="K318" s="4" t="s">
        <v>16</v>
      </c>
      <c r="L318" s="16" t="s">
        <v>92</v>
      </c>
      <c r="M318" s="16">
        <v>74.83</v>
      </c>
      <c r="N318" s="16">
        <v>78.76</v>
      </c>
      <c r="O318" s="5"/>
    </row>
    <row r="319" spans="1:15" ht="81.75" customHeight="1">
      <c r="A319" s="1"/>
      <c r="B319" s="33"/>
      <c r="C319" s="33"/>
      <c r="D319" s="29"/>
      <c r="E319" s="29"/>
      <c r="F319" s="29"/>
      <c r="G319" s="29"/>
      <c r="H319" s="29"/>
      <c r="I319" s="29"/>
      <c r="J319" s="4" t="s">
        <v>560</v>
      </c>
      <c r="K319" s="4" t="s">
        <v>16</v>
      </c>
      <c r="L319" s="16" t="s">
        <v>117</v>
      </c>
      <c r="M319" s="16">
        <v>100</v>
      </c>
      <c r="N319" s="16">
        <v>100</v>
      </c>
      <c r="O319" s="5"/>
    </row>
    <row r="320" spans="1:15" ht="55.5" customHeight="1">
      <c r="A320" s="1"/>
      <c r="B320" s="33"/>
      <c r="C320" s="33"/>
      <c r="D320" s="29"/>
      <c r="E320" s="29"/>
      <c r="F320" s="29"/>
      <c r="G320" s="29"/>
      <c r="H320" s="29"/>
      <c r="I320" s="29"/>
      <c r="J320" s="4" t="s">
        <v>561</v>
      </c>
      <c r="K320" s="4" t="s">
        <v>16</v>
      </c>
      <c r="L320" s="16" t="s">
        <v>236</v>
      </c>
      <c r="M320" s="16">
        <v>92.98</v>
      </c>
      <c r="N320" s="16">
        <v>70</v>
      </c>
      <c r="O320" s="5"/>
    </row>
    <row r="321" spans="1:15" ht="65.25" customHeight="1">
      <c r="A321" s="1"/>
      <c r="B321" s="33"/>
      <c r="C321" s="33"/>
      <c r="D321" s="29"/>
      <c r="E321" s="29"/>
      <c r="F321" s="29"/>
      <c r="G321" s="29"/>
      <c r="H321" s="29"/>
      <c r="I321" s="29"/>
      <c r="J321" s="4" t="s">
        <v>562</v>
      </c>
      <c r="K321" s="4" t="s">
        <v>16</v>
      </c>
      <c r="L321" s="16" t="s">
        <v>563</v>
      </c>
      <c r="M321" s="16">
        <v>2.93</v>
      </c>
      <c r="N321" s="16">
        <v>4.87</v>
      </c>
      <c r="O321" s="5"/>
    </row>
    <row r="322" spans="1:15" ht="69.75" customHeight="1">
      <c r="A322" s="1"/>
      <c r="B322" s="33"/>
      <c r="C322" s="33"/>
      <c r="D322" s="29"/>
      <c r="E322" s="29"/>
      <c r="F322" s="29"/>
      <c r="G322" s="29"/>
      <c r="H322" s="29"/>
      <c r="I322" s="29"/>
      <c r="J322" s="4" t="s">
        <v>564</v>
      </c>
      <c r="K322" s="4" t="s">
        <v>16</v>
      </c>
      <c r="L322" s="16" t="s">
        <v>63</v>
      </c>
      <c r="M322" s="16">
        <v>0</v>
      </c>
      <c r="N322" s="16">
        <v>0</v>
      </c>
      <c r="O322" s="5"/>
    </row>
    <row r="323" spans="1:15" ht="92.25" customHeight="1">
      <c r="A323" s="1"/>
      <c r="B323" s="33" t="s">
        <v>36</v>
      </c>
      <c r="C323" s="33" t="s">
        <v>565</v>
      </c>
      <c r="D323" s="29">
        <f>E323+F323</f>
        <v>40</v>
      </c>
      <c r="E323" s="29">
        <v>40</v>
      </c>
      <c r="F323" s="29">
        <v>0</v>
      </c>
      <c r="G323" s="29">
        <f>H323+I323</f>
        <v>0</v>
      </c>
      <c r="H323" s="29">
        <v>0</v>
      </c>
      <c r="I323" s="29">
        <v>0</v>
      </c>
      <c r="J323" s="4" t="s">
        <v>566</v>
      </c>
      <c r="K323" s="4" t="s">
        <v>16</v>
      </c>
      <c r="L323" s="16" t="s">
        <v>92</v>
      </c>
      <c r="M323" s="16">
        <v>7.41</v>
      </c>
      <c r="N323" s="16">
        <v>0</v>
      </c>
      <c r="O323" s="5"/>
    </row>
    <row r="324" spans="1:15" ht="62.25" customHeight="1">
      <c r="A324" s="1"/>
      <c r="B324" s="33"/>
      <c r="C324" s="33"/>
      <c r="D324" s="29"/>
      <c r="E324" s="29"/>
      <c r="F324" s="29"/>
      <c r="G324" s="29"/>
      <c r="H324" s="29"/>
      <c r="I324" s="29"/>
      <c r="J324" s="4" t="s">
        <v>567</v>
      </c>
      <c r="K324" s="4" t="s">
        <v>75</v>
      </c>
      <c r="L324" s="16" t="s">
        <v>92</v>
      </c>
      <c r="M324" s="16">
        <v>2</v>
      </c>
      <c r="N324" s="5" t="s">
        <v>32</v>
      </c>
      <c r="O324" s="5"/>
    </row>
    <row r="325" spans="1:15" ht="90" customHeight="1">
      <c r="A325" s="1"/>
      <c r="B325" s="33"/>
      <c r="C325" s="33"/>
      <c r="D325" s="29"/>
      <c r="E325" s="29"/>
      <c r="F325" s="29"/>
      <c r="G325" s="29"/>
      <c r="H325" s="29"/>
      <c r="I325" s="29"/>
      <c r="J325" s="4" t="s">
        <v>568</v>
      </c>
      <c r="K325" s="4" t="s">
        <v>16</v>
      </c>
      <c r="L325" s="16" t="s">
        <v>63</v>
      </c>
      <c r="M325" s="16">
        <v>100</v>
      </c>
      <c r="N325" s="5" t="s">
        <v>32</v>
      </c>
      <c r="O325" s="5"/>
    </row>
    <row r="326" spans="1:15" ht="99" customHeight="1">
      <c r="A326" s="1"/>
      <c r="B326" s="33"/>
      <c r="C326" s="33"/>
      <c r="D326" s="29"/>
      <c r="E326" s="29"/>
      <c r="F326" s="29"/>
      <c r="G326" s="29"/>
      <c r="H326" s="29"/>
      <c r="I326" s="29"/>
      <c r="J326" s="4" t="s">
        <v>569</v>
      </c>
      <c r="K326" s="4" t="s">
        <v>16</v>
      </c>
      <c r="L326" s="16" t="s">
        <v>63</v>
      </c>
      <c r="M326" s="16">
        <v>66.2</v>
      </c>
      <c r="N326" s="5" t="s">
        <v>32</v>
      </c>
      <c r="O326" s="5"/>
    </row>
    <row r="327" spans="1:15" ht="91.5" customHeight="1">
      <c r="A327" s="1"/>
      <c r="B327" s="33"/>
      <c r="C327" s="33"/>
      <c r="D327" s="29"/>
      <c r="E327" s="29"/>
      <c r="F327" s="29"/>
      <c r="G327" s="29"/>
      <c r="H327" s="29"/>
      <c r="I327" s="29"/>
      <c r="J327" s="4" t="s">
        <v>570</v>
      </c>
      <c r="K327" s="4" t="s">
        <v>16</v>
      </c>
      <c r="L327" s="16" t="s">
        <v>63</v>
      </c>
      <c r="M327" s="16">
        <v>66.2</v>
      </c>
      <c r="N327" s="5" t="s">
        <v>32</v>
      </c>
      <c r="O327" s="5"/>
    </row>
    <row r="328" spans="1:15" ht="92.25" customHeight="1">
      <c r="A328" s="1"/>
      <c r="B328" s="33"/>
      <c r="C328" s="33"/>
      <c r="D328" s="29"/>
      <c r="E328" s="29"/>
      <c r="F328" s="29"/>
      <c r="G328" s="29"/>
      <c r="H328" s="29"/>
      <c r="I328" s="29"/>
      <c r="J328" s="4" t="s">
        <v>571</v>
      </c>
      <c r="K328" s="4" t="s">
        <v>16</v>
      </c>
      <c r="L328" s="16" t="s">
        <v>63</v>
      </c>
      <c r="M328" s="16">
        <v>66.2</v>
      </c>
      <c r="N328" s="5" t="s">
        <v>32</v>
      </c>
      <c r="O328" s="5"/>
    </row>
    <row r="329" spans="1:15" ht="96" customHeight="1">
      <c r="A329" s="1"/>
      <c r="B329" s="33"/>
      <c r="C329" s="33"/>
      <c r="D329" s="29"/>
      <c r="E329" s="29"/>
      <c r="F329" s="29"/>
      <c r="G329" s="29"/>
      <c r="H329" s="29"/>
      <c r="I329" s="29"/>
      <c r="J329" s="4" t="s">
        <v>572</v>
      </c>
      <c r="K329" s="4" t="s">
        <v>16</v>
      </c>
      <c r="L329" s="16" t="s">
        <v>63</v>
      </c>
      <c r="M329" s="16">
        <v>85</v>
      </c>
      <c r="N329" s="5" t="s">
        <v>32</v>
      </c>
      <c r="O329" s="5"/>
    </row>
    <row r="330" spans="1:15" ht="111" customHeight="1">
      <c r="A330" s="1"/>
      <c r="B330" s="33"/>
      <c r="C330" s="33"/>
      <c r="D330" s="29"/>
      <c r="E330" s="29"/>
      <c r="F330" s="29"/>
      <c r="G330" s="29"/>
      <c r="H330" s="29"/>
      <c r="I330" s="29"/>
      <c r="J330" s="4" t="s">
        <v>573</v>
      </c>
      <c r="K330" s="4" t="s">
        <v>16</v>
      </c>
      <c r="L330" s="16" t="s">
        <v>92</v>
      </c>
      <c r="M330" s="16">
        <v>0</v>
      </c>
      <c r="N330" s="5" t="s">
        <v>32</v>
      </c>
      <c r="O330" s="5"/>
    </row>
    <row r="331" spans="1:15" ht="27" customHeight="1">
      <c r="A331" s="1"/>
      <c r="B331" s="4"/>
      <c r="C331" s="34" t="s">
        <v>574</v>
      </c>
      <c r="D331" s="34">
        <v>54760</v>
      </c>
      <c r="E331" s="34"/>
      <c r="F331" s="34">
        <v>54760</v>
      </c>
      <c r="G331" s="34">
        <v>0</v>
      </c>
      <c r="H331" s="34">
        <v>0</v>
      </c>
      <c r="I331" s="34">
        <v>0</v>
      </c>
      <c r="J331" s="35"/>
      <c r="K331" s="35"/>
      <c r="L331" s="36"/>
      <c r="M331" s="36"/>
      <c r="N331" s="36"/>
      <c r="O331" s="36"/>
    </row>
    <row r="332" spans="1:15" ht="80.25" customHeight="1">
      <c r="A332" s="1"/>
      <c r="B332" s="33" t="s">
        <v>13</v>
      </c>
      <c r="C332" s="33" t="s">
        <v>575</v>
      </c>
      <c r="D332" s="29">
        <f>E332+F332</f>
        <v>54760</v>
      </c>
      <c r="E332" s="29">
        <v>12000</v>
      </c>
      <c r="F332" s="29">
        <v>42760</v>
      </c>
      <c r="G332" s="29">
        <f>H332+I332</f>
        <v>0</v>
      </c>
      <c r="H332" s="29">
        <v>0</v>
      </c>
      <c r="I332" s="29">
        <v>0</v>
      </c>
      <c r="J332" s="4" t="s">
        <v>576</v>
      </c>
      <c r="K332" s="4" t="s">
        <v>16</v>
      </c>
      <c r="L332" s="16" t="s">
        <v>577</v>
      </c>
      <c r="M332" s="16">
        <v>96.1</v>
      </c>
      <c r="N332" s="16">
        <v>96</v>
      </c>
      <c r="O332" s="5"/>
    </row>
    <row r="333" spans="1:15" ht="79.5" customHeight="1">
      <c r="A333" s="1"/>
      <c r="B333" s="33"/>
      <c r="C333" s="33"/>
      <c r="D333" s="29"/>
      <c r="E333" s="29"/>
      <c r="F333" s="29"/>
      <c r="G333" s="29"/>
      <c r="H333" s="29"/>
      <c r="I333" s="29"/>
      <c r="J333" s="4" t="s">
        <v>578</v>
      </c>
      <c r="K333" s="4" t="s">
        <v>16</v>
      </c>
      <c r="L333" s="16" t="s">
        <v>579</v>
      </c>
      <c r="M333" s="16">
        <v>94.3</v>
      </c>
      <c r="N333" s="16">
        <v>94.3</v>
      </c>
      <c r="O333" s="5"/>
    </row>
    <row r="334" spans="1:15" ht="54.75" customHeight="1">
      <c r="A334" s="1"/>
      <c r="B334" s="33"/>
      <c r="C334" s="33"/>
      <c r="D334" s="29"/>
      <c r="E334" s="29"/>
      <c r="F334" s="29"/>
      <c r="G334" s="29"/>
      <c r="H334" s="29"/>
      <c r="I334" s="29"/>
      <c r="J334" s="4" t="s">
        <v>580</v>
      </c>
      <c r="K334" s="4" t="s">
        <v>16</v>
      </c>
      <c r="L334" s="18" t="s">
        <v>581</v>
      </c>
      <c r="M334" s="18">
        <v>69.8</v>
      </c>
      <c r="N334" s="18">
        <v>69.8</v>
      </c>
      <c r="O334" s="5"/>
    </row>
    <row r="335" spans="1:15" ht="36.75" customHeight="1">
      <c r="A335" s="1"/>
      <c r="B335" s="33"/>
      <c r="C335" s="33"/>
      <c r="D335" s="29"/>
      <c r="E335" s="29"/>
      <c r="F335" s="29"/>
      <c r="G335" s="29"/>
      <c r="H335" s="29"/>
      <c r="I335" s="29"/>
      <c r="J335" s="4" t="s">
        <v>582</v>
      </c>
      <c r="K335" s="4" t="s">
        <v>16</v>
      </c>
      <c r="L335" s="20" t="s">
        <v>63</v>
      </c>
      <c r="M335" s="20">
        <v>2.5</v>
      </c>
      <c r="N335" s="20">
        <v>0</v>
      </c>
      <c r="O335" s="5"/>
    </row>
    <row r="336" spans="1:15" ht="32.25" customHeight="1">
      <c r="A336" s="1"/>
      <c r="B336" s="4"/>
      <c r="C336" s="37" t="s">
        <v>583</v>
      </c>
      <c r="D336" s="37">
        <v>5825740.9</v>
      </c>
      <c r="E336" s="37">
        <v>42914.9</v>
      </c>
      <c r="F336" s="37">
        <v>5782826</v>
      </c>
      <c r="G336" s="37">
        <v>1563097.3599999999</v>
      </c>
      <c r="H336" s="37">
        <v>724.1899999999999</v>
      </c>
      <c r="I336" s="37">
        <v>1562373.17</v>
      </c>
      <c r="J336" s="38"/>
      <c r="K336" s="38"/>
      <c r="L336" s="39"/>
      <c r="M336" s="39"/>
      <c r="N336" s="39"/>
      <c r="O336" s="39"/>
    </row>
    <row r="337" spans="1:15" ht="33.75" customHeight="1">
      <c r="A337" s="1"/>
      <c r="B337" s="4"/>
      <c r="C337" s="34" t="s">
        <v>584</v>
      </c>
      <c r="D337" s="34">
        <v>5805163</v>
      </c>
      <c r="E337" s="34">
        <v>39635</v>
      </c>
      <c r="F337" s="34">
        <v>5765528</v>
      </c>
      <c r="G337" s="34">
        <v>1560097.37</v>
      </c>
      <c r="H337" s="34">
        <v>0</v>
      </c>
      <c r="I337" s="34">
        <v>1560097.37</v>
      </c>
      <c r="J337" s="35"/>
      <c r="K337" s="35"/>
      <c r="L337" s="36"/>
      <c r="M337" s="36"/>
      <c r="N337" s="36"/>
      <c r="O337" s="36"/>
    </row>
    <row r="338" spans="1:15" ht="70.5" customHeight="1">
      <c r="A338" s="1"/>
      <c r="B338" s="33" t="s">
        <v>13</v>
      </c>
      <c r="C338" s="33" t="s">
        <v>585</v>
      </c>
      <c r="D338" s="29">
        <f>E338+F338</f>
        <v>4780000</v>
      </c>
      <c r="E338" s="42">
        <v>0</v>
      </c>
      <c r="F338" s="29">
        <v>4780000</v>
      </c>
      <c r="G338" s="29">
        <f>H338+I338</f>
        <v>994000</v>
      </c>
      <c r="H338" s="29">
        <v>0</v>
      </c>
      <c r="I338" s="29">
        <v>994000</v>
      </c>
      <c r="J338" s="4" t="s">
        <v>586</v>
      </c>
      <c r="K338" s="4" t="s">
        <v>51</v>
      </c>
      <c r="L338" s="16" t="s">
        <v>587</v>
      </c>
      <c r="M338" s="16">
        <v>176.416</v>
      </c>
      <c r="N338" s="16">
        <v>36.664</v>
      </c>
      <c r="O338" s="9" t="s">
        <v>975</v>
      </c>
    </row>
    <row r="339" spans="1:15" ht="45.75" customHeight="1">
      <c r="A339" s="1"/>
      <c r="B339" s="33"/>
      <c r="C339" s="33"/>
      <c r="D339" s="29"/>
      <c r="E339" s="42"/>
      <c r="F339" s="29"/>
      <c r="G339" s="29"/>
      <c r="H339" s="29"/>
      <c r="I339" s="29"/>
      <c r="J339" s="4" t="s">
        <v>588</v>
      </c>
      <c r="K339" s="4" t="s">
        <v>51</v>
      </c>
      <c r="L339" s="16" t="s">
        <v>92</v>
      </c>
      <c r="M339" s="16">
        <v>10</v>
      </c>
      <c r="N339" s="16">
        <v>8.01</v>
      </c>
      <c r="O339" s="9" t="s">
        <v>976</v>
      </c>
    </row>
    <row r="340" spans="1:15" ht="57" customHeight="1">
      <c r="A340" s="1"/>
      <c r="B340" s="33"/>
      <c r="C340" s="33"/>
      <c r="D340" s="29"/>
      <c r="E340" s="42"/>
      <c r="F340" s="29"/>
      <c r="G340" s="29"/>
      <c r="H340" s="29"/>
      <c r="I340" s="29"/>
      <c r="J340" s="4" t="s">
        <v>589</v>
      </c>
      <c r="K340" s="4" t="s">
        <v>16</v>
      </c>
      <c r="L340" s="16" t="s">
        <v>92</v>
      </c>
      <c r="M340" s="16">
        <v>5.67</v>
      </c>
      <c r="N340" s="16">
        <v>21.84</v>
      </c>
      <c r="O340" s="5"/>
    </row>
    <row r="341" spans="1:15" ht="60.75" customHeight="1">
      <c r="A341" s="1"/>
      <c r="B341" s="33"/>
      <c r="C341" s="33"/>
      <c r="D341" s="29"/>
      <c r="E341" s="42"/>
      <c r="F341" s="29"/>
      <c r="G341" s="29"/>
      <c r="H341" s="29"/>
      <c r="I341" s="29"/>
      <c r="J341" s="4" t="s">
        <v>590</v>
      </c>
      <c r="K341" s="4" t="s">
        <v>16</v>
      </c>
      <c r="L341" s="16" t="s">
        <v>591</v>
      </c>
      <c r="M341" s="16">
        <v>5.88</v>
      </c>
      <c r="N341" s="16">
        <v>26.06</v>
      </c>
      <c r="O341" s="5"/>
    </row>
    <row r="342" spans="1:15" ht="56.25" customHeight="1">
      <c r="A342" s="1"/>
      <c r="B342" s="33"/>
      <c r="C342" s="33"/>
      <c r="D342" s="29"/>
      <c r="E342" s="42"/>
      <c r="F342" s="29"/>
      <c r="G342" s="29"/>
      <c r="H342" s="29"/>
      <c r="I342" s="29"/>
      <c r="J342" s="4" t="s">
        <v>592</v>
      </c>
      <c r="K342" s="4" t="s">
        <v>16</v>
      </c>
      <c r="L342" s="16" t="s">
        <v>593</v>
      </c>
      <c r="M342" s="16">
        <v>80.5</v>
      </c>
      <c r="N342" s="16">
        <v>83.56</v>
      </c>
      <c r="O342" s="5"/>
    </row>
    <row r="343" spans="1:15" ht="42" customHeight="1">
      <c r="A343" s="1"/>
      <c r="B343" s="33"/>
      <c r="C343" s="33"/>
      <c r="D343" s="29"/>
      <c r="E343" s="42"/>
      <c r="F343" s="29"/>
      <c r="G343" s="29"/>
      <c r="H343" s="29"/>
      <c r="I343" s="29"/>
      <c r="J343" s="4" t="s">
        <v>594</v>
      </c>
      <c r="K343" s="4" t="s">
        <v>595</v>
      </c>
      <c r="L343" s="16" t="s">
        <v>596</v>
      </c>
      <c r="M343" s="16">
        <v>81825</v>
      </c>
      <c r="N343" s="16">
        <v>80950</v>
      </c>
      <c r="O343" s="5"/>
    </row>
    <row r="344" spans="1:15" ht="42" customHeight="1">
      <c r="A344" s="1"/>
      <c r="B344" s="33"/>
      <c r="C344" s="33"/>
      <c r="D344" s="29"/>
      <c r="E344" s="42"/>
      <c r="F344" s="29"/>
      <c r="G344" s="29"/>
      <c r="H344" s="29"/>
      <c r="I344" s="29"/>
      <c r="J344" s="4" t="s">
        <v>597</v>
      </c>
      <c r="K344" s="4" t="s">
        <v>598</v>
      </c>
      <c r="L344" s="16" t="s">
        <v>599</v>
      </c>
      <c r="M344" s="16">
        <v>27.1</v>
      </c>
      <c r="N344" s="16">
        <v>29.01</v>
      </c>
      <c r="O344" s="5"/>
    </row>
    <row r="345" spans="1:15" ht="59.25" customHeight="1">
      <c r="A345" s="1"/>
      <c r="B345" s="33"/>
      <c r="C345" s="33"/>
      <c r="D345" s="29"/>
      <c r="E345" s="42"/>
      <c r="F345" s="29"/>
      <c r="G345" s="29"/>
      <c r="H345" s="29"/>
      <c r="I345" s="29"/>
      <c r="J345" s="4" t="s">
        <v>600</v>
      </c>
      <c r="K345" s="4" t="s">
        <v>16</v>
      </c>
      <c r="L345" s="16" t="s">
        <v>33</v>
      </c>
      <c r="M345" s="16">
        <v>3</v>
      </c>
      <c r="N345" s="16">
        <v>0.6</v>
      </c>
      <c r="O345" s="5"/>
    </row>
    <row r="346" spans="1:15" ht="79.5" customHeight="1">
      <c r="A346" s="1"/>
      <c r="B346" s="33"/>
      <c r="C346" s="33"/>
      <c r="D346" s="29"/>
      <c r="E346" s="42"/>
      <c r="F346" s="29"/>
      <c r="G346" s="29"/>
      <c r="H346" s="29"/>
      <c r="I346" s="29"/>
      <c r="J346" s="4" t="s">
        <v>601</v>
      </c>
      <c r="K346" s="4" t="s">
        <v>602</v>
      </c>
      <c r="L346" s="16" t="s">
        <v>63</v>
      </c>
      <c r="M346" s="16">
        <v>3.5</v>
      </c>
      <c r="N346" s="16">
        <v>7.8</v>
      </c>
      <c r="O346" s="5"/>
    </row>
    <row r="347" spans="1:15" ht="55.5" customHeight="1">
      <c r="A347" s="1"/>
      <c r="B347" s="33" t="s">
        <v>24</v>
      </c>
      <c r="C347" s="33" t="s">
        <v>603</v>
      </c>
      <c r="D347" s="29">
        <f>E347+F347</f>
        <v>985528</v>
      </c>
      <c r="E347" s="29">
        <v>0</v>
      </c>
      <c r="F347" s="29">
        <v>985528</v>
      </c>
      <c r="G347" s="29">
        <f>H347+I347</f>
        <v>566097.37</v>
      </c>
      <c r="H347" s="29">
        <v>0</v>
      </c>
      <c r="I347" s="29">
        <v>566097.37</v>
      </c>
      <c r="J347" s="4" t="s">
        <v>604</v>
      </c>
      <c r="K347" s="4" t="s">
        <v>598</v>
      </c>
      <c r="L347" s="16" t="s">
        <v>92</v>
      </c>
      <c r="M347" s="16">
        <v>1713.6</v>
      </c>
      <c r="N347" s="16">
        <v>0</v>
      </c>
      <c r="O347" s="5"/>
    </row>
    <row r="348" spans="1:15" ht="111" customHeight="1">
      <c r="A348" s="1"/>
      <c r="B348" s="33"/>
      <c r="C348" s="33"/>
      <c r="D348" s="29"/>
      <c r="E348" s="29"/>
      <c r="F348" s="29"/>
      <c r="G348" s="29"/>
      <c r="H348" s="29"/>
      <c r="I348" s="29"/>
      <c r="J348" s="4" t="s">
        <v>605</v>
      </c>
      <c r="K348" s="4" t="s">
        <v>598</v>
      </c>
      <c r="L348" s="16" t="s">
        <v>92</v>
      </c>
      <c r="M348" s="16">
        <v>3858.5</v>
      </c>
      <c r="N348" s="16">
        <v>3081.5</v>
      </c>
      <c r="O348" s="9" t="s">
        <v>977</v>
      </c>
    </row>
    <row r="349" spans="1:15" ht="63" customHeight="1">
      <c r="A349" s="1"/>
      <c r="B349" s="33"/>
      <c r="C349" s="33"/>
      <c r="D349" s="29"/>
      <c r="E349" s="29"/>
      <c r="F349" s="29"/>
      <c r="G349" s="29"/>
      <c r="H349" s="29"/>
      <c r="I349" s="29"/>
      <c r="J349" s="4" t="s">
        <v>606</v>
      </c>
      <c r="K349" s="4" t="s">
        <v>598</v>
      </c>
      <c r="L349" s="16" t="s">
        <v>607</v>
      </c>
      <c r="M349" s="16">
        <v>10785.6</v>
      </c>
      <c r="N349" s="16">
        <v>13049.49</v>
      </c>
      <c r="O349" s="5"/>
    </row>
    <row r="350" spans="1:15" ht="88.5" customHeight="1">
      <c r="A350" s="1"/>
      <c r="B350" s="33"/>
      <c r="C350" s="33"/>
      <c r="D350" s="29"/>
      <c r="E350" s="29"/>
      <c r="F350" s="29"/>
      <c r="G350" s="29"/>
      <c r="H350" s="29"/>
      <c r="I350" s="29"/>
      <c r="J350" s="4" t="s">
        <v>608</v>
      </c>
      <c r="K350" s="4" t="s">
        <v>268</v>
      </c>
      <c r="L350" s="16" t="s">
        <v>63</v>
      </c>
      <c r="M350" s="16">
        <v>0</v>
      </c>
      <c r="N350" s="16">
        <v>0</v>
      </c>
      <c r="O350" s="9" t="s">
        <v>978</v>
      </c>
    </row>
    <row r="351" spans="1:15" ht="75.75" customHeight="1">
      <c r="A351" s="1"/>
      <c r="B351" s="33"/>
      <c r="C351" s="33"/>
      <c r="D351" s="29"/>
      <c r="E351" s="29"/>
      <c r="F351" s="29"/>
      <c r="G351" s="29"/>
      <c r="H351" s="29"/>
      <c r="I351" s="29"/>
      <c r="J351" s="4" t="s">
        <v>609</v>
      </c>
      <c r="K351" s="4" t="s">
        <v>598</v>
      </c>
      <c r="L351" s="16" t="s">
        <v>63</v>
      </c>
      <c r="M351" s="16">
        <v>0</v>
      </c>
      <c r="N351" s="16">
        <v>0</v>
      </c>
      <c r="O351" s="9" t="s">
        <v>978</v>
      </c>
    </row>
    <row r="352" spans="1:15" ht="77.25" customHeight="1">
      <c r="A352" s="1"/>
      <c r="B352" s="33"/>
      <c r="C352" s="33"/>
      <c r="D352" s="29"/>
      <c r="E352" s="29"/>
      <c r="F352" s="29"/>
      <c r="G352" s="29"/>
      <c r="H352" s="29"/>
      <c r="I352" s="29"/>
      <c r="J352" s="4" t="s">
        <v>610</v>
      </c>
      <c r="K352" s="4" t="s">
        <v>27</v>
      </c>
      <c r="L352" s="16" t="s">
        <v>63</v>
      </c>
      <c r="M352" s="16">
        <v>0</v>
      </c>
      <c r="N352" s="16">
        <v>0</v>
      </c>
      <c r="O352" s="9" t="s">
        <v>978</v>
      </c>
    </row>
    <row r="353" spans="1:15" ht="69.75" customHeight="1">
      <c r="A353" s="1"/>
      <c r="B353" s="33"/>
      <c r="C353" s="33"/>
      <c r="D353" s="29"/>
      <c r="E353" s="29"/>
      <c r="F353" s="29"/>
      <c r="G353" s="29"/>
      <c r="H353" s="29"/>
      <c r="I353" s="29"/>
      <c r="J353" s="4" t="s">
        <v>611</v>
      </c>
      <c r="K353" s="4" t="s">
        <v>16</v>
      </c>
      <c r="L353" s="16" t="s">
        <v>63</v>
      </c>
      <c r="M353" s="16">
        <v>0</v>
      </c>
      <c r="N353" s="16">
        <v>0</v>
      </c>
      <c r="O353" s="9" t="s">
        <v>978</v>
      </c>
    </row>
    <row r="354" spans="1:15" ht="45" customHeight="1">
      <c r="A354" s="1"/>
      <c r="B354" s="33"/>
      <c r="C354" s="33"/>
      <c r="D354" s="29"/>
      <c r="E354" s="29"/>
      <c r="F354" s="29"/>
      <c r="G354" s="29"/>
      <c r="H354" s="29"/>
      <c r="I354" s="29"/>
      <c r="J354" s="4" t="s">
        <v>612</v>
      </c>
      <c r="K354" s="4" t="s">
        <v>268</v>
      </c>
      <c r="L354" s="16" t="s">
        <v>613</v>
      </c>
      <c r="M354" s="16">
        <v>1070</v>
      </c>
      <c r="N354" s="16">
        <v>870</v>
      </c>
      <c r="O354" s="5"/>
    </row>
    <row r="355" spans="1:15" ht="28.5" customHeight="1">
      <c r="A355" s="1"/>
      <c r="B355" s="33"/>
      <c r="C355" s="33"/>
      <c r="D355" s="29"/>
      <c r="E355" s="29"/>
      <c r="F355" s="29"/>
      <c r="G355" s="29"/>
      <c r="H355" s="29"/>
      <c r="I355" s="29"/>
      <c r="J355" s="4" t="s">
        <v>614</v>
      </c>
      <c r="K355" s="4" t="s">
        <v>598</v>
      </c>
      <c r="L355" s="16" t="s">
        <v>607</v>
      </c>
      <c r="M355" s="16">
        <v>14644.1</v>
      </c>
      <c r="N355" s="16">
        <v>16130.99</v>
      </c>
      <c r="O355" s="5"/>
    </row>
    <row r="356" spans="1:15" ht="18.75" customHeight="1">
      <c r="A356" s="1"/>
      <c r="B356" s="33"/>
      <c r="C356" s="33"/>
      <c r="D356" s="29"/>
      <c r="E356" s="29"/>
      <c r="F356" s="29"/>
      <c r="G356" s="29"/>
      <c r="H356" s="29"/>
      <c r="I356" s="29"/>
      <c r="J356" s="4" t="s">
        <v>615</v>
      </c>
      <c r="K356" s="4" t="s">
        <v>75</v>
      </c>
      <c r="L356" s="16" t="s">
        <v>616</v>
      </c>
      <c r="M356" s="16">
        <v>477</v>
      </c>
      <c r="N356" s="16">
        <v>448</v>
      </c>
      <c r="O356" s="5"/>
    </row>
    <row r="357" spans="1:15" ht="40.5" customHeight="1">
      <c r="A357" s="1"/>
      <c r="B357" s="33"/>
      <c r="C357" s="33"/>
      <c r="D357" s="29"/>
      <c r="E357" s="29"/>
      <c r="F357" s="29"/>
      <c r="G357" s="29"/>
      <c r="H357" s="29"/>
      <c r="I357" s="29"/>
      <c r="J357" s="4" t="s">
        <v>617</v>
      </c>
      <c r="K357" s="4" t="s">
        <v>16</v>
      </c>
      <c r="L357" s="16" t="s">
        <v>117</v>
      </c>
      <c r="M357" s="16">
        <v>89.5</v>
      </c>
      <c r="N357" s="16">
        <v>98.61</v>
      </c>
      <c r="O357" s="5"/>
    </row>
    <row r="358" spans="1:15" ht="59.25" customHeight="1">
      <c r="A358" s="1"/>
      <c r="B358" s="33" t="s">
        <v>33</v>
      </c>
      <c r="C358" s="33" t="s">
        <v>618</v>
      </c>
      <c r="D358" s="29">
        <f>E358+F358</f>
        <v>39635</v>
      </c>
      <c r="E358" s="29">
        <v>0</v>
      </c>
      <c r="F358" s="29">
        <v>39635</v>
      </c>
      <c r="G358" s="29">
        <f>H358+I358</f>
        <v>0</v>
      </c>
      <c r="H358" s="29">
        <v>0</v>
      </c>
      <c r="I358" s="29">
        <v>0</v>
      </c>
      <c r="J358" s="4" t="s">
        <v>619</v>
      </c>
      <c r="K358" s="4" t="s">
        <v>268</v>
      </c>
      <c r="L358" s="16" t="s">
        <v>620</v>
      </c>
      <c r="M358" s="16">
        <v>15</v>
      </c>
      <c r="N358" s="16">
        <v>0</v>
      </c>
      <c r="O358" s="9" t="s">
        <v>979</v>
      </c>
    </row>
    <row r="359" spans="1:15" ht="78" customHeight="1">
      <c r="A359" s="1"/>
      <c r="B359" s="33"/>
      <c r="C359" s="33"/>
      <c r="D359" s="29"/>
      <c r="E359" s="29"/>
      <c r="F359" s="29"/>
      <c r="G359" s="29"/>
      <c r="H359" s="29"/>
      <c r="I359" s="29"/>
      <c r="J359" s="4" t="s">
        <v>621</v>
      </c>
      <c r="K359" s="4" t="s">
        <v>268</v>
      </c>
      <c r="L359" s="16" t="s">
        <v>92</v>
      </c>
      <c r="M359" s="16">
        <v>2</v>
      </c>
      <c r="N359" s="16">
        <v>0</v>
      </c>
      <c r="O359" s="5"/>
    </row>
    <row r="360" spans="1:15" ht="43.5" customHeight="1">
      <c r="A360" s="1"/>
      <c r="B360" s="33" t="s">
        <v>41</v>
      </c>
      <c r="C360" s="33" t="s">
        <v>622</v>
      </c>
      <c r="D360" s="29">
        <f>E360+F360</f>
        <v>0</v>
      </c>
      <c r="E360" s="29">
        <v>0</v>
      </c>
      <c r="F360" s="29">
        <v>0</v>
      </c>
      <c r="G360" s="29">
        <f>H360+I360</f>
        <v>0</v>
      </c>
      <c r="H360" s="29">
        <v>0</v>
      </c>
      <c r="I360" s="29">
        <v>0</v>
      </c>
      <c r="J360" s="4" t="s">
        <v>623</v>
      </c>
      <c r="K360" s="4" t="s">
        <v>624</v>
      </c>
      <c r="L360" s="16" t="s">
        <v>625</v>
      </c>
      <c r="M360" s="16">
        <v>1600</v>
      </c>
      <c r="N360" s="16">
        <v>1506</v>
      </c>
      <c r="O360" s="5"/>
    </row>
    <row r="361" spans="1:15" ht="42.75" customHeight="1">
      <c r="A361" s="1"/>
      <c r="B361" s="33"/>
      <c r="C361" s="33"/>
      <c r="D361" s="29"/>
      <c r="E361" s="29"/>
      <c r="F361" s="29"/>
      <c r="G361" s="29"/>
      <c r="H361" s="29"/>
      <c r="I361" s="29"/>
      <c r="J361" s="4" t="s">
        <v>626</v>
      </c>
      <c r="K361" s="4" t="s">
        <v>624</v>
      </c>
      <c r="L361" s="16" t="s">
        <v>63</v>
      </c>
      <c r="M361" s="16">
        <v>30</v>
      </c>
      <c r="N361" s="16">
        <v>29</v>
      </c>
      <c r="O361" s="5"/>
    </row>
    <row r="362" spans="1:15" ht="79.5" customHeight="1">
      <c r="A362" s="1"/>
      <c r="B362" s="33"/>
      <c r="C362" s="33"/>
      <c r="D362" s="29"/>
      <c r="E362" s="29"/>
      <c r="F362" s="29"/>
      <c r="G362" s="29"/>
      <c r="H362" s="29"/>
      <c r="I362" s="29"/>
      <c r="J362" s="4" t="s">
        <v>627</v>
      </c>
      <c r="K362" s="4" t="s">
        <v>16</v>
      </c>
      <c r="L362" s="16" t="s">
        <v>628</v>
      </c>
      <c r="M362" s="16">
        <v>1.88</v>
      </c>
      <c r="N362" s="16">
        <v>1.93</v>
      </c>
      <c r="O362" s="5"/>
    </row>
    <row r="363" spans="1:15" ht="28.5" customHeight="1">
      <c r="A363" s="1"/>
      <c r="B363" s="4"/>
      <c r="C363" s="34" t="s">
        <v>629</v>
      </c>
      <c r="D363" s="34">
        <v>404</v>
      </c>
      <c r="E363" s="34">
        <v>250</v>
      </c>
      <c r="F363" s="34">
        <v>154</v>
      </c>
      <c r="G363" s="34">
        <v>0</v>
      </c>
      <c r="H363" s="34">
        <v>0</v>
      </c>
      <c r="I363" s="34">
        <v>0</v>
      </c>
      <c r="J363" s="35"/>
      <c r="K363" s="35"/>
      <c r="L363" s="36"/>
      <c r="M363" s="36"/>
      <c r="N363" s="36"/>
      <c r="O363" s="36"/>
    </row>
    <row r="364" spans="1:15" ht="98.25" customHeight="1">
      <c r="A364" s="1"/>
      <c r="B364" s="4" t="s">
        <v>13</v>
      </c>
      <c r="C364" s="4" t="s">
        <v>630</v>
      </c>
      <c r="D364" s="6">
        <f>E364+F364</f>
        <v>404</v>
      </c>
      <c r="E364" s="6">
        <v>0</v>
      </c>
      <c r="F364" s="6">
        <v>404</v>
      </c>
      <c r="G364" s="6">
        <f>H364+I364</f>
        <v>0</v>
      </c>
      <c r="H364" s="6">
        <v>0</v>
      </c>
      <c r="I364" s="6">
        <v>0</v>
      </c>
      <c r="J364" s="4" t="s">
        <v>631</v>
      </c>
      <c r="K364" s="4" t="s">
        <v>268</v>
      </c>
      <c r="L364" s="16" t="s">
        <v>92</v>
      </c>
      <c r="M364" s="16">
        <v>1</v>
      </c>
      <c r="N364" s="16">
        <v>0</v>
      </c>
      <c r="O364" s="9" t="s">
        <v>980</v>
      </c>
    </row>
    <row r="365" spans="1:15" ht="33.75" customHeight="1">
      <c r="A365" s="1"/>
      <c r="B365" s="4"/>
      <c r="C365" s="34" t="s">
        <v>632</v>
      </c>
      <c r="D365" s="34">
        <v>20173.9</v>
      </c>
      <c r="E365" s="34">
        <v>3029.9</v>
      </c>
      <c r="F365" s="34">
        <v>17144</v>
      </c>
      <c r="G365" s="34">
        <v>2999.9900000000002</v>
      </c>
      <c r="H365" s="34">
        <v>724.1899999999999</v>
      </c>
      <c r="I365" s="34">
        <v>2275.8</v>
      </c>
      <c r="J365" s="35"/>
      <c r="K365" s="35"/>
      <c r="L365" s="36"/>
      <c r="M365" s="36"/>
      <c r="N365" s="36"/>
      <c r="O365" s="36"/>
    </row>
    <row r="366" spans="1:15" ht="95.25" customHeight="1">
      <c r="A366" s="1"/>
      <c r="B366" s="33" t="s">
        <v>13</v>
      </c>
      <c r="C366" s="33" t="s">
        <v>633</v>
      </c>
      <c r="D366" s="29">
        <f>E366+F366</f>
        <v>19551.3</v>
      </c>
      <c r="E366" s="29">
        <v>0</v>
      </c>
      <c r="F366" s="29">
        <v>19551.3</v>
      </c>
      <c r="G366" s="29">
        <f>H366+I366</f>
        <v>2999.99</v>
      </c>
      <c r="H366" s="29">
        <v>0</v>
      </c>
      <c r="I366" s="29">
        <v>2999.99</v>
      </c>
      <c r="J366" s="4" t="s">
        <v>634</v>
      </c>
      <c r="K366" s="4" t="s">
        <v>75</v>
      </c>
      <c r="L366" s="16" t="s">
        <v>100</v>
      </c>
      <c r="M366" s="16">
        <v>5</v>
      </c>
      <c r="N366" s="16">
        <v>5</v>
      </c>
      <c r="O366" s="9" t="s">
        <v>948</v>
      </c>
    </row>
    <row r="367" spans="1:15" ht="42" customHeight="1">
      <c r="A367" s="1"/>
      <c r="B367" s="33"/>
      <c r="C367" s="33"/>
      <c r="D367" s="29"/>
      <c r="E367" s="29"/>
      <c r="F367" s="29"/>
      <c r="G367" s="29"/>
      <c r="H367" s="29"/>
      <c r="I367" s="29"/>
      <c r="J367" s="4" t="s">
        <v>635</v>
      </c>
      <c r="K367" s="4" t="s">
        <v>16</v>
      </c>
      <c r="L367" s="16" t="s">
        <v>117</v>
      </c>
      <c r="M367" s="16">
        <v>90</v>
      </c>
      <c r="N367" s="16">
        <v>20</v>
      </c>
      <c r="O367" s="9" t="s">
        <v>981</v>
      </c>
    </row>
    <row r="368" spans="1:15" ht="42" customHeight="1">
      <c r="A368" s="1"/>
      <c r="B368" s="33"/>
      <c r="C368" s="33"/>
      <c r="D368" s="29"/>
      <c r="E368" s="29"/>
      <c r="F368" s="29"/>
      <c r="G368" s="29"/>
      <c r="H368" s="29"/>
      <c r="I368" s="29"/>
      <c r="J368" s="4" t="s">
        <v>636</v>
      </c>
      <c r="K368" s="4" t="s">
        <v>624</v>
      </c>
      <c r="L368" s="16" t="s">
        <v>92</v>
      </c>
      <c r="M368" s="16" t="s">
        <v>63</v>
      </c>
      <c r="N368" s="16" t="s">
        <v>63</v>
      </c>
      <c r="O368" s="9" t="s">
        <v>981</v>
      </c>
    </row>
    <row r="369" spans="1:15" ht="64.5" customHeight="1">
      <c r="A369" s="1"/>
      <c r="B369" s="4" t="s">
        <v>24</v>
      </c>
      <c r="C369" s="4" t="s">
        <v>637</v>
      </c>
      <c r="D369" s="6">
        <f>E369+F369</f>
        <v>622.6</v>
      </c>
      <c r="E369" s="6">
        <v>0</v>
      </c>
      <c r="F369" s="6">
        <v>622.6</v>
      </c>
      <c r="G369" s="6">
        <f>H369+I369</f>
        <v>0</v>
      </c>
      <c r="H369" s="6">
        <v>0</v>
      </c>
      <c r="I369" s="6">
        <v>0</v>
      </c>
      <c r="J369" s="4"/>
      <c r="K369" s="4"/>
      <c r="L369" s="5"/>
      <c r="M369" s="5"/>
      <c r="N369" s="5"/>
      <c r="O369" s="5"/>
    </row>
    <row r="370" spans="1:15" ht="32.25" customHeight="1">
      <c r="A370" s="1"/>
      <c r="B370" s="4"/>
      <c r="C370" s="37" t="s">
        <v>638</v>
      </c>
      <c r="D370" s="37">
        <v>63378</v>
      </c>
      <c r="E370" s="37">
        <v>154</v>
      </c>
      <c r="F370" s="37">
        <v>63224</v>
      </c>
      <c r="G370" s="37">
        <v>21511.199999999997</v>
      </c>
      <c r="H370" s="37">
        <v>0</v>
      </c>
      <c r="I370" s="37">
        <v>21511.199999999997</v>
      </c>
      <c r="J370" s="38"/>
      <c r="K370" s="38"/>
      <c r="L370" s="39"/>
      <c r="M370" s="39"/>
      <c r="N370" s="39"/>
      <c r="O370" s="39"/>
    </row>
    <row r="371" spans="1:15" ht="32.25" customHeight="1">
      <c r="A371" s="1"/>
      <c r="B371" s="4"/>
      <c r="C371" s="34" t="s">
        <v>639</v>
      </c>
      <c r="D371" s="34">
        <v>1620</v>
      </c>
      <c r="E371" s="34">
        <v>0</v>
      </c>
      <c r="F371" s="34">
        <v>1620</v>
      </c>
      <c r="G371" s="34">
        <v>80</v>
      </c>
      <c r="H371" s="34">
        <v>0</v>
      </c>
      <c r="I371" s="34">
        <v>80</v>
      </c>
      <c r="J371" s="35"/>
      <c r="K371" s="35"/>
      <c r="L371" s="36"/>
      <c r="M371" s="36"/>
      <c r="N371" s="36"/>
      <c r="O371" s="36"/>
    </row>
    <row r="372" spans="1:15" ht="60" customHeight="1">
      <c r="A372" s="1"/>
      <c r="B372" s="33" t="s">
        <v>13</v>
      </c>
      <c r="C372" s="33" t="s">
        <v>640</v>
      </c>
      <c r="D372" s="29">
        <f>E372+F372</f>
        <v>1500</v>
      </c>
      <c r="E372" s="29">
        <v>0</v>
      </c>
      <c r="F372" s="29">
        <v>1500</v>
      </c>
      <c r="G372" s="29">
        <f>H372+I372</f>
        <v>0</v>
      </c>
      <c r="H372" s="29">
        <v>0</v>
      </c>
      <c r="I372" s="29">
        <v>0</v>
      </c>
      <c r="J372" s="4" t="s">
        <v>641</v>
      </c>
      <c r="K372" s="4" t="s">
        <v>27</v>
      </c>
      <c r="L372" s="16" t="s">
        <v>41</v>
      </c>
      <c r="M372" s="16">
        <v>4</v>
      </c>
      <c r="N372" s="16">
        <v>0</v>
      </c>
      <c r="O372" s="5"/>
    </row>
    <row r="373" spans="1:15" ht="42" customHeight="1">
      <c r="A373" s="1"/>
      <c r="B373" s="33"/>
      <c r="C373" s="33"/>
      <c r="D373" s="29"/>
      <c r="E373" s="29"/>
      <c r="F373" s="29"/>
      <c r="G373" s="29"/>
      <c r="H373" s="29"/>
      <c r="I373" s="29"/>
      <c r="J373" s="4" t="s">
        <v>642</v>
      </c>
      <c r="K373" s="4" t="s">
        <v>27</v>
      </c>
      <c r="L373" s="16" t="s">
        <v>643</v>
      </c>
      <c r="M373" s="16">
        <v>19.3</v>
      </c>
      <c r="N373" s="16">
        <v>19.7</v>
      </c>
      <c r="O373" s="5"/>
    </row>
    <row r="374" spans="1:15" ht="46.5" customHeight="1">
      <c r="A374" s="1"/>
      <c r="B374" s="33"/>
      <c r="C374" s="33"/>
      <c r="D374" s="29"/>
      <c r="E374" s="29"/>
      <c r="F374" s="29"/>
      <c r="G374" s="29"/>
      <c r="H374" s="29"/>
      <c r="I374" s="29"/>
      <c r="J374" s="4" t="s">
        <v>644</v>
      </c>
      <c r="K374" s="4" t="s">
        <v>27</v>
      </c>
      <c r="L374" s="16" t="s">
        <v>645</v>
      </c>
      <c r="M374" s="16">
        <v>475</v>
      </c>
      <c r="N374" s="16">
        <v>210</v>
      </c>
      <c r="O374" s="5"/>
    </row>
    <row r="375" spans="1:15" ht="105.75" customHeight="1">
      <c r="A375" s="1"/>
      <c r="B375" s="33"/>
      <c r="C375" s="33"/>
      <c r="D375" s="29"/>
      <c r="E375" s="29"/>
      <c r="F375" s="29"/>
      <c r="G375" s="29"/>
      <c r="H375" s="29"/>
      <c r="I375" s="29"/>
      <c r="J375" s="4" t="s">
        <v>646</v>
      </c>
      <c r="K375" s="4" t="s">
        <v>16</v>
      </c>
      <c r="L375" s="16" t="s">
        <v>275</v>
      </c>
      <c r="M375" s="16">
        <v>19.6</v>
      </c>
      <c r="N375" s="16">
        <v>18.1</v>
      </c>
      <c r="O375" s="5"/>
    </row>
    <row r="376" spans="1:15" ht="46.5" customHeight="1">
      <c r="A376" s="1"/>
      <c r="B376" s="33"/>
      <c r="C376" s="33"/>
      <c r="D376" s="29"/>
      <c r="E376" s="29"/>
      <c r="F376" s="29"/>
      <c r="G376" s="29"/>
      <c r="H376" s="29"/>
      <c r="I376" s="29"/>
      <c r="J376" s="4" t="s">
        <v>647</v>
      </c>
      <c r="K376" s="4" t="s">
        <v>16</v>
      </c>
      <c r="L376" s="16" t="s">
        <v>365</v>
      </c>
      <c r="M376" s="16">
        <v>19</v>
      </c>
      <c r="N376" s="16">
        <v>10.05</v>
      </c>
      <c r="O376" s="5"/>
    </row>
    <row r="377" spans="1:15" ht="60.75" customHeight="1">
      <c r="A377" s="1"/>
      <c r="B377" s="33"/>
      <c r="C377" s="33"/>
      <c r="D377" s="29"/>
      <c r="E377" s="29"/>
      <c r="F377" s="29"/>
      <c r="G377" s="29"/>
      <c r="H377" s="29"/>
      <c r="I377" s="29"/>
      <c r="J377" s="4" t="s">
        <v>648</v>
      </c>
      <c r="K377" s="4" t="s">
        <v>27</v>
      </c>
      <c r="L377" s="16" t="s">
        <v>13</v>
      </c>
      <c r="M377" s="16">
        <v>2</v>
      </c>
      <c r="N377" s="16">
        <v>0</v>
      </c>
      <c r="O377" s="5"/>
    </row>
    <row r="378" spans="1:15" ht="58.5" customHeight="1">
      <c r="A378" s="1"/>
      <c r="B378" s="33"/>
      <c r="C378" s="33"/>
      <c r="D378" s="29"/>
      <c r="E378" s="29"/>
      <c r="F378" s="29"/>
      <c r="G378" s="29"/>
      <c r="H378" s="29"/>
      <c r="I378" s="29"/>
      <c r="J378" s="4" t="s">
        <v>649</v>
      </c>
      <c r="K378" s="4" t="s">
        <v>16</v>
      </c>
      <c r="L378" s="16" t="s">
        <v>650</v>
      </c>
      <c r="M378" s="16">
        <v>18.8</v>
      </c>
      <c r="N378" s="16">
        <v>8.3</v>
      </c>
      <c r="O378" s="5"/>
    </row>
    <row r="379" spans="1:15" ht="37.5" customHeight="1">
      <c r="A379" s="1"/>
      <c r="B379" s="33"/>
      <c r="C379" s="33"/>
      <c r="D379" s="29"/>
      <c r="E379" s="29"/>
      <c r="F379" s="29"/>
      <c r="G379" s="29"/>
      <c r="H379" s="29"/>
      <c r="I379" s="29"/>
      <c r="J379" s="4" t="s">
        <v>651</v>
      </c>
      <c r="K379" s="4" t="s">
        <v>16</v>
      </c>
      <c r="L379" s="16" t="s">
        <v>117</v>
      </c>
      <c r="M379" s="16">
        <v>100</v>
      </c>
      <c r="N379" s="16">
        <v>306.6</v>
      </c>
      <c r="O379" s="5"/>
    </row>
    <row r="380" spans="1:15" ht="48" customHeight="1">
      <c r="A380" s="1"/>
      <c r="B380" s="33"/>
      <c r="C380" s="33"/>
      <c r="D380" s="29"/>
      <c r="E380" s="29"/>
      <c r="F380" s="29"/>
      <c r="G380" s="29"/>
      <c r="H380" s="29"/>
      <c r="I380" s="29"/>
      <c r="J380" s="4" t="s">
        <v>652</v>
      </c>
      <c r="K380" s="4" t="s">
        <v>595</v>
      </c>
      <c r="L380" s="16" t="s">
        <v>653</v>
      </c>
      <c r="M380" s="16">
        <v>30</v>
      </c>
      <c r="N380" s="16">
        <v>31.5</v>
      </c>
      <c r="O380" s="5"/>
    </row>
    <row r="381" spans="1:15" ht="140.25" customHeight="1">
      <c r="A381" s="1"/>
      <c r="B381" s="33" t="s">
        <v>24</v>
      </c>
      <c r="C381" s="33" t="s">
        <v>654</v>
      </c>
      <c r="D381" s="29">
        <f>E381+F381</f>
        <v>120</v>
      </c>
      <c r="E381" s="29">
        <v>0</v>
      </c>
      <c r="F381" s="29">
        <v>120</v>
      </c>
      <c r="G381" s="29">
        <f>H381+I381</f>
        <v>80</v>
      </c>
      <c r="H381" s="29">
        <v>0</v>
      </c>
      <c r="I381" s="29">
        <v>80</v>
      </c>
      <c r="J381" s="4" t="s">
        <v>655</v>
      </c>
      <c r="K381" s="4" t="s">
        <v>16</v>
      </c>
      <c r="L381" s="16" t="s">
        <v>117</v>
      </c>
      <c r="M381" s="16">
        <v>101</v>
      </c>
      <c r="N381" s="16">
        <v>100.4</v>
      </c>
      <c r="O381" s="5"/>
    </row>
    <row r="382" spans="1:15" ht="75" customHeight="1">
      <c r="A382" s="1"/>
      <c r="B382" s="33"/>
      <c r="C382" s="33"/>
      <c r="D382" s="29"/>
      <c r="E382" s="29"/>
      <c r="F382" s="29"/>
      <c r="G382" s="29"/>
      <c r="H382" s="29"/>
      <c r="I382" s="29"/>
      <c r="J382" s="4" t="s">
        <v>656</v>
      </c>
      <c r="K382" s="4" t="s">
        <v>27</v>
      </c>
      <c r="L382" s="16" t="s">
        <v>41</v>
      </c>
      <c r="M382" s="16">
        <v>4</v>
      </c>
      <c r="N382" s="16">
        <v>5</v>
      </c>
      <c r="O382" s="5"/>
    </row>
    <row r="383" spans="1:15" ht="25.5" customHeight="1">
      <c r="A383" s="1"/>
      <c r="B383" s="4"/>
      <c r="C383" s="34" t="s">
        <v>657</v>
      </c>
      <c r="D383" s="34">
        <v>27671</v>
      </c>
      <c r="E383" s="34">
        <v>154</v>
      </c>
      <c r="F383" s="34">
        <v>27517</v>
      </c>
      <c r="G383" s="34">
        <v>6748.4</v>
      </c>
      <c r="H383" s="34">
        <v>0</v>
      </c>
      <c r="I383" s="34">
        <v>6748.4</v>
      </c>
      <c r="J383" s="35"/>
      <c r="K383" s="35"/>
      <c r="L383" s="36"/>
      <c r="M383" s="36"/>
      <c r="N383" s="36"/>
      <c r="O383" s="36"/>
    </row>
    <row r="384" spans="1:15" ht="53.25" customHeight="1">
      <c r="A384" s="1"/>
      <c r="B384" s="33" t="s">
        <v>13</v>
      </c>
      <c r="C384" s="33" t="s">
        <v>658</v>
      </c>
      <c r="D384" s="29">
        <f>E384+F384</f>
        <v>9328</v>
      </c>
      <c r="E384" s="29">
        <v>174</v>
      </c>
      <c r="F384" s="29">
        <f>154+9000</f>
        <v>9154</v>
      </c>
      <c r="G384" s="29">
        <f>H384+I384</f>
        <v>43.5</v>
      </c>
      <c r="H384" s="29">
        <v>43.5</v>
      </c>
      <c r="I384" s="29">
        <v>0</v>
      </c>
      <c r="J384" s="4" t="s">
        <v>659</v>
      </c>
      <c r="K384" s="4" t="s">
        <v>27</v>
      </c>
      <c r="L384" s="16" t="s">
        <v>13</v>
      </c>
      <c r="M384" s="16">
        <v>1</v>
      </c>
      <c r="N384" s="16">
        <v>0</v>
      </c>
      <c r="O384" s="5"/>
    </row>
    <row r="385" spans="1:15" ht="42" customHeight="1">
      <c r="A385" s="1"/>
      <c r="B385" s="33"/>
      <c r="C385" s="33"/>
      <c r="D385" s="29"/>
      <c r="E385" s="29"/>
      <c r="F385" s="29"/>
      <c r="G385" s="29"/>
      <c r="H385" s="29"/>
      <c r="I385" s="29"/>
      <c r="J385" s="4" t="s">
        <v>660</v>
      </c>
      <c r="K385" s="4" t="s">
        <v>27</v>
      </c>
      <c r="L385" s="16" t="s">
        <v>661</v>
      </c>
      <c r="M385" s="16">
        <v>8.1</v>
      </c>
      <c r="N385" s="16">
        <v>7.9</v>
      </c>
      <c r="O385" s="5"/>
    </row>
    <row r="386" spans="1:15" ht="41.25" customHeight="1">
      <c r="A386" s="1"/>
      <c r="B386" s="33"/>
      <c r="C386" s="33"/>
      <c r="D386" s="29"/>
      <c r="E386" s="29"/>
      <c r="F386" s="29"/>
      <c r="G386" s="29"/>
      <c r="H386" s="29"/>
      <c r="I386" s="29"/>
      <c r="J386" s="4" t="s">
        <v>662</v>
      </c>
      <c r="K386" s="4" t="s">
        <v>27</v>
      </c>
      <c r="L386" s="16" t="s">
        <v>663</v>
      </c>
      <c r="M386" s="16">
        <v>36</v>
      </c>
      <c r="N386" s="16">
        <v>32</v>
      </c>
      <c r="O386" s="5"/>
    </row>
    <row r="387" spans="1:15" ht="26.25" customHeight="1">
      <c r="A387" s="1"/>
      <c r="B387" s="33"/>
      <c r="C387" s="33"/>
      <c r="D387" s="29"/>
      <c r="E387" s="29"/>
      <c r="F387" s="29"/>
      <c r="G387" s="29"/>
      <c r="H387" s="29"/>
      <c r="I387" s="29"/>
      <c r="J387" s="4" t="s">
        <v>664</v>
      </c>
      <c r="K387" s="4" t="s">
        <v>48</v>
      </c>
      <c r="L387" s="16" t="s">
        <v>665</v>
      </c>
      <c r="M387" s="16">
        <v>277.4</v>
      </c>
      <c r="N387" s="16">
        <v>267.7</v>
      </c>
      <c r="O387" s="5"/>
    </row>
    <row r="388" spans="1:15" ht="35.25" customHeight="1">
      <c r="A388" s="1"/>
      <c r="B388" s="33"/>
      <c r="C388" s="33"/>
      <c r="D388" s="29"/>
      <c r="E388" s="29"/>
      <c r="F388" s="29"/>
      <c r="G388" s="29"/>
      <c r="H388" s="29"/>
      <c r="I388" s="29"/>
      <c r="J388" s="4" t="s">
        <v>666</v>
      </c>
      <c r="K388" s="4" t="s">
        <v>667</v>
      </c>
      <c r="L388" s="16" t="s">
        <v>17</v>
      </c>
      <c r="M388" s="16">
        <v>65</v>
      </c>
      <c r="N388" s="16">
        <v>60</v>
      </c>
      <c r="O388" s="5"/>
    </row>
    <row r="389" spans="1:15" ht="42.75" customHeight="1">
      <c r="A389" s="1"/>
      <c r="B389" s="33"/>
      <c r="C389" s="33"/>
      <c r="D389" s="29"/>
      <c r="E389" s="29"/>
      <c r="F389" s="29"/>
      <c r="G389" s="29"/>
      <c r="H389" s="29"/>
      <c r="I389" s="29"/>
      <c r="J389" s="4" t="s">
        <v>668</v>
      </c>
      <c r="K389" s="4" t="s">
        <v>669</v>
      </c>
      <c r="L389" s="16" t="s">
        <v>330</v>
      </c>
      <c r="M389" s="16">
        <v>44</v>
      </c>
      <c r="N389" s="16">
        <v>40</v>
      </c>
      <c r="O389" s="5"/>
    </row>
    <row r="390" spans="1:15" ht="54.75" customHeight="1">
      <c r="A390" s="1"/>
      <c r="B390" s="33"/>
      <c r="C390" s="33"/>
      <c r="D390" s="29"/>
      <c r="E390" s="29"/>
      <c r="F390" s="29"/>
      <c r="G390" s="29"/>
      <c r="H390" s="29"/>
      <c r="I390" s="29"/>
      <c r="J390" s="4" t="s">
        <v>670</v>
      </c>
      <c r="K390" s="4" t="s">
        <v>75</v>
      </c>
      <c r="L390" s="16" t="s">
        <v>63</v>
      </c>
      <c r="M390" s="16">
        <v>20</v>
      </c>
      <c r="N390" s="16">
        <v>20</v>
      </c>
      <c r="O390" s="5"/>
    </row>
    <row r="391" spans="1:15" ht="56.25" customHeight="1">
      <c r="A391" s="1"/>
      <c r="B391" s="33"/>
      <c r="C391" s="33"/>
      <c r="D391" s="29"/>
      <c r="E391" s="29"/>
      <c r="F391" s="29"/>
      <c r="G391" s="29"/>
      <c r="H391" s="29"/>
      <c r="I391" s="29"/>
      <c r="J391" s="4" t="s">
        <v>671</v>
      </c>
      <c r="K391" s="4" t="s">
        <v>75</v>
      </c>
      <c r="L391" s="16" t="s">
        <v>63</v>
      </c>
      <c r="M391" s="16">
        <v>9</v>
      </c>
      <c r="N391" s="16">
        <v>0</v>
      </c>
      <c r="O391" s="5"/>
    </row>
    <row r="392" spans="1:15" ht="47.25" customHeight="1">
      <c r="A392" s="1"/>
      <c r="B392" s="33"/>
      <c r="C392" s="33"/>
      <c r="D392" s="29"/>
      <c r="E392" s="29"/>
      <c r="F392" s="29"/>
      <c r="G392" s="29"/>
      <c r="H392" s="29"/>
      <c r="I392" s="29"/>
      <c r="J392" s="4" t="s">
        <v>672</v>
      </c>
      <c r="K392" s="4" t="s">
        <v>75</v>
      </c>
      <c r="L392" s="16" t="s">
        <v>24</v>
      </c>
      <c r="M392" s="16">
        <v>0</v>
      </c>
      <c r="N392" s="16">
        <v>0</v>
      </c>
      <c r="O392" s="5"/>
    </row>
    <row r="393" spans="1:15" ht="43.5" customHeight="1">
      <c r="A393" s="1"/>
      <c r="B393" s="33"/>
      <c r="C393" s="33"/>
      <c r="D393" s="29"/>
      <c r="E393" s="29"/>
      <c r="F393" s="29"/>
      <c r="G393" s="29"/>
      <c r="H393" s="29"/>
      <c r="I393" s="29"/>
      <c r="J393" s="4" t="s">
        <v>673</v>
      </c>
      <c r="K393" s="4" t="s">
        <v>674</v>
      </c>
      <c r="L393" s="16" t="s">
        <v>476</v>
      </c>
      <c r="M393" s="16">
        <v>0</v>
      </c>
      <c r="N393" s="16">
        <v>0</v>
      </c>
      <c r="O393" s="5"/>
    </row>
    <row r="394" spans="1:15" ht="36.75" customHeight="1">
      <c r="A394" s="1"/>
      <c r="B394" s="33"/>
      <c r="C394" s="33"/>
      <c r="D394" s="29"/>
      <c r="E394" s="29"/>
      <c r="F394" s="29"/>
      <c r="G394" s="29"/>
      <c r="H394" s="29"/>
      <c r="I394" s="29"/>
      <c r="J394" s="4" t="s">
        <v>675</v>
      </c>
      <c r="K394" s="4" t="s">
        <v>27</v>
      </c>
      <c r="L394" s="16" t="s">
        <v>676</v>
      </c>
      <c r="M394" s="16">
        <v>1593</v>
      </c>
      <c r="N394" s="16">
        <v>1489</v>
      </c>
      <c r="O394" s="5"/>
    </row>
    <row r="395" spans="1:15" ht="42.75" customHeight="1">
      <c r="A395" s="1"/>
      <c r="B395" s="33"/>
      <c r="C395" s="33"/>
      <c r="D395" s="29"/>
      <c r="E395" s="29"/>
      <c r="F395" s="29"/>
      <c r="G395" s="29"/>
      <c r="H395" s="29"/>
      <c r="I395" s="29"/>
      <c r="J395" s="4" t="s">
        <v>677</v>
      </c>
      <c r="K395" s="4" t="s">
        <v>75</v>
      </c>
      <c r="L395" s="16" t="s">
        <v>92</v>
      </c>
      <c r="M395" s="16">
        <v>1</v>
      </c>
      <c r="N395" s="16">
        <v>0</v>
      </c>
      <c r="O395" s="5"/>
    </row>
    <row r="396" spans="1:15" ht="78" customHeight="1">
      <c r="A396" s="1"/>
      <c r="B396" s="33"/>
      <c r="C396" s="33"/>
      <c r="D396" s="29"/>
      <c r="E396" s="29"/>
      <c r="F396" s="29"/>
      <c r="G396" s="29"/>
      <c r="H396" s="29"/>
      <c r="I396" s="29"/>
      <c r="J396" s="4" t="s">
        <v>678</v>
      </c>
      <c r="K396" s="4" t="s">
        <v>16</v>
      </c>
      <c r="L396" s="16" t="s">
        <v>117</v>
      </c>
      <c r="M396" s="16">
        <v>100</v>
      </c>
      <c r="N396" s="16">
        <v>100</v>
      </c>
      <c r="O396" s="5"/>
    </row>
    <row r="397" spans="1:15" ht="79.5" customHeight="1">
      <c r="A397" s="1"/>
      <c r="B397" s="33"/>
      <c r="C397" s="33"/>
      <c r="D397" s="29"/>
      <c r="E397" s="29"/>
      <c r="F397" s="29"/>
      <c r="G397" s="29"/>
      <c r="H397" s="29"/>
      <c r="I397" s="29"/>
      <c r="J397" s="4" t="s">
        <v>679</v>
      </c>
      <c r="K397" s="4" t="s">
        <v>16</v>
      </c>
      <c r="L397" s="16" t="s">
        <v>117</v>
      </c>
      <c r="M397" s="16">
        <v>100</v>
      </c>
      <c r="N397" s="16">
        <v>100</v>
      </c>
      <c r="O397" s="5"/>
    </row>
    <row r="398" spans="1:15" ht="68.25" customHeight="1">
      <c r="A398" s="1"/>
      <c r="B398" s="33"/>
      <c r="C398" s="33"/>
      <c r="D398" s="29"/>
      <c r="E398" s="29"/>
      <c r="F398" s="29"/>
      <c r="G398" s="29"/>
      <c r="H398" s="29"/>
      <c r="I398" s="29"/>
      <c r="J398" s="4" t="s">
        <v>680</v>
      </c>
      <c r="K398" s="4" t="s">
        <v>75</v>
      </c>
      <c r="L398" s="16" t="s">
        <v>681</v>
      </c>
      <c r="M398" s="16">
        <v>46</v>
      </c>
      <c r="N398" s="16">
        <v>45</v>
      </c>
      <c r="O398" s="5"/>
    </row>
    <row r="399" spans="1:15" ht="78.75" customHeight="1">
      <c r="A399" s="1"/>
      <c r="B399" s="33" t="s">
        <v>24</v>
      </c>
      <c r="C399" s="33" t="s">
        <v>682</v>
      </c>
      <c r="D399" s="29">
        <f>E399+F399</f>
        <v>30373</v>
      </c>
      <c r="E399" s="29">
        <v>15343</v>
      </c>
      <c r="F399" s="29">
        <f>3000+12030</f>
        <v>15030</v>
      </c>
      <c r="G399" s="29">
        <f>H399+I399</f>
        <v>6704.9</v>
      </c>
      <c r="H399" s="29">
        <v>6704.9</v>
      </c>
      <c r="I399" s="29">
        <v>0</v>
      </c>
      <c r="J399" s="4" t="s">
        <v>683</v>
      </c>
      <c r="K399" s="4" t="s">
        <v>16</v>
      </c>
      <c r="L399" s="16" t="s">
        <v>684</v>
      </c>
      <c r="M399" s="16">
        <v>88</v>
      </c>
      <c r="N399" s="16">
        <v>100</v>
      </c>
      <c r="O399" s="5"/>
    </row>
    <row r="400" spans="1:15" ht="89.25" customHeight="1">
      <c r="A400" s="1"/>
      <c r="B400" s="33"/>
      <c r="C400" s="33"/>
      <c r="D400" s="29"/>
      <c r="E400" s="29"/>
      <c r="F400" s="29"/>
      <c r="G400" s="29"/>
      <c r="H400" s="29"/>
      <c r="I400" s="29"/>
      <c r="J400" s="4" t="s">
        <v>685</v>
      </c>
      <c r="K400" s="4" t="s">
        <v>16</v>
      </c>
      <c r="L400" s="16" t="s">
        <v>63</v>
      </c>
      <c r="M400" s="16">
        <v>50</v>
      </c>
      <c r="N400" s="16">
        <v>50</v>
      </c>
      <c r="O400" s="5"/>
    </row>
    <row r="401" spans="1:15" ht="54.75" customHeight="1">
      <c r="A401" s="1"/>
      <c r="B401" s="33"/>
      <c r="C401" s="33"/>
      <c r="D401" s="29"/>
      <c r="E401" s="29"/>
      <c r="F401" s="29"/>
      <c r="G401" s="29"/>
      <c r="H401" s="29"/>
      <c r="I401" s="29"/>
      <c r="J401" s="4" t="s">
        <v>686</v>
      </c>
      <c r="K401" s="4" t="s">
        <v>16</v>
      </c>
      <c r="L401" s="16" t="s">
        <v>63</v>
      </c>
      <c r="M401" s="16">
        <v>50</v>
      </c>
      <c r="N401" s="16">
        <v>50</v>
      </c>
      <c r="O401" s="5"/>
    </row>
    <row r="402" spans="1:15" ht="28.5" customHeight="1">
      <c r="A402" s="1"/>
      <c r="B402" s="4"/>
      <c r="C402" s="34" t="s">
        <v>687</v>
      </c>
      <c r="D402" s="34">
        <v>2500</v>
      </c>
      <c r="E402" s="34">
        <v>0</v>
      </c>
      <c r="F402" s="34">
        <v>2500</v>
      </c>
      <c r="G402" s="34">
        <v>0</v>
      </c>
      <c r="H402" s="34">
        <v>0</v>
      </c>
      <c r="I402" s="34">
        <v>0</v>
      </c>
      <c r="J402" s="35"/>
      <c r="K402" s="35"/>
      <c r="L402" s="36"/>
      <c r="M402" s="36"/>
      <c r="N402" s="36"/>
      <c r="O402" s="36"/>
    </row>
    <row r="403" spans="1:15" ht="71.25" customHeight="1">
      <c r="A403" s="1"/>
      <c r="B403" s="33" t="s">
        <v>13</v>
      </c>
      <c r="C403" s="33" t="s">
        <v>688</v>
      </c>
      <c r="D403" s="29">
        <f>E403+F403</f>
        <v>2500</v>
      </c>
      <c r="E403" s="29">
        <v>0</v>
      </c>
      <c r="F403" s="29">
        <v>2500</v>
      </c>
      <c r="G403" s="29">
        <f>H403+I403</f>
        <v>0</v>
      </c>
      <c r="H403" s="29">
        <v>0</v>
      </c>
      <c r="I403" s="29">
        <v>0</v>
      </c>
      <c r="J403" s="4" t="s">
        <v>689</v>
      </c>
      <c r="K403" s="4" t="s">
        <v>674</v>
      </c>
      <c r="L403" s="16" t="s">
        <v>690</v>
      </c>
      <c r="M403" s="16">
        <v>82302.5</v>
      </c>
      <c r="N403" s="16">
        <v>33117.38</v>
      </c>
      <c r="O403" s="5"/>
    </row>
    <row r="404" spans="1:15" ht="64.5" customHeight="1">
      <c r="A404" s="1"/>
      <c r="B404" s="33"/>
      <c r="C404" s="33"/>
      <c r="D404" s="29"/>
      <c r="E404" s="29"/>
      <c r="F404" s="29"/>
      <c r="G404" s="29"/>
      <c r="H404" s="29"/>
      <c r="I404" s="29"/>
      <c r="J404" s="4" t="s">
        <v>691</v>
      </c>
      <c r="K404" s="4" t="s">
        <v>674</v>
      </c>
      <c r="L404" s="16" t="s">
        <v>692</v>
      </c>
      <c r="M404" s="16">
        <v>18770.9</v>
      </c>
      <c r="N404" s="16">
        <v>8812.87</v>
      </c>
      <c r="O404" s="5"/>
    </row>
    <row r="405" spans="1:15" ht="52.5" customHeight="1">
      <c r="A405" s="1"/>
      <c r="B405" s="33"/>
      <c r="C405" s="33"/>
      <c r="D405" s="29"/>
      <c r="E405" s="29"/>
      <c r="F405" s="29"/>
      <c r="G405" s="29"/>
      <c r="H405" s="29"/>
      <c r="I405" s="29"/>
      <c r="J405" s="4" t="s">
        <v>693</v>
      </c>
      <c r="K405" s="4" t="s">
        <v>674</v>
      </c>
      <c r="L405" s="16" t="s">
        <v>694</v>
      </c>
      <c r="M405" s="16">
        <v>4250.3</v>
      </c>
      <c r="N405" s="16">
        <v>6286.37</v>
      </c>
      <c r="O405" s="5"/>
    </row>
    <row r="406" spans="1:15" ht="60.75" customHeight="1">
      <c r="A406" s="1"/>
      <c r="B406" s="33"/>
      <c r="C406" s="33"/>
      <c r="D406" s="29"/>
      <c r="E406" s="29"/>
      <c r="F406" s="29"/>
      <c r="G406" s="29"/>
      <c r="H406" s="29"/>
      <c r="I406" s="29"/>
      <c r="J406" s="4" t="s">
        <v>695</v>
      </c>
      <c r="K406" s="4" t="s">
        <v>27</v>
      </c>
      <c r="L406" s="16" t="s">
        <v>13</v>
      </c>
      <c r="M406" s="16">
        <v>1</v>
      </c>
      <c r="N406" s="16">
        <v>5</v>
      </c>
      <c r="O406" s="5"/>
    </row>
    <row r="407" spans="1:15" ht="60.75" customHeight="1">
      <c r="A407" s="1"/>
      <c r="B407" s="33"/>
      <c r="C407" s="33"/>
      <c r="D407" s="29"/>
      <c r="E407" s="29"/>
      <c r="F407" s="29"/>
      <c r="G407" s="29"/>
      <c r="H407" s="29"/>
      <c r="I407" s="29"/>
      <c r="J407" s="4" t="s">
        <v>696</v>
      </c>
      <c r="K407" s="4" t="s">
        <v>27</v>
      </c>
      <c r="L407" s="16" t="s">
        <v>250</v>
      </c>
      <c r="M407" s="16">
        <v>23</v>
      </c>
      <c r="N407" s="16">
        <v>13</v>
      </c>
      <c r="O407" s="5"/>
    </row>
    <row r="408" spans="1:15" ht="42" customHeight="1">
      <c r="A408" s="1"/>
      <c r="B408" s="33"/>
      <c r="C408" s="33"/>
      <c r="D408" s="29"/>
      <c r="E408" s="29"/>
      <c r="F408" s="29"/>
      <c r="G408" s="29"/>
      <c r="H408" s="29"/>
      <c r="I408" s="29"/>
      <c r="J408" s="4" t="s">
        <v>697</v>
      </c>
      <c r="K408" s="4" t="s">
        <v>674</v>
      </c>
      <c r="L408" s="16" t="s">
        <v>698</v>
      </c>
      <c r="M408" s="16">
        <v>116.8</v>
      </c>
      <c r="N408" s="16">
        <v>41.3</v>
      </c>
      <c r="O408" s="5"/>
    </row>
    <row r="409" spans="1:15" ht="45.75" customHeight="1">
      <c r="A409" s="1"/>
      <c r="B409" s="33"/>
      <c r="C409" s="33"/>
      <c r="D409" s="29"/>
      <c r="E409" s="29"/>
      <c r="F409" s="29"/>
      <c r="G409" s="29"/>
      <c r="H409" s="29"/>
      <c r="I409" s="29"/>
      <c r="J409" s="4" t="s">
        <v>699</v>
      </c>
      <c r="K409" s="4" t="s">
        <v>27</v>
      </c>
      <c r="L409" s="16" t="s">
        <v>365</v>
      </c>
      <c r="M409" s="16">
        <v>19</v>
      </c>
      <c r="N409" s="16">
        <v>25</v>
      </c>
      <c r="O409" s="5"/>
    </row>
    <row r="410" spans="1:15" ht="114" customHeight="1">
      <c r="A410" s="1"/>
      <c r="B410" s="4" t="s">
        <v>24</v>
      </c>
      <c r="C410" s="4" t="s">
        <v>700</v>
      </c>
      <c r="D410" s="6">
        <f>E410+F410</f>
        <v>0</v>
      </c>
      <c r="E410" s="6">
        <v>0</v>
      </c>
      <c r="F410" s="6">
        <v>0</v>
      </c>
      <c r="G410" s="6">
        <f>H410+I410</f>
        <v>0</v>
      </c>
      <c r="H410" s="6">
        <v>0</v>
      </c>
      <c r="I410" s="6">
        <v>0</v>
      </c>
      <c r="J410" s="4" t="s">
        <v>701</v>
      </c>
      <c r="K410" s="4" t="s">
        <v>16</v>
      </c>
      <c r="L410" s="16" t="s">
        <v>117</v>
      </c>
      <c r="M410" s="16">
        <v>101.8</v>
      </c>
      <c r="N410" s="16">
        <v>108.5</v>
      </c>
      <c r="O410" s="9" t="s">
        <v>982</v>
      </c>
    </row>
    <row r="411" spans="1:15" ht="87" customHeight="1">
      <c r="A411" s="1"/>
      <c r="B411" s="33" t="s">
        <v>33</v>
      </c>
      <c r="C411" s="33" t="s">
        <v>702</v>
      </c>
      <c r="D411" s="29">
        <f>E411+F411</f>
        <v>0</v>
      </c>
      <c r="E411" s="29">
        <v>0</v>
      </c>
      <c r="F411" s="29">
        <v>0</v>
      </c>
      <c r="G411" s="29">
        <f>H411+I411</f>
        <v>0</v>
      </c>
      <c r="H411" s="29">
        <v>0</v>
      </c>
      <c r="I411" s="29">
        <v>0</v>
      </c>
      <c r="J411" s="4" t="s">
        <v>703</v>
      </c>
      <c r="K411" s="4" t="s">
        <v>595</v>
      </c>
      <c r="L411" s="16" t="s">
        <v>704</v>
      </c>
      <c r="M411" s="16">
        <v>44579</v>
      </c>
      <c r="N411" s="16">
        <v>47630.6</v>
      </c>
      <c r="O411" s="5"/>
    </row>
    <row r="412" spans="1:15" ht="30" customHeight="1">
      <c r="A412" s="1"/>
      <c r="B412" s="33"/>
      <c r="C412" s="33"/>
      <c r="D412" s="29"/>
      <c r="E412" s="29"/>
      <c r="F412" s="29"/>
      <c r="G412" s="29"/>
      <c r="H412" s="29"/>
      <c r="I412" s="29"/>
      <c r="J412" s="4" t="s">
        <v>705</v>
      </c>
      <c r="K412" s="4" t="s">
        <v>27</v>
      </c>
      <c r="L412" s="16" t="s">
        <v>706</v>
      </c>
      <c r="M412" s="16">
        <v>335</v>
      </c>
      <c r="N412" s="16">
        <v>204</v>
      </c>
      <c r="O412" s="5"/>
    </row>
    <row r="413" spans="1:15" ht="44.25" customHeight="1">
      <c r="A413" s="1"/>
      <c r="B413" s="33"/>
      <c r="C413" s="33"/>
      <c r="D413" s="29"/>
      <c r="E413" s="29"/>
      <c r="F413" s="29"/>
      <c r="G413" s="29"/>
      <c r="H413" s="29"/>
      <c r="I413" s="29"/>
      <c r="J413" s="4" t="s">
        <v>707</v>
      </c>
      <c r="K413" s="4" t="s">
        <v>16</v>
      </c>
      <c r="L413" s="16" t="s">
        <v>708</v>
      </c>
      <c r="M413" s="16">
        <v>-1.21</v>
      </c>
      <c r="N413" s="16">
        <v>1.5</v>
      </c>
      <c r="O413" s="5"/>
    </row>
    <row r="414" spans="1:15" ht="105.75" customHeight="1">
      <c r="A414" s="1"/>
      <c r="B414" s="33"/>
      <c r="C414" s="33"/>
      <c r="D414" s="29"/>
      <c r="E414" s="29"/>
      <c r="F414" s="29"/>
      <c r="G414" s="29"/>
      <c r="H414" s="29"/>
      <c r="I414" s="29"/>
      <c r="J414" s="4" t="s">
        <v>709</v>
      </c>
      <c r="K414" s="4" t="s">
        <v>16</v>
      </c>
      <c r="L414" s="16" t="s">
        <v>171</v>
      </c>
      <c r="M414" s="16">
        <v>35</v>
      </c>
      <c r="N414" s="16">
        <v>20.4</v>
      </c>
      <c r="O414" s="5"/>
    </row>
    <row r="415" spans="1:15" ht="71.25" customHeight="1">
      <c r="A415" s="1"/>
      <c r="B415" s="33"/>
      <c r="C415" s="33"/>
      <c r="D415" s="29"/>
      <c r="E415" s="29"/>
      <c r="F415" s="29"/>
      <c r="G415" s="29"/>
      <c r="H415" s="29"/>
      <c r="I415" s="29"/>
      <c r="J415" s="4" t="s">
        <v>710</v>
      </c>
      <c r="K415" s="4" t="s">
        <v>711</v>
      </c>
      <c r="L415" s="16" t="s">
        <v>712</v>
      </c>
      <c r="M415" s="16">
        <v>7894.5</v>
      </c>
      <c r="N415" s="16">
        <v>3314.8</v>
      </c>
      <c r="O415" s="5"/>
    </row>
    <row r="416" spans="1:15" ht="82.5" customHeight="1">
      <c r="A416" s="1"/>
      <c r="B416" s="33" t="s">
        <v>41</v>
      </c>
      <c r="C416" s="33" t="s">
        <v>713</v>
      </c>
      <c r="D416" s="29">
        <f>E416+F416</f>
        <v>0</v>
      </c>
      <c r="E416" s="29">
        <v>0</v>
      </c>
      <c r="F416" s="29">
        <v>0</v>
      </c>
      <c r="G416" s="29">
        <f>H416+I416</f>
        <v>0</v>
      </c>
      <c r="H416" s="29">
        <v>0</v>
      </c>
      <c r="I416" s="29">
        <v>0</v>
      </c>
      <c r="J416" s="4" t="s">
        <v>714</v>
      </c>
      <c r="K416" s="4" t="s">
        <v>16</v>
      </c>
      <c r="L416" s="16" t="s">
        <v>63</v>
      </c>
      <c r="M416" s="16">
        <v>0.066</v>
      </c>
      <c r="N416" s="16">
        <v>0</v>
      </c>
      <c r="O416" s="5"/>
    </row>
    <row r="417" spans="1:15" ht="80.25" customHeight="1">
      <c r="A417" s="1"/>
      <c r="B417" s="33"/>
      <c r="C417" s="33"/>
      <c r="D417" s="29"/>
      <c r="E417" s="29"/>
      <c r="F417" s="29"/>
      <c r="G417" s="29"/>
      <c r="H417" s="29"/>
      <c r="I417" s="29"/>
      <c r="J417" s="4" t="s">
        <v>715</v>
      </c>
      <c r="K417" s="4" t="s">
        <v>16</v>
      </c>
      <c r="L417" s="16" t="s">
        <v>63</v>
      </c>
      <c r="M417" s="16">
        <v>70</v>
      </c>
      <c r="N417" s="16">
        <v>13</v>
      </c>
      <c r="O417" s="5"/>
    </row>
    <row r="418" spans="1:15" ht="72" customHeight="1">
      <c r="A418" s="1"/>
      <c r="B418" s="4" t="s">
        <v>79</v>
      </c>
      <c r="C418" s="4" t="s">
        <v>716</v>
      </c>
      <c r="D418" s="6">
        <f>E418+F418</f>
        <v>0</v>
      </c>
      <c r="E418" s="6">
        <v>0</v>
      </c>
      <c r="F418" s="6">
        <v>0</v>
      </c>
      <c r="G418" s="6">
        <f>H418+I418</f>
        <v>0</v>
      </c>
      <c r="H418" s="6">
        <v>0</v>
      </c>
      <c r="I418" s="6">
        <v>0</v>
      </c>
      <c r="J418" s="4" t="s">
        <v>717</v>
      </c>
      <c r="K418" s="4" t="s">
        <v>16</v>
      </c>
      <c r="L418" s="16" t="s">
        <v>718</v>
      </c>
      <c r="M418" s="16">
        <v>2.5</v>
      </c>
      <c r="N418" s="16">
        <v>0.51</v>
      </c>
      <c r="O418" s="5"/>
    </row>
    <row r="419" spans="1:15" ht="36" customHeight="1">
      <c r="A419" s="1"/>
      <c r="B419" s="4"/>
      <c r="C419" s="34" t="s">
        <v>719</v>
      </c>
      <c r="D419" s="34">
        <v>31587</v>
      </c>
      <c r="E419" s="34">
        <v>0</v>
      </c>
      <c r="F419" s="34">
        <v>31587</v>
      </c>
      <c r="G419" s="34">
        <v>14682.800000000001</v>
      </c>
      <c r="H419" s="34">
        <v>0</v>
      </c>
      <c r="I419" s="34">
        <v>14682.800000000001</v>
      </c>
      <c r="J419" s="35"/>
      <c r="K419" s="35"/>
      <c r="L419" s="36"/>
      <c r="M419" s="36"/>
      <c r="N419" s="36"/>
      <c r="O419" s="36"/>
    </row>
    <row r="420" spans="1:15" ht="48.75" customHeight="1">
      <c r="A420" s="1"/>
      <c r="B420" s="33" t="s">
        <v>13</v>
      </c>
      <c r="C420" s="33" t="s">
        <v>720</v>
      </c>
      <c r="D420" s="29">
        <f>E420+F420</f>
        <v>31587</v>
      </c>
      <c r="E420" s="29">
        <v>22802</v>
      </c>
      <c r="F420" s="29">
        <v>8785</v>
      </c>
      <c r="G420" s="29">
        <f>H420+I420</f>
        <v>14682.800000000001</v>
      </c>
      <c r="H420" s="29">
        <v>12043.2</v>
      </c>
      <c r="I420" s="29">
        <v>2639.6</v>
      </c>
      <c r="J420" s="4" t="s">
        <v>721</v>
      </c>
      <c r="K420" s="4" t="s">
        <v>16</v>
      </c>
      <c r="L420" s="16" t="s">
        <v>76</v>
      </c>
      <c r="M420" s="16">
        <v>10</v>
      </c>
      <c r="N420" s="16">
        <v>13</v>
      </c>
      <c r="O420" s="5"/>
    </row>
    <row r="421" spans="1:15" ht="51" customHeight="1">
      <c r="A421" s="1"/>
      <c r="B421" s="33"/>
      <c r="C421" s="33"/>
      <c r="D421" s="29"/>
      <c r="E421" s="29"/>
      <c r="F421" s="29"/>
      <c r="G421" s="29"/>
      <c r="H421" s="29"/>
      <c r="I421" s="29"/>
      <c r="J421" s="4" t="s">
        <v>722</v>
      </c>
      <c r="K421" s="4" t="s">
        <v>16</v>
      </c>
      <c r="L421" s="16" t="s">
        <v>365</v>
      </c>
      <c r="M421" s="16">
        <v>18</v>
      </c>
      <c r="N421" s="16">
        <v>12</v>
      </c>
      <c r="O421" s="5"/>
    </row>
    <row r="422" spans="1:15" ht="33" customHeight="1">
      <c r="A422" s="1"/>
      <c r="B422" s="33"/>
      <c r="C422" s="33"/>
      <c r="D422" s="29"/>
      <c r="E422" s="29"/>
      <c r="F422" s="29"/>
      <c r="G422" s="29"/>
      <c r="H422" s="29"/>
      <c r="I422" s="29"/>
      <c r="J422" s="4" t="s">
        <v>723</v>
      </c>
      <c r="K422" s="4" t="s">
        <v>27</v>
      </c>
      <c r="L422" s="16" t="s">
        <v>724</v>
      </c>
      <c r="M422" s="16">
        <v>4.3</v>
      </c>
      <c r="N422" s="16">
        <v>3.8</v>
      </c>
      <c r="O422" s="5"/>
    </row>
    <row r="423" spans="1:15" ht="62.25" customHeight="1">
      <c r="A423" s="1"/>
      <c r="B423" s="33"/>
      <c r="C423" s="33"/>
      <c r="D423" s="29"/>
      <c r="E423" s="29"/>
      <c r="F423" s="29"/>
      <c r="G423" s="29"/>
      <c r="H423" s="29"/>
      <c r="I423" s="29"/>
      <c r="J423" s="4" t="s">
        <v>725</v>
      </c>
      <c r="K423" s="4" t="s">
        <v>414</v>
      </c>
      <c r="L423" s="16" t="s">
        <v>13</v>
      </c>
      <c r="M423" s="16">
        <v>1</v>
      </c>
      <c r="N423" s="16">
        <v>1</v>
      </c>
      <c r="O423" s="5"/>
    </row>
    <row r="424" spans="1:15" ht="78" customHeight="1">
      <c r="A424" s="1"/>
      <c r="B424" s="33"/>
      <c r="C424" s="33"/>
      <c r="D424" s="29"/>
      <c r="E424" s="29"/>
      <c r="F424" s="29"/>
      <c r="G424" s="29"/>
      <c r="H424" s="29"/>
      <c r="I424" s="29"/>
      <c r="J424" s="4" t="s">
        <v>726</v>
      </c>
      <c r="K424" s="4" t="s">
        <v>16</v>
      </c>
      <c r="L424" s="16" t="s">
        <v>727</v>
      </c>
      <c r="M424" s="16">
        <v>1.2</v>
      </c>
      <c r="N424" s="16">
        <v>1.2</v>
      </c>
      <c r="O424" s="5"/>
    </row>
    <row r="425" spans="1:15" ht="135.75" customHeight="1">
      <c r="A425" s="1"/>
      <c r="B425" s="33"/>
      <c r="C425" s="33"/>
      <c r="D425" s="29"/>
      <c r="E425" s="29"/>
      <c r="F425" s="29"/>
      <c r="G425" s="29"/>
      <c r="H425" s="29"/>
      <c r="I425" s="29"/>
      <c r="J425" s="4" t="s">
        <v>728</v>
      </c>
      <c r="K425" s="4" t="s">
        <v>16</v>
      </c>
      <c r="L425" s="16" t="s">
        <v>509</v>
      </c>
      <c r="M425" s="16">
        <v>25</v>
      </c>
      <c r="N425" s="16">
        <v>29.3</v>
      </c>
      <c r="O425" s="5"/>
    </row>
    <row r="426" spans="1:15" ht="60" customHeight="1">
      <c r="A426" s="1"/>
      <c r="B426" s="4" t="s">
        <v>24</v>
      </c>
      <c r="C426" s="4" t="s">
        <v>729</v>
      </c>
      <c r="D426" s="6">
        <f>E426+F426</f>
        <v>0</v>
      </c>
      <c r="E426" s="6">
        <v>0</v>
      </c>
      <c r="F426" s="6">
        <v>0</v>
      </c>
      <c r="G426" s="6">
        <f>H426+I426</f>
        <v>0</v>
      </c>
      <c r="H426" s="6">
        <v>0</v>
      </c>
      <c r="I426" s="6">
        <v>0</v>
      </c>
      <c r="J426" s="4" t="s">
        <v>730</v>
      </c>
      <c r="K426" s="4" t="s">
        <v>27</v>
      </c>
      <c r="L426" s="16" t="s">
        <v>36</v>
      </c>
      <c r="M426" s="16">
        <v>6</v>
      </c>
      <c r="N426" s="16">
        <v>5</v>
      </c>
      <c r="O426" s="5"/>
    </row>
    <row r="427" spans="1:15" ht="33" customHeight="1">
      <c r="A427" s="1"/>
      <c r="B427" s="4"/>
      <c r="C427" s="37" t="s">
        <v>731</v>
      </c>
      <c r="D427" s="37">
        <v>7222</v>
      </c>
      <c r="E427" s="37"/>
      <c r="F427" s="37">
        <v>7222</v>
      </c>
      <c r="G427" s="37">
        <v>4654.290000000001</v>
      </c>
      <c r="H427" s="37"/>
      <c r="I427" s="37">
        <v>4654.290000000001</v>
      </c>
      <c r="J427" s="38"/>
      <c r="K427" s="38"/>
      <c r="L427" s="39"/>
      <c r="M427" s="39"/>
      <c r="N427" s="39"/>
      <c r="O427" s="39"/>
    </row>
    <row r="428" spans="1:15" ht="40.5" customHeight="1">
      <c r="A428" s="1"/>
      <c r="B428" s="4"/>
      <c r="C428" s="34" t="s">
        <v>732</v>
      </c>
      <c r="D428" s="34">
        <v>7222</v>
      </c>
      <c r="E428" s="34"/>
      <c r="F428" s="34">
        <v>7222</v>
      </c>
      <c r="G428" s="34">
        <v>4654.290000000001</v>
      </c>
      <c r="H428" s="34"/>
      <c r="I428" s="34">
        <v>4654.290000000001</v>
      </c>
      <c r="J428" s="35"/>
      <c r="K428" s="35"/>
      <c r="L428" s="36"/>
      <c r="M428" s="36"/>
      <c r="N428" s="36"/>
      <c r="O428" s="36"/>
    </row>
    <row r="429" spans="1:15" ht="56.25" customHeight="1">
      <c r="A429" s="1"/>
      <c r="B429" s="33" t="s">
        <v>13</v>
      </c>
      <c r="C429" s="33" t="s">
        <v>733</v>
      </c>
      <c r="D429" s="29">
        <f>E429+F429</f>
        <v>15521</v>
      </c>
      <c r="E429" s="29">
        <v>5000</v>
      </c>
      <c r="F429" s="29">
        <v>10521</v>
      </c>
      <c r="G429" s="29">
        <f>H429+I429</f>
        <v>5516.8099999999995</v>
      </c>
      <c r="H429" s="29">
        <v>3735.29</v>
      </c>
      <c r="I429" s="29">
        <v>1781.52</v>
      </c>
      <c r="J429" s="4" t="s">
        <v>733</v>
      </c>
      <c r="K429" s="4" t="s">
        <v>16</v>
      </c>
      <c r="L429" s="16" t="s">
        <v>734</v>
      </c>
      <c r="M429" s="16">
        <v>429.74</v>
      </c>
      <c r="N429" s="5" t="s">
        <v>32</v>
      </c>
      <c r="O429" s="5"/>
    </row>
    <row r="430" spans="1:15" ht="153" customHeight="1">
      <c r="A430" s="1"/>
      <c r="B430" s="33"/>
      <c r="C430" s="33"/>
      <c r="D430" s="29"/>
      <c r="E430" s="29"/>
      <c r="F430" s="29"/>
      <c r="G430" s="29"/>
      <c r="H430" s="29"/>
      <c r="I430" s="29"/>
      <c r="J430" s="4" t="s">
        <v>735</v>
      </c>
      <c r="K430" s="4" t="s">
        <v>16</v>
      </c>
      <c r="L430" s="16" t="s">
        <v>734</v>
      </c>
      <c r="M430" s="16">
        <v>102.03</v>
      </c>
      <c r="N430" s="5" t="s">
        <v>32</v>
      </c>
      <c r="O430" s="5"/>
    </row>
    <row r="431" spans="1:15" ht="127.5" customHeight="1">
      <c r="A431" s="1"/>
      <c r="B431" s="33"/>
      <c r="C431" s="33"/>
      <c r="D431" s="29"/>
      <c r="E431" s="29"/>
      <c r="F431" s="29"/>
      <c r="G431" s="29"/>
      <c r="H431" s="29"/>
      <c r="I431" s="29"/>
      <c r="J431" s="4" t="s">
        <v>736</v>
      </c>
      <c r="K431" s="4" t="s">
        <v>16</v>
      </c>
      <c r="L431" s="16" t="s">
        <v>734</v>
      </c>
      <c r="M431" s="16">
        <v>6656</v>
      </c>
      <c r="N431" s="5" t="s">
        <v>32</v>
      </c>
      <c r="O431" s="5"/>
    </row>
    <row r="432" spans="1:15" ht="126" customHeight="1">
      <c r="A432" s="1"/>
      <c r="B432" s="33"/>
      <c r="C432" s="33"/>
      <c r="D432" s="29"/>
      <c r="E432" s="29"/>
      <c r="F432" s="29"/>
      <c r="G432" s="29"/>
      <c r="H432" s="29"/>
      <c r="I432" s="29"/>
      <c r="J432" s="4" t="s">
        <v>737</v>
      </c>
      <c r="K432" s="4" t="s">
        <v>16</v>
      </c>
      <c r="L432" s="16" t="s">
        <v>117</v>
      </c>
      <c r="M432" s="16">
        <v>191.33</v>
      </c>
      <c r="N432" s="5" t="s">
        <v>32</v>
      </c>
      <c r="O432" s="5"/>
    </row>
    <row r="433" spans="1:15" ht="170.25" customHeight="1">
      <c r="A433" s="1"/>
      <c r="B433" s="33"/>
      <c r="C433" s="33"/>
      <c r="D433" s="29"/>
      <c r="E433" s="29"/>
      <c r="F433" s="29"/>
      <c r="G433" s="29"/>
      <c r="H433" s="29"/>
      <c r="I433" s="29"/>
      <c r="J433" s="4" t="s">
        <v>738</v>
      </c>
      <c r="K433" s="4" t="s">
        <v>16</v>
      </c>
      <c r="L433" s="16" t="s">
        <v>117</v>
      </c>
      <c r="M433" s="16">
        <v>102.88</v>
      </c>
      <c r="N433" s="5" t="s">
        <v>32</v>
      </c>
      <c r="O433" s="5"/>
    </row>
    <row r="434" spans="1:15" ht="166.5" customHeight="1">
      <c r="A434" s="1"/>
      <c r="B434" s="33"/>
      <c r="C434" s="33"/>
      <c r="D434" s="29"/>
      <c r="E434" s="29"/>
      <c r="F434" s="29"/>
      <c r="G434" s="29"/>
      <c r="H434" s="29"/>
      <c r="I434" s="29"/>
      <c r="J434" s="4" t="s">
        <v>739</v>
      </c>
      <c r="K434" s="4" t="s">
        <v>16</v>
      </c>
      <c r="L434" s="16" t="s">
        <v>117</v>
      </c>
      <c r="M434" s="16">
        <v>133.33</v>
      </c>
      <c r="N434" s="5" t="s">
        <v>32</v>
      </c>
      <c r="O434" s="5"/>
    </row>
    <row r="435" spans="1:15" ht="75" customHeight="1">
      <c r="A435" s="1"/>
      <c r="B435" s="33" t="s">
        <v>24</v>
      </c>
      <c r="C435" s="33" t="s">
        <v>740</v>
      </c>
      <c r="D435" s="29">
        <f>E435+F435</f>
        <v>2222</v>
      </c>
      <c r="E435" s="29">
        <v>1100</v>
      </c>
      <c r="F435" s="29">
        <v>1122</v>
      </c>
      <c r="G435" s="29">
        <f>H435+I435</f>
        <v>561</v>
      </c>
      <c r="H435" s="29"/>
      <c r="I435" s="29">
        <v>561</v>
      </c>
      <c r="J435" s="4" t="s">
        <v>741</v>
      </c>
      <c r="K435" s="4" t="s">
        <v>27</v>
      </c>
      <c r="L435" s="16" t="s">
        <v>742</v>
      </c>
      <c r="M435" s="16">
        <v>10</v>
      </c>
      <c r="N435" s="16">
        <v>6</v>
      </c>
      <c r="O435" s="9" t="s">
        <v>983</v>
      </c>
    </row>
    <row r="436" spans="1:15" ht="98.25" customHeight="1">
      <c r="A436" s="1"/>
      <c r="B436" s="33"/>
      <c r="C436" s="33"/>
      <c r="D436" s="29"/>
      <c r="E436" s="29"/>
      <c r="F436" s="29"/>
      <c r="G436" s="29"/>
      <c r="H436" s="29"/>
      <c r="I436" s="29"/>
      <c r="J436" s="4" t="s">
        <v>743</v>
      </c>
      <c r="K436" s="4" t="s">
        <v>27</v>
      </c>
      <c r="L436" s="16" t="s">
        <v>744</v>
      </c>
      <c r="M436" s="16">
        <v>16</v>
      </c>
      <c r="N436" s="16">
        <v>8</v>
      </c>
      <c r="O436" s="9" t="s">
        <v>983</v>
      </c>
    </row>
    <row r="437" spans="1:15" ht="132" customHeight="1">
      <c r="A437" s="1"/>
      <c r="B437" s="33"/>
      <c r="C437" s="33"/>
      <c r="D437" s="29"/>
      <c r="E437" s="29"/>
      <c r="F437" s="29"/>
      <c r="G437" s="29"/>
      <c r="H437" s="29"/>
      <c r="I437" s="29"/>
      <c r="J437" s="4" t="s">
        <v>745</v>
      </c>
      <c r="K437" s="4" t="s">
        <v>16</v>
      </c>
      <c r="L437" s="16" t="s">
        <v>734</v>
      </c>
      <c r="M437" s="16">
        <v>100</v>
      </c>
      <c r="N437" s="16">
        <v>100</v>
      </c>
      <c r="O437" s="9" t="s">
        <v>984</v>
      </c>
    </row>
    <row r="438" spans="1:15" ht="105.75" customHeight="1">
      <c r="A438" s="1"/>
      <c r="B438" s="33"/>
      <c r="C438" s="33"/>
      <c r="D438" s="29"/>
      <c r="E438" s="29"/>
      <c r="F438" s="29"/>
      <c r="G438" s="29"/>
      <c r="H438" s="29"/>
      <c r="I438" s="29"/>
      <c r="J438" s="4" t="s">
        <v>746</v>
      </c>
      <c r="K438" s="4" t="s">
        <v>27</v>
      </c>
      <c r="L438" s="16" t="s">
        <v>63</v>
      </c>
      <c r="M438" s="16">
        <v>402</v>
      </c>
      <c r="N438" s="16">
        <v>402</v>
      </c>
      <c r="O438" s="9" t="s">
        <v>985</v>
      </c>
    </row>
    <row r="439" spans="1:15" ht="57" customHeight="1">
      <c r="A439" s="1"/>
      <c r="B439" s="33"/>
      <c r="C439" s="33"/>
      <c r="D439" s="29"/>
      <c r="E439" s="29"/>
      <c r="F439" s="29"/>
      <c r="G439" s="29"/>
      <c r="H439" s="29"/>
      <c r="I439" s="29"/>
      <c r="J439" s="4" t="s">
        <v>747</v>
      </c>
      <c r="K439" s="4" t="s">
        <v>27</v>
      </c>
      <c r="L439" s="16" t="s">
        <v>63</v>
      </c>
      <c r="M439" s="16">
        <v>0</v>
      </c>
      <c r="N439" s="16">
        <v>0</v>
      </c>
      <c r="O439" s="9" t="s">
        <v>986</v>
      </c>
    </row>
    <row r="440" spans="1:15" ht="39" customHeight="1">
      <c r="A440" s="1"/>
      <c r="B440" s="4"/>
      <c r="C440" s="37" t="s">
        <v>748</v>
      </c>
      <c r="D440" s="37">
        <v>518248.9</v>
      </c>
      <c r="E440" s="37">
        <v>13111.2</v>
      </c>
      <c r="F440" s="37">
        <v>505137.7</v>
      </c>
      <c r="G440" s="37">
        <v>325560.33</v>
      </c>
      <c r="H440" s="37">
        <v>4601.4400000000005</v>
      </c>
      <c r="I440" s="37">
        <v>320958.89</v>
      </c>
      <c r="J440" s="38"/>
      <c r="K440" s="38"/>
      <c r="L440" s="39"/>
      <c r="M440" s="39"/>
      <c r="N440" s="39"/>
      <c r="O440" s="39"/>
    </row>
    <row r="441" spans="1:15" ht="26.25" customHeight="1">
      <c r="A441" s="1"/>
      <c r="B441" s="4"/>
      <c r="C441" s="40" t="s">
        <v>749</v>
      </c>
      <c r="D441" s="40">
        <v>72424.2</v>
      </c>
      <c r="E441" s="40">
        <v>3718.2</v>
      </c>
      <c r="F441" s="40">
        <v>68706</v>
      </c>
      <c r="G441" s="40">
        <v>33113.08</v>
      </c>
      <c r="H441" s="40">
        <v>294.2</v>
      </c>
      <c r="I441" s="40">
        <v>32818.880000000005</v>
      </c>
      <c r="J441" s="33"/>
      <c r="K441" s="33"/>
      <c r="L441" s="41"/>
      <c r="M441" s="41"/>
      <c r="N441" s="41"/>
      <c r="O441" s="41"/>
    </row>
    <row r="442" spans="1:15" ht="114.75" customHeight="1">
      <c r="A442" s="1"/>
      <c r="B442" s="33" t="s">
        <v>13</v>
      </c>
      <c r="C442" s="33" t="s">
        <v>750</v>
      </c>
      <c r="D442" s="29">
        <f>E442+F442</f>
        <v>72424.2</v>
      </c>
      <c r="E442" s="29">
        <v>59097</v>
      </c>
      <c r="F442" s="29">
        <f>3718.2+9609</f>
        <v>13327.2</v>
      </c>
      <c r="G442" s="29">
        <f>H442+I442</f>
        <v>30370.649999999998</v>
      </c>
      <c r="H442" s="29">
        <v>27042.03</v>
      </c>
      <c r="I442" s="29">
        <f>3034.42+294.2</f>
        <v>3328.62</v>
      </c>
      <c r="J442" s="4" t="s">
        <v>751</v>
      </c>
      <c r="K442" s="4" t="s">
        <v>16</v>
      </c>
      <c r="L442" s="20" t="s">
        <v>752</v>
      </c>
      <c r="M442" s="20">
        <v>75</v>
      </c>
      <c r="N442" s="20">
        <v>75</v>
      </c>
      <c r="O442" s="5"/>
    </row>
    <row r="443" spans="1:15" ht="80.25" customHeight="1">
      <c r="A443" s="1"/>
      <c r="B443" s="33"/>
      <c r="C443" s="33"/>
      <c r="D443" s="29"/>
      <c r="E443" s="29"/>
      <c r="F443" s="29"/>
      <c r="G443" s="29"/>
      <c r="H443" s="29"/>
      <c r="I443" s="29"/>
      <c r="J443" s="4" t="s">
        <v>753</v>
      </c>
      <c r="K443" s="4" t="s">
        <v>16</v>
      </c>
      <c r="L443" s="20" t="s">
        <v>117</v>
      </c>
      <c r="M443" s="20">
        <v>100</v>
      </c>
      <c r="N443" s="20">
        <v>100</v>
      </c>
      <c r="O443" s="5"/>
    </row>
    <row r="444" spans="1:15" ht="62.25" customHeight="1">
      <c r="A444" s="1"/>
      <c r="B444" s="33"/>
      <c r="C444" s="33"/>
      <c r="D444" s="29"/>
      <c r="E444" s="29"/>
      <c r="F444" s="29"/>
      <c r="G444" s="29"/>
      <c r="H444" s="29"/>
      <c r="I444" s="29"/>
      <c r="J444" s="4" t="s">
        <v>754</v>
      </c>
      <c r="K444" s="4" t="s">
        <v>16</v>
      </c>
      <c r="L444" s="20" t="s">
        <v>755</v>
      </c>
      <c r="M444" s="20">
        <v>95</v>
      </c>
      <c r="N444" s="20">
        <v>95</v>
      </c>
      <c r="O444" s="5"/>
    </row>
    <row r="445" spans="1:15" ht="120.75" customHeight="1">
      <c r="A445" s="1"/>
      <c r="B445" s="33"/>
      <c r="C445" s="33"/>
      <c r="D445" s="29"/>
      <c r="E445" s="29"/>
      <c r="F445" s="29"/>
      <c r="G445" s="29"/>
      <c r="H445" s="29"/>
      <c r="I445" s="29"/>
      <c r="J445" s="4" t="s">
        <v>756</v>
      </c>
      <c r="K445" s="4" t="s">
        <v>27</v>
      </c>
      <c r="L445" s="20" t="s">
        <v>24</v>
      </c>
      <c r="M445" s="20">
        <v>1.5</v>
      </c>
      <c r="N445" s="20">
        <v>1.5</v>
      </c>
      <c r="O445" s="5"/>
    </row>
    <row r="446" spans="1:15" ht="108" customHeight="1">
      <c r="A446" s="1"/>
      <c r="B446" s="33"/>
      <c r="C446" s="33"/>
      <c r="D446" s="29"/>
      <c r="E446" s="29"/>
      <c r="F446" s="29"/>
      <c r="G446" s="29"/>
      <c r="H446" s="29"/>
      <c r="I446" s="29"/>
      <c r="J446" s="4" t="s">
        <v>757</v>
      </c>
      <c r="K446" s="4" t="s">
        <v>758</v>
      </c>
      <c r="L446" s="20" t="s">
        <v>759</v>
      </c>
      <c r="M446" s="20">
        <v>13</v>
      </c>
      <c r="N446" s="20">
        <v>13</v>
      </c>
      <c r="O446" s="5"/>
    </row>
    <row r="447" spans="1:15" ht="50.25" customHeight="1">
      <c r="A447" s="1"/>
      <c r="B447" s="33"/>
      <c r="C447" s="33"/>
      <c r="D447" s="29"/>
      <c r="E447" s="29"/>
      <c r="F447" s="29"/>
      <c r="G447" s="29"/>
      <c r="H447" s="29"/>
      <c r="I447" s="29"/>
      <c r="J447" s="4" t="s">
        <v>760</v>
      </c>
      <c r="K447" s="4" t="s">
        <v>758</v>
      </c>
      <c r="L447" s="20" t="s">
        <v>759</v>
      </c>
      <c r="M447" s="20">
        <v>13</v>
      </c>
      <c r="N447" s="20">
        <v>5.07</v>
      </c>
      <c r="O447" s="5"/>
    </row>
    <row r="448" spans="1:15" ht="140.25" customHeight="1">
      <c r="A448" s="1"/>
      <c r="B448" s="33"/>
      <c r="C448" s="33"/>
      <c r="D448" s="29"/>
      <c r="E448" s="29"/>
      <c r="F448" s="29"/>
      <c r="G448" s="29"/>
      <c r="H448" s="29"/>
      <c r="I448" s="29"/>
      <c r="J448" s="4" t="s">
        <v>761</v>
      </c>
      <c r="K448" s="4" t="s">
        <v>16</v>
      </c>
      <c r="L448" s="20" t="s">
        <v>117</v>
      </c>
      <c r="M448" s="20">
        <v>100</v>
      </c>
      <c r="N448" s="20">
        <v>100</v>
      </c>
      <c r="O448" s="5"/>
    </row>
    <row r="449" spans="1:15" ht="60" customHeight="1">
      <c r="A449" s="1"/>
      <c r="B449" s="33"/>
      <c r="C449" s="33"/>
      <c r="D449" s="29"/>
      <c r="E449" s="29"/>
      <c r="F449" s="29"/>
      <c r="G449" s="29"/>
      <c r="H449" s="29"/>
      <c r="I449" s="29"/>
      <c r="J449" s="4" t="s">
        <v>762</v>
      </c>
      <c r="K449" s="4" t="s">
        <v>27</v>
      </c>
      <c r="L449" s="20" t="s">
        <v>763</v>
      </c>
      <c r="M449" s="20">
        <v>35</v>
      </c>
      <c r="N449" s="20">
        <v>45</v>
      </c>
      <c r="O449" s="5"/>
    </row>
    <row r="450" spans="1:15" ht="73.5" customHeight="1">
      <c r="A450" s="1"/>
      <c r="B450" s="33"/>
      <c r="C450" s="33"/>
      <c r="D450" s="29"/>
      <c r="E450" s="29"/>
      <c r="F450" s="29"/>
      <c r="G450" s="29"/>
      <c r="H450" s="29"/>
      <c r="I450" s="29"/>
      <c r="J450" s="4" t="s">
        <v>764</v>
      </c>
      <c r="K450" s="4" t="s">
        <v>16</v>
      </c>
      <c r="L450" s="20" t="s">
        <v>79</v>
      </c>
      <c r="M450" s="20">
        <v>4</v>
      </c>
      <c r="N450" s="20">
        <v>4</v>
      </c>
      <c r="O450" s="5"/>
    </row>
    <row r="451" spans="1:15" ht="37.5" customHeight="1">
      <c r="A451" s="1"/>
      <c r="B451" s="4"/>
      <c r="C451" s="34" t="s">
        <v>765</v>
      </c>
      <c r="D451" s="34">
        <v>38481</v>
      </c>
      <c r="E451" s="34">
        <v>0</v>
      </c>
      <c r="F451" s="34">
        <v>38481</v>
      </c>
      <c r="G451" s="34">
        <v>20860</v>
      </c>
      <c r="H451" s="34"/>
      <c r="I451" s="34">
        <v>20860</v>
      </c>
      <c r="J451" s="35"/>
      <c r="K451" s="35"/>
      <c r="L451" s="36"/>
      <c r="M451" s="36"/>
      <c r="N451" s="36"/>
      <c r="O451" s="36"/>
    </row>
    <row r="452" spans="1:15" ht="90" customHeight="1">
      <c r="A452" s="1"/>
      <c r="B452" s="33" t="s">
        <v>13</v>
      </c>
      <c r="C452" s="33" t="s">
        <v>766</v>
      </c>
      <c r="D452" s="29">
        <f>E452+F452</f>
        <v>28093</v>
      </c>
      <c r="E452" s="29">
        <v>28093</v>
      </c>
      <c r="F452" s="29">
        <v>0</v>
      </c>
      <c r="G452" s="29">
        <f>H452+I452</f>
        <v>16137</v>
      </c>
      <c r="H452" s="29">
        <v>16137</v>
      </c>
      <c r="I452" s="29">
        <v>0</v>
      </c>
      <c r="J452" s="4" t="s">
        <v>767</v>
      </c>
      <c r="K452" s="4" t="s">
        <v>16</v>
      </c>
      <c r="L452" s="20" t="s">
        <v>360</v>
      </c>
      <c r="M452" s="20">
        <v>100</v>
      </c>
      <c r="N452" s="24" t="s">
        <v>32</v>
      </c>
      <c r="O452" s="5"/>
    </row>
    <row r="453" spans="1:15" ht="124.5" customHeight="1">
      <c r="A453" s="1"/>
      <c r="B453" s="33"/>
      <c r="C453" s="33"/>
      <c r="D453" s="29"/>
      <c r="E453" s="29"/>
      <c r="F453" s="29"/>
      <c r="G453" s="29"/>
      <c r="H453" s="29"/>
      <c r="I453" s="29"/>
      <c r="J453" s="4" t="s">
        <v>768</v>
      </c>
      <c r="K453" s="4" t="s">
        <v>16</v>
      </c>
      <c r="L453" s="20" t="s">
        <v>755</v>
      </c>
      <c r="M453" s="20">
        <v>100</v>
      </c>
      <c r="N453" s="24" t="s">
        <v>32</v>
      </c>
      <c r="O453" s="5"/>
    </row>
    <row r="454" spans="1:15" ht="78" customHeight="1">
      <c r="A454" s="1"/>
      <c r="B454" s="33" t="s">
        <v>24</v>
      </c>
      <c r="C454" s="33" t="s">
        <v>769</v>
      </c>
      <c r="D454" s="29">
        <f>E454+F454</f>
        <v>2207</v>
      </c>
      <c r="E454" s="29">
        <v>2207</v>
      </c>
      <c r="F454" s="29">
        <v>0</v>
      </c>
      <c r="G454" s="29">
        <f>H454+I454</f>
        <v>1088</v>
      </c>
      <c r="H454" s="29">
        <v>1088</v>
      </c>
      <c r="I454" s="29">
        <v>0</v>
      </c>
      <c r="J454" s="4" t="s">
        <v>770</v>
      </c>
      <c r="K454" s="4" t="s">
        <v>16</v>
      </c>
      <c r="L454" s="20" t="s">
        <v>771</v>
      </c>
      <c r="M454" s="20">
        <v>96</v>
      </c>
      <c r="N454" s="24" t="s">
        <v>32</v>
      </c>
      <c r="O454" s="5"/>
    </row>
    <row r="455" spans="1:15" ht="99.75" customHeight="1">
      <c r="A455" s="1"/>
      <c r="B455" s="33"/>
      <c r="C455" s="33"/>
      <c r="D455" s="29"/>
      <c r="E455" s="29"/>
      <c r="F455" s="29"/>
      <c r="G455" s="29"/>
      <c r="H455" s="29"/>
      <c r="I455" s="29"/>
      <c r="J455" s="4" t="s">
        <v>772</v>
      </c>
      <c r="K455" s="4" t="s">
        <v>16</v>
      </c>
      <c r="L455" s="20" t="s">
        <v>771</v>
      </c>
      <c r="M455" s="20">
        <v>96</v>
      </c>
      <c r="N455" s="24" t="s">
        <v>32</v>
      </c>
      <c r="O455" s="5"/>
    </row>
    <row r="456" spans="1:15" ht="109.5" customHeight="1">
      <c r="A456" s="1"/>
      <c r="B456" s="33" t="s">
        <v>33</v>
      </c>
      <c r="C456" s="33" t="s">
        <v>773</v>
      </c>
      <c r="D456" s="29">
        <f>E456+F456</f>
        <v>3258</v>
      </c>
      <c r="E456" s="29">
        <v>3258</v>
      </c>
      <c r="F456" s="29">
        <v>0</v>
      </c>
      <c r="G456" s="29">
        <f>H456+I456</f>
        <v>2435</v>
      </c>
      <c r="H456" s="29">
        <v>2435</v>
      </c>
      <c r="I456" s="29">
        <v>0</v>
      </c>
      <c r="J456" s="4" t="s">
        <v>774</v>
      </c>
      <c r="K456" s="4" t="s">
        <v>16</v>
      </c>
      <c r="L456" s="23" t="s">
        <v>558</v>
      </c>
      <c r="M456" s="23">
        <v>80</v>
      </c>
      <c r="N456" s="25" t="s">
        <v>32</v>
      </c>
      <c r="O456" s="5"/>
    </row>
    <row r="457" spans="1:15" ht="101.25" customHeight="1">
      <c r="A457" s="1"/>
      <c r="B457" s="33"/>
      <c r="C457" s="33"/>
      <c r="D457" s="29"/>
      <c r="E457" s="29"/>
      <c r="F457" s="29"/>
      <c r="G457" s="29"/>
      <c r="H457" s="29"/>
      <c r="I457" s="29"/>
      <c r="J457" s="4" t="s">
        <v>775</v>
      </c>
      <c r="K457" s="4" t="s">
        <v>16</v>
      </c>
      <c r="L457" s="16" t="s">
        <v>117</v>
      </c>
      <c r="M457" s="16">
        <v>100</v>
      </c>
      <c r="N457" s="5" t="s">
        <v>32</v>
      </c>
      <c r="O457" s="5"/>
    </row>
    <row r="458" spans="1:15" ht="75.75" customHeight="1">
      <c r="A458" s="1"/>
      <c r="B458" s="33"/>
      <c r="C458" s="33"/>
      <c r="D458" s="29"/>
      <c r="E458" s="29"/>
      <c r="F458" s="29"/>
      <c r="G458" s="29"/>
      <c r="H458" s="29"/>
      <c r="I458" s="29"/>
      <c r="J458" s="4" t="s">
        <v>776</v>
      </c>
      <c r="K458" s="4" t="s">
        <v>16</v>
      </c>
      <c r="L458" s="16" t="s">
        <v>117</v>
      </c>
      <c r="M458" s="16">
        <v>100</v>
      </c>
      <c r="N458" s="5" t="s">
        <v>32</v>
      </c>
      <c r="O458" s="5"/>
    </row>
    <row r="459" spans="1:15" ht="74.25" customHeight="1">
      <c r="A459" s="1"/>
      <c r="B459" s="33" t="s">
        <v>41</v>
      </c>
      <c r="C459" s="33" t="s">
        <v>777</v>
      </c>
      <c r="D459" s="29">
        <f>E459+F459</f>
        <v>2479</v>
      </c>
      <c r="E459" s="29">
        <v>2479</v>
      </c>
      <c r="F459" s="29">
        <v>0</v>
      </c>
      <c r="G459" s="29">
        <f>H459+I459</f>
        <v>1200</v>
      </c>
      <c r="H459" s="29">
        <v>1200</v>
      </c>
      <c r="I459" s="29">
        <v>0</v>
      </c>
      <c r="J459" s="4" t="s">
        <v>778</v>
      </c>
      <c r="K459" s="4" t="s">
        <v>16</v>
      </c>
      <c r="L459" s="16" t="s">
        <v>277</v>
      </c>
      <c r="M459" s="16">
        <v>80</v>
      </c>
      <c r="N459" s="5" t="s">
        <v>32</v>
      </c>
      <c r="O459" s="5"/>
    </row>
    <row r="460" spans="1:15" ht="180.75" customHeight="1">
      <c r="A460" s="1"/>
      <c r="B460" s="33"/>
      <c r="C460" s="33"/>
      <c r="D460" s="29"/>
      <c r="E460" s="29"/>
      <c r="F460" s="29"/>
      <c r="G460" s="29"/>
      <c r="H460" s="29"/>
      <c r="I460" s="29"/>
      <c r="J460" s="4" t="s">
        <v>779</v>
      </c>
      <c r="K460" s="4" t="s">
        <v>16</v>
      </c>
      <c r="L460" s="16" t="s">
        <v>755</v>
      </c>
      <c r="M460" s="16">
        <v>95</v>
      </c>
      <c r="N460" s="5" t="s">
        <v>32</v>
      </c>
      <c r="O460" s="5"/>
    </row>
    <row r="461" spans="1:15" ht="93.75" customHeight="1">
      <c r="A461" s="1"/>
      <c r="B461" s="33"/>
      <c r="C461" s="33"/>
      <c r="D461" s="29"/>
      <c r="E461" s="29"/>
      <c r="F461" s="29"/>
      <c r="G461" s="29"/>
      <c r="H461" s="29"/>
      <c r="I461" s="29"/>
      <c r="J461" s="4" t="s">
        <v>780</v>
      </c>
      <c r="K461" s="4" t="s">
        <v>16</v>
      </c>
      <c r="L461" s="16" t="s">
        <v>117</v>
      </c>
      <c r="M461" s="16">
        <v>100</v>
      </c>
      <c r="N461" s="5" t="s">
        <v>32</v>
      </c>
      <c r="O461" s="5"/>
    </row>
    <row r="462" spans="1:15" ht="105" customHeight="1">
      <c r="A462" s="1"/>
      <c r="B462" s="33"/>
      <c r="C462" s="33"/>
      <c r="D462" s="29"/>
      <c r="E462" s="29"/>
      <c r="F462" s="29"/>
      <c r="G462" s="29"/>
      <c r="H462" s="29"/>
      <c r="I462" s="29"/>
      <c r="J462" s="4" t="s">
        <v>781</v>
      </c>
      <c r="K462" s="4" t="s">
        <v>16</v>
      </c>
      <c r="L462" s="16" t="s">
        <v>117</v>
      </c>
      <c r="M462" s="16">
        <v>100</v>
      </c>
      <c r="N462" s="5" t="s">
        <v>32</v>
      </c>
      <c r="O462" s="5"/>
    </row>
    <row r="463" spans="1:15" ht="76.5" customHeight="1">
      <c r="A463" s="1"/>
      <c r="B463" s="33"/>
      <c r="C463" s="33"/>
      <c r="D463" s="29"/>
      <c r="E463" s="29"/>
      <c r="F463" s="29"/>
      <c r="G463" s="29"/>
      <c r="H463" s="29"/>
      <c r="I463" s="29"/>
      <c r="J463" s="4" t="s">
        <v>782</v>
      </c>
      <c r="K463" s="4" t="s">
        <v>16</v>
      </c>
      <c r="L463" s="16" t="s">
        <v>92</v>
      </c>
      <c r="M463" s="16">
        <v>50</v>
      </c>
      <c r="N463" s="5" t="s">
        <v>32</v>
      </c>
      <c r="O463" s="5"/>
    </row>
    <row r="464" spans="1:15" ht="102" customHeight="1">
      <c r="A464" s="1"/>
      <c r="B464" s="33"/>
      <c r="C464" s="33"/>
      <c r="D464" s="29"/>
      <c r="E464" s="29"/>
      <c r="F464" s="29"/>
      <c r="G464" s="29"/>
      <c r="H464" s="29"/>
      <c r="I464" s="29"/>
      <c r="J464" s="4" t="s">
        <v>783</v>
      </c>
      <c r="K464" s="4" t="s">
        <v>16</v>
      </c>
      <c r="L464" s="16" t="s">
        <v>558</v>
      </c>
      <c r="M464" s="16">
        <v>80</v>
      </c>
      <c r="N464" s="5" t="s">
        <v>32</v>
      </c>
      <c r="O464" s="5"/>
    </row>
    <row r="465" spans="1:15" ht="59.25" customHeight="1">
      <c r="A465" s="1"/>
      <c r="B465" s="33"/>
      <c r="C465" s="33"/>
      <c r="D465" s="29"/>
      <c r="E465" s="29"/>
      <c r="F465" s="29"/>
      <c r="G465" s="29"/>
      <c r="H465" s="29"/>
      <c r="I465" s="29"/>
      <c r="J465" s="4" t="s">
        <v>784</v>
      </c>
      <c r="K465" s="4" t="s">
        <v>16</v>
      </c>
      <c r="L465" s="16" t="s">
        <v>752</v>
      </c>
      <c r="M465" s="16">
        <v>60</v>
      </c>
      <c r="N465" s="5" t="s">
        <v>32</v>
      </c>
      <c r="O465" s="5"/>
    </row>
    <row r="466" spans="1:15" ht="57" customHeight="1">
      <c r="A466" s="1"/>
      <c r="B466" s="33" t="s">
        <v>79</v>
      </c>
      <c r="C466" s="33" t="s">
        <v>785</v>
      </c>
      <c r="D466" s="29">
        <f>E466+F466</f>
        <v>2444</v>
      </c>
      <c r="E466" s="29">
        <v>2444</v>
      </c>
      <c r="F466" s="29">
        <v>0</v>
      </c>
      <c r="G466" s="29">
        <f>H466+I466</f>
        <v>0</v>
      </c>
      <c r="H466" s="29">
        <v>0</v>
      </c>
      <c r="I466" s="29">
        <v>0</v>
      </c>
      <c r="J466" s="4" t="s">
        <v>786</v>
      </c>
      <c r="K466" s="4" t="s">
        <v>16</v>
      </c>
      <c r="L466" s="16" t="s">
        <v>117</v>
      </c>
      <c r="M466" s="16">
        <v>100</v>
      </c>
      <c r="N466" s="5" t="s">
        <v>32</v>
      </c>
      <c r="O466" s="5"/>
    </row>
    <row r="467" spans="1:15" ht="168" customHeight="1">
      <c r="A467" s="1"/>
      <c r="B467" s="33"/>
      <c r="C467" s="33"/>
      <c r="D467" s="29"/>
      <c r="E467" s="29"/>
      <c r="F467" s="29"/>
      <c r="G467" s="29"/>
      <c r="H467" s="29"/>
      <c r="I467" s="29"/>
      <c r="J467" s="4" t="s">
        <v>787</v>
      </c>
      <c r="K467" s="4" t="s">
        <v>16</v>
      </c>
      <c r="L467" s="16" t="s">
        <v>117</v>
      </c>
      <c r="M467" s="16">
        <v>100</v>
      </c>
      <c r="N467" s="5" t="s">
        <v>32</v>
      </c>
      <c r="O467" s="5"/>
    </row>
    <row r="468" spans="1:15" ht="86.25" customHeight="1">
      <c r="A468" s="1"/>
      <c r="B468" s="33"/>
      <c r="C468" s="33"/>
      <c r="D468" s="29"/>
      <c r="E468" s="29"/>
      <c r="F468" s="29"/>
      <c r="G468" s="29"/>
      <c r="H468" s="29"/>
      <c r="I468" s="29"/>
      <c r="J468" s="4" t="s">
        <v>788</v>
      </c>
      <c r="K468" s="4" t="s">
        <v>27</v>
      </c>
      <c r="L468" s="16" t="s">
        <v>307</v>
      </c>
      <c r="M468" s="16" t="s">
        <v>789</v>
      </c>
      <c r="N468" s="5" t="s">
        <v>32</v>
      </c>
      <c r="O468" s="5"/>
    </row>
    <row r="469" spans="1:15" ht="68.25" customHeight="1">
      <c r="A469" s="1"/>
      <c r="B469" s="33" t="s">
        <v>36</v>
      </c>
      <c r="C469" s="33" t="s">
        <v>790</v>
      </c>
      <c r="D469" s="29">
        <f>E469+F469</f>
        <v>0</v>
      </c>
      <c r="E469" s="29">
        <v>0</v>
      </c>
      <c r="F469" s="29">
        <v>0</v>
      </c>
      <c r="G469" s="29">
        <f>H469+I469</f>
        <v>0</v>
      </c>
      <c r="H469" s="29">
        <v>0</v>
      </c>
      <c r="I469" s="29">
        <v>0</v>
      </c>
      <c r="J469" s="4" t="s">
        <v>791</v>
      </c>
      <c r="K469" s="4" t="s">
        <v>16</v>
      </c>
      <c r="L469" s="16" t="s">
        <v>558</v>
      </c>
      <c r="M469" s="16">
        <v>80</v>
      </c>
      <c r="N469" s="5" t="s">
        <v>32</v>
      </c>
      <c r="O469" s="5"/>
    </row>
    <row r="470" spans="1:15" ht="96" customHeight="1">
      <c r="A470" s="1"/>
      <c r="B470" s="33"/>
      <c r="C470" s="33"/>
      <c r="D470" s="29"/>
      <c r="E470" s="29"/>
      <c r="F470" s="29"/>
      <c r="G470" s="29"/>
      <c r="H470" s="29"/>
      <c r="I470" s="29"/>
      <c r="J470" s="4" t="s">
        <v>792</v>
      </c>
      <c r="K470" s="4" t="s">
        <v>27</v>
      </c>
      <c r="L470" s="16" t="s">
        <v>793</v>
      </c>
      <c r="M470" s="16">
        <v>2</v>
      </c>
      <c r="N470" s="5" t="s">
        <v>32</v>
      </c>
      <c r="O470" s="5"/>
    </row>
    <row r="471" spans="1:15" ht="93" customHeight="1">
      <c r="A471" s="1"/>
      <c r="B471" s="33"/>
      <c r="C471" s="33"/>
      <c r="D471" s="29"/>
      <c r="E471" s="29"/>
      <c r="F471" s="29"/>
      <c r="G471" s="29"/>
      <c r="H471" s="29"/>
      <c r="I471" s="29"/>
      <c r="J471" s="4" t="s">
        <v>794</v>
      </c>
      <c r="K471" s="4" t="s">
        <v>27</v>
      </c>
      <c r="L471" s="16" t="s">
        <v>13</v>
      </c>
      <c r="M471" s="16" t="s">
        <v>793</v>
      </c>
      <c r="N471" s="5" t="s">
        <v>32</v>
      </c>
      <c r="O471" s="5"/>
    </row>
    <row r="472" spans="1:15" ht="66.75" customHeight="1">
      <c r="A472" s="1"/>
      <c r="B472" s="33" t="s">
        <v>100</v>
      </c>
      <c r="C472" s="33" t="s">
        <v>795</v>
      </c>
      <c r="D472" s="29">
        <f>E472+F472</f>
        <v>0</v>
      </c>
      <c r="E472" s="29">
        <v>0</v>
      </c>
      <c r="F472" s="29">
        <v>0</v>
      </c>
      <c r="G472" s="29">
        <f>H472+I472</f>
        <v>0</v>
      </c>
      <c r="H472" s="29">
        <v>0</v>
      </c>
      <c r="I472" s="29">
        <v>0</v>
      </c>
      <c r="J472" s="4" t="s">
        <v>796</v>
      </c>
      <c r="K472" s="4" t="s">
        <v>16</v>
      </c>
      <c r="L472" s="16" t="s">
        <v>236</v>
      </c>
      <c r="M472" s="16">
        <v>75</v>
      </c>
      <c r="N472" s="5" t="s">
        <v>32</v>
      </c>
      <c r="O472" s="5"/>
    </row>
    <row r="473" spans="1:15" ht="113.25" customHeight="1">
      <c r="A473" s="1"/>
      <c r="B473" s="33"/>
      <c r="C473" s="33"/>
      <c r="D473" s="29"/>
      <c r="E473" s="29"/>
      <c r="F473" s="29"/>
      <c r="G473" s="29"/>
      <c r="H473" s="29"/>
      <c r="I473" s="29"/>
      <c r="J473" s="4" t="s">
        <v>797</v>
      </c>
      <c r="K473" s="4" t="s">
        <v>16</v>
      </c>
      <c r="L473" s="16" t="s">
        <v>236</v>
      </c>
      <c r="M473" s="16">
        <v>75</v>
      </c>
      <c r="N473" s="5" t="s">
        <v>32</v>
      </c>
      <c r="O473" s="5"/>
    </row>
    <row r="474" spans="1:15" ht="29.25" customHeight="1">
      <c r="A474" s="1"/>
      <c r="B474" s="4"/>
      <c r="C474" s="34" t="s">
        <v>798</v>
      </c>
      <c r="D474" s="34">
        <v>14493</v>
      </c>
      <c r="E474" s="34">
        <v>0</v>
      </c>
      <c r="F474" s="34">
        <v>14493</v>
      </c>
      <c r="G474" s="34">
        <v>6701.34</v>
      </c>
      <c r="H474" s="34">
        <v>0</v>
      </c>
      <c r="I474" s="34">
        <v>6701.34</v>
      </c>
      <c r="J474" s="35"/>
      <c r="K474" s="35"/>
      <c r="L474" s="36"/>
      <c r="M474" s="36"/>
      <c r="N474" s="36"/>
      <c r="O474" s="36"/>
    </row>
    <row r="475" spans="1:15" ht="106.5" customHeight="1">
      <c r="A475" s="1"/>
      <c r="B475" s="4" t="s">
        <v>13</v>
      </c>
      <c r="C475" s="4" t="s">
        <v>799</v>
      </c>
      <c r="D475" s="6">
        <f>E475+F475</f>
        <v>0</v>
      </c>
      <c r="E475" s="6">
        <v>0</v>
      </c>
      <c r="F475" s="6">
        <v>0</v>
      </c>
      <c r="G475" s="6">
        <f>H475+I475</f>
        <v>0</v>
      </c>
      <c r="H475" s="6">
        <v>0</v>
      </c>
      <c r="I475" s="6">
        <v>0</v>
      </c>
      <c r="J475" s="4" t="s">
        <v>800</v>
      </c>
      <c r="K475" s="4" t="s">
        <v>16</v>
      </c>
      <c r="L475" s="16" t="s">
        <v>117</v>
      </c>
      <c r="M475" s="16">
        <v>100</v>
      </c>
      <c r="N475" s="16">
        <v>50</v>
      </c>
      <c r="O475" s="5"/>
    </row>
    <row r="476" spans="1:15" ht="59.25" customHeight="1">
      <c r="A476" s="1"/>
      <c r="B476" s="33" t="s">
        <v>24</v>
      </c>
      <c r="C476" s="33" t="s">
        <v>801</v>
      </c>
      <c r="D476" s="29">
        <f>E476+F476</f>
        <v>0</v>
      </c>
      <c r="E476" s="29">
        <v>0</v>
      </c>
      <c r="F476" s="29">
        <v>0</v>
      </c>
      <c r="G476" s="29">
        <f>H476+I476</f>
        <v>0</v>
      </c>
      <c r="H476" s="29">
        <v>0</v>
      </c>
      <c r="I476" s="29">
        <v>0</v>
      </c>
      <c r="J476" s="4" t="s">
        <v>802</v>
      </c>
      <c r="K476" s="4" t="s">
        <v>16</v>
      </c>
      <c r="L476" s="16" t="s">
        <v>117</v>
      </c>
      <c r="M476" s="16">
        <v>100</v>
      </c>
      <c r="N476" s="16">
        <v>50</v>
      </c>
      <c r="O476" s="5"/>
    </row>
    <row r="477" spans="1:15" ht="44.25" customHeight="1">
      <c r="A477" s="1"/>
      <c r="B477" s="33"/>
      <c r="C477" s="33"/>
      <c r="D477" s="29"/>
      <c r="E477" s="29"/>
      <c r="F477" s="29"/>
      <c r="G477" s="29"/>
      <c r="H477" s="29"/>
      <c r="I477" s="29"/>
      <c r="J477" s="4" t="s">
        <v>803</v>
      </c>
      <c r="K477" s="4" t="s">
        <v>16</v>
      </c>
      <c r="L477" s="16" t="s">
        <v>92</v>
      </c>
      <c r="M477" s="16">
        <v>0</v>
      </c>
      <c r="N477" s="16">
        <v>0</v>
      </c>
      <c r="O477" s="5"/>
    </row>
    <row r="478" spans="1:15" ht="64.5" customHeight="1">
      <c r="A478" s="1"/>
      <c r="B478" s="33" t="s">
        <v>33</v>
      </c>
      <c r="C478" s="33" t="s">
        <v>804</v>
      </c>
      <c r="D478" s="29">
        <f>E478+F478</f>
        <v>0</v>
      </c>
      <c r="E478" s="29">
        <v>0</v>
      </c>
      <c r="F478" s="29">
        <v>0</v>
      </c>
      <c r="G478" s="29">
        <f>H478+I478</f>
        <v>0</v>
      </c>
      <c r="H478" s="29">
        <v>0</v>
      </c>
      <c r="I478" s="29">
        <v>0</v>
      </c>
      <c r="J478" s="4" t="s">
        <v>805</v>
      </c>
      <c r="K478" s="4" t="s">
        <v>16</v>
      </c>
      <c r="L478" s="16" t="s">
        <v>117</v>
      </c>
      <c r="M478" s="16">
        <v>100</v>
      </c>
      <c r="N478" s="16">
        <v>50</v>
      </c>
      <c r="O478" s="5"/>
    </row>
    <row r="479" spans="1:15" ht="55.5" customHeight="1">
      <c r="A479" s="1"/>
      <c r="B479" s="33"/>
      <c r="C479" s="33"/>
      <c r="D479" s="29"/>
      <c r="E479" s="29"/>
      <c r="F479" s="29"/>
      <c r="G479" s="29"/>
      <c r="H479" s="29"/>
      <c r="I479" s="29"/>
      <c r="J479" s="4" t="s">
        <v>806</v>
      </c>
      <c r="K479" s="4" t="s">
        <v>595</v>
      </c>
      <c r="L479" s="16" t="s">
        <v>807</v>
      </c>
      <c r="M479" s="16">
        <v>1117.4</v>
      </c>
      <c r="N479" s="16">
        <v>558.7</v>
      </c>
      <c r="O479" s="5"/>
    </row>
    <row r="480" spans="1:15" ht="125.25" customHeight="1">
      <c r="A480" s="1"/>
      <c r="B480" s="33"/>
      <c r="C480" s="33"/>
      <c r="D480" s="29"/>
      <c r="E480" s="29"/>
      <c r="F480" s="29"/>
      <c r="G480" s="29"/>
      <c r="H480" s="29"/>
      <c r="I480" s="29"/>
      <c r="J480" s="4" t="s">
        <v>808</v>
      </c>
      <c r="K480" s="4" t="s">
        <v>16</v>
      </c>
      <c r="L480" s="16" t="s">
        <v>92</v>
      </c>
      <c r="M480" s="16">
        <v>0</v>
      </c>
      <c r="N480" s="16">
        <v>0</v>
      </c>
      <c r="O480" s="5"/>
    </row>
    <row r="481" spans="1:15" ht="57" customHeight="1">
      <c r="A481" s="1"/>
      <c r="B481" s="33" t="s">
        <v>41</v>
      </c>
      <c r="C481" s="33" t="s">
        <v>809</v>
      </c>
      <c r="D481" s="29">
        <f>E481+F481</f>
        <v>13993</v>
      </c>
      <c r="E481" s="29">
        <v>13993</v>
      </c>
      <c r="F481" s="29">
        <v>0</v>
      </c>
      <c r="G481" s="29">
        <f>H481+I481</f>
        <v>6475.44</v>
      </c>
      <c r="H481" s="29">
        <v>6475.44</v>
      </c>
      <c r="I481" s="29">
        <v>0</v>
      </c>
      <c r="J481" s="4" t="s">
        <v>810</v>
      </c>
      <c r="K481" s="4" t="s">
        <v>16</v>
      </c>
      <c r="L481" s="16" t="s">
        <v>117</v>
      </c>
      <c r="M481" s="16">
        <v>100</v>
      </c>
      <c r="N481" s="16">
        <v>50</v>
      </c>
      <c r="O481" s="5"/>
    </row>
    <row r="482" spans="1:15" ht="45.75" customHeight="1">
      <c r="A482" s="1"/>
      <c r="B482" s="33"/>
      <c r="C482" s="33"/>
      <c r="D482" s="29"/>
      <c r="E482" s="29"/>
      <c r="F482" s="29"/>
      <c r="G482" s="29"/>
      <c r="H482" s="29"/>
      <c r="I482" s="29"/>
      <c r="J482" s="4" t="s">
        <v>811</v>
      </c>
      <c r="K482" s="4" t="s">
        <v>16</v>
      </c>
      <c r="L482" s="16" t="s">
        <v>117</v>
      </c>
      <c r="M482" s="16">
        <v>100</v>
      </c>
      <c r="N482" s="16">
        <v>50</v>
      </c>
      <c r="O482" s="5"/>
    </row>
    <row r="483" spans="1:15" ht="84.75" customHeight="1">
      <c r="A483" s="1"/>
      <c r="B483" s="33"/>
      <c r="C483" s="33"/>
      <c r="D483" s="29"/>
      <c r="E483" s="29"/>
      <c r="F483" s="29"/>
      <c r="G483" s="29"/>
      <c r="H483" s="29"/>
      <c r="I483" s="29"/>
      <c r="J483" s="4" t="s">
        <v>812</v>
      </c>
      <c r="K483" s="4" t="s">
        <v>16</v>
      </c>
      <c r="L483" s="16" t="s">
        <v>117</v>
      </c>
      <c r="M483" s="16">
        <v>100</v>
      </c>
      <c r="N483" s="16">
        <v>50</v>
      </c>
      <c r="O483" s="5"/>
    </row>
    <row r="484" spans="1:15" ht="102.75" customHeight="1">
      <c r="A484" s="1"/>
      <c r="B484" s="4" t="s">
        <v>79</v>
      </c>
      <c r="C484" s="4" t="s">
        <v>813</v>
      </c>
      <c r="D484" s="6">
        <f>E484+F484</f>
        <v>500</v>
      </c>
      <c r="E484" s="6">
        <v>500</v>
      </c>
      <c r="F484" s="6">
        <v>0</v>
      </c>
      <c r="G484" s="6">
        <f>H484+I484</f>
        <v>225.9</v>
      </c>
      <c r="H484" s="6">
        <v>225.9</v>
      </c>
      <c r="I484" s="6">
        <v>0</v>
      </c>
      <c r="J484" s="4" t="s">
        <v>814</v>
      </c>
      <c r="K484" s="4" t="s">
        <v>16</v>
      </c>
      <c r="L484" s="16" t="s">
        <v>250</v>
      </c>
      <c r="M484" s="16">
        <v>20</v>
      </c>
      <c r="N484" s="16">
        <v>10</v>
      </c>
      <c r="O484" s="5"/>
    </row>
    <row r="485" spans="1:15" ht="33.75" customHeight="1">
      <c r="A485" s="1"/>
      <c r="B485" s="4"/>
      <c r="C485" s="34" t="s">
        <v>815</v>
      </c>
      <c r="D485" s="34">
        <v>1000</v>
      </c>
      <c r="E485" s="34">
        <v>0</v>
      </c>
      <c r="F485" s="34">
        <v>1000</v>
      </c>
      <c r="G485" s="34">
        <v>0</v>
      </c>
      <c r="H485" s="34">
        <v>0</v>
      </c>
      <c r="I485" s="34">
        <v>0</v>
      </c>
      <c r="J485" s="35"/>
      <c r="K485" s="35"/>
      <c r="L485" s="36"/>
      <c r="M485" s="36"/>
      <c r="N485" s="36"/>
      <c r="O485" s="36"/>
    </row>
    <row r="486" spans="1:15" ht="75" customHeight="1">
      <c r="A486" s="1"/>
      <c r="B486" s="4" t="s">
        <v>13</v>
      </c>
      <c r="C486" s="4" t="s">
        <v>816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4" t="s">
        <v>817</v>
      </c>
      <c r="K486" s="4" t="s">
        <v>16</v>
      </c>
      <c r="L486" s="16" t="s">
        <v>63</v>
      </c>
      <c r="M486" s="16">
        <v>100</v>
      </c>
      <c r="N486" s="5" t="s">
        <v>32</v>
      </c>
      <c r="O486" s="9" t="s">
        <v>987</v>
      </c>
    </row>
    <row r="487" spans="1:15" ht="86.25" customHeight="1">
      <c r="A487" s="1"/>
      <c r="B487" s="4" t="s">
        <v>24</v>
      </c>
      <c r="C487" s="4" t="s">
        <v>818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4" t="s">
        <v>819</v>
      </c>
      <c r="K487" s="4" t="s">
        <v>16</v>
      </c>
      <c r="L487" s="18" t="s">
        <v>92</v>
      </c>
      <c r="M487" s="18">
        <v>10</v>
      </c>
      <c r="N487" s="18">
        <v>0</v>
      </c>
      <c r="O487" s="9" t="s">
        <v>988</v>
      </c>
    </row>
    <row r="488" spans="1:15" ht="98.25" customHeight="1">
      <c r="A488" s="1"/>
      <c r="B488" s="4" t="s">
        <v>33</v>
      </c>
      <c r="C488" s="4" t="s">
        <v>820</v>
      </c>
      <c r="D488" s="6">
        <v>1000</v>
      </c>
      <c r="E488" s="6">
        <v>1000</v>
      </c>
      <c r="F488" s="6">
        <v>0</v>
      </c>
      <c r="G488" s="6">
        <v>0</v>
      </c>
      <c r="H488" s="6">
        <v>0</v>
      </c>
      <c r="I488" s="6">
        <v>0</v>
      </c>
      <c r="J488" s="4" t="s">
        <v>821</v>
      </c>
      <c r="K488" s="4" t="s">
        <v>16</v>
      </c>
      <c r="L488" s="20" t="s">
        <v>92</v>
      </c>
      <c r="M488" s="20">
        <v>50</v>
      </c>
      <c r="N488" s="20">
        <v>0</v>
      </c>
      <c r="O488" s="9" t="s">
        <v>989</v>
      </c>
    </row>
    <row r="489" spans="1:15" ht="31.5" customHeight="1">
      <c r="A489" s="1"/>
      <c r="B489" s="4"/>
      <c r="C489" s="34" t="s">
        <v>822</v>
      </c>
      <c r="D489" s="34">
        <v>5428</v>
      </c>
      <c r="E489" s="34">
        <v>0</v>
      </c>
      <c r="F489" s="34">
        <v>5428</v>
      </c>
      <c r="G489" s="34">
        <v>1249.5</v>
      </c>
      <c r="H489" s="34">
        <v>0</v>
      </c>
      <c r="I489" s="34">
        <v>1249.5</v>
      </c>
      <c r="J489" s="35"/>
      <c r="K489" s="35"/>
      <c r="L489" s="36"/>
      <c r="M489" s="36"/>
      <c r="N489" s="36"/>
      <c r="O489" s="36"/>
    </row>
    <row r="490" spans="1:15" ht="81" customHeight="1">
      <c r="A490" s="1"/>
      <c r="B490" s="33" t="s">
        <v>13</v>
      </c>
      <c r="C490" s="33" t="s">
        <v>823</v>
      </c>
      <c r="D490" s="29">
        <f>E490+F490</f>
        <v>4947.7</v>
      </c>
      <c r="E490" s="29">
        <v>4947.7</v>
      </c>
      <c r="F490" s="29">
        <v>0</v>
      </c>
      <c r="G490" s="29">
        <f>H490+I490</f>
        <v>1150.5</v>
      </c>
      <c r="H490" s="29">
        <v>1150.5</v>
      </c>
      <c r="I490" s="29">
        <v>0</v>
      </c>
      <c r="J490" s="4" t="s">
        <v>824</v>
      </c>
      <c r="K490" s="4" t="s">
        <v>825</v>
      </c>
      <c r="L490" s="20" t="s">
        <v>826</v>
      </c>
      <c r="M490" s="20">
        <v>333611</v>
      </c>
      <c r="N490" s="20">
        <v>140927</v>
      </c>
      <c r="O490" s="5"/>
    </row>
    <row r="491" spans="1:15" ht="60" customHeight="1">
      <c r="A491" s="1"/>
      <c r="B491" s="33"/>
      <c r="C491" s="33"/>
      <c r="D491" s="29"/>
      <c r="E491" s="29"/>
      <c r="F491" s="29"/>
      <c r="G491" s="29"/>
      <c r="H491" s="29"/>
      <c r="I491" s="29"/>
      <c r="J491" s="4" t="s">
        <v>827</v>
      </c>
      <c r="K491" s="4" t="s">
        <v>825</v>
      </c>
      <c r="L491" s="20" t="s">
        <v>828</v>
      </c>
      <c r="M491" s="20">
        <v>50133</v>
      </c>
      <c r="N491" s="20">
        <v>26515</v>
      </c>
      <c r="O491" s="5"/>
    </row>
    <row r="492" spans="1:15" ht="72" customHeight="1">
      <c r="A492" s="1"/>
      <c r="B492" s="33"/>
      <c r="C492" s="33"/>
      <c r="D492" s="29"/>
      <c r="E492" s="29"/>
      <c r="F492" s="29"/>
      <c r="G492" s="29"/>
      <c r="H492" s="29"/>
      <c r="I492" s="29"/>
      <c r="J492" s="4" t="s">
        <v>829</v>
      </c>
      <c r="K492" s="4" t="s">
        <v>825</v>
      </c>
      <c r="L492" s="20" t="s">
        <v>830</v>
      </c>
      <c r="M492" s="20">
        <v>141779</v>
      </c>
      <c r="N492" s="20">
        <v>160086</v>
      </c>
      <c r="O492" s="5"/>
    </row>
    <row r="493" spans="1:15" ht="42.75" customHeight="1">
      <c r="A493" s="1"/>
      <c r="B493" s="33"/>
      <c r="C493" s="33"/>
      <c r="D493" s="29"/>
      <c r="E493" s="29"/>
      <c r="F493" s="29"/>
      <c r="G493" s="29"/>
      <c r="H493" s="29"/>
      <c r="I493" s="29"/>
      <c r="J493" s="4" t="s">
        <v>831</v>
      </c>
      <c r="K493" s="4" t="s">
        <v>16</v>
      </c>
      <c r="L493" s="20" t="s">
        <v>832</v>
      </c>
      <c r="M493" s="20">
        <v>100</v>
      </c>
      <c r="N493" s="20">
        <v>98.8</v>
      </c>
      <c r="O493" s="5"/>
    </row>
    <row r="494" spans="1:15" ht="26.25" customHeight="1">
      <c r="A494" s="1"/>
      <c r="B494" s="33"/>
      <c r="C494" s="33"/>
      <c r="D494" s="29"/>
      <c r="E494" s="29"/>
      <c r="F494" s="29"/>
      <c r="G494" s="29"/>
      <c r="H494" s="29"/>
      <c r="I494" s="29"/>
      <c r="J494" s="4" t="s">
        <v>833</v>
      </c>
      <c r="K494" s="4" t="s">
        <v>16</v>
      </c>
      <c r="L494" s="20" t="s">
        <v>117</v>
      </c>
      <c r="M494" s="20">
        <v>100</v>
      </c>
      <c r="N494" s="20">
        <v>66.7</v>
      </c>
      <c r="O494" s="5"/>
    </row>
    <row r="495" spans="1:15" ht="53.25" customHeight="1">
      <c r="A495" s="1"/>
      <c r="B495" s="33"/>
      <c r="C495" s="33"/>
      <c r="D495" s="29"/>
      <c r="E495" s="29"/>
      <c r="F495" s="29"/>
      <c r="G495" s="29"/>
      <c r="H495" s="29"/>
      <c r="I495" s="29"/>
      <c r="J495" s="4" t="s">
        <v>834</v>
      </c>
      <c r="K495" s="4" t="s">
        <v>16</v>
      </c>
      <c r="L495" s="20" t="s">
        <v>117</v>
      </c>
      <c r="M495" s="20">
        <v>100</v>
      </c>
      <c r="N495" s="20">
        <v>100</v>
      </c>
      <c r="O495" s="5"/>
    </row>
    <row r="496" spans="1:15" ht="60" customHeight="1">
      <c r="A496" s="1"/>
      <c r="B496" s="33"/>
      <c r="C496" s="33"/>
      <c r="D496" s="29"/>
      <c r="E496" s="29"/>
      <c r="F496" s="29"/>
      <c r="G496" s="29"/>
      <c r="H496" s="29"/>
      <c r="I496" s="29"/>
      <c r="J496" s="4" t="s">
        <v>835</v>
      </c>
      <c r="K496" s="4" t="s">
        <v>16</v>
      </c>
      <c r="L496" s="20" t="s">
        <v>117</v>
      </c>
      <c r="M496" s="20">
        <v>100</v>
      </c>
      <c r="N496" s="20">
        <v>100</v>
      </c>
      <c r="O496" s="5"/>
    </row>
    <row r="497" spans="1:15" ht="40.5" customHeight="1">
      <c r="A497" s="1"/>
      <c r="B497" s="33"/>
      <c r="C497" s="33"/>
      <c r="D497" s="29"/>
      <c r="E497" s="29"/>
      <c r="F497" s="29"/>
      <c r="G497" s="29"/>
      <c r="H497" s="29"/>
      <c r="I497" s="29"/>
      <c r="J497" s="4" t="s">
        <v>836</v>
      </c>
      <c r="K497" s="4" t="s">
        <v>825</v>
      </c>
      <c r="L497" s="20" t="s">
        <v>837</v>
      </c>
      <c r="M497" s="20">
        <v>13171</v>
      </c>
      <c r="N497" s="20">
        <v>1855</v>
      </c>
      <c r="O497" s="5"/>
    </row>
    <row r="498" spans="1:15" ht="32.25" customHeight="1">
      <c r="A498" s="1"/>
      <c r="B498" s="33"/>
      <c r="C498" s="33"/>
      <c r="D498" s="29"/>
      <c r="E498" s="29"/>
      <c r="F498" s="29"/>
      <c r="G498" s="29"/>
      <c r="H498" s="29"/>
      <c r="I498" s="29"/>
      <c r="J498" s="4" t="s">
        <v>838</v>
      </c>
      <c r="K498" s="4" t="s">
        <v>825</v>
      </c>
      <c r="L498" s="20" t="s">
        <v>839</v>
      </c>
      <c r="M498" s="20">
        <v>959231</v>
      </c>
      <c r="N498" s="20">
        <v>360198</v>
      </c>
      <c r="O498" s="5"/>
    </row>
    <row r="499" spans="1:15" ht="69.75" customHeight="1">
      <c r="A499" s="1"/>
      <c r="B499" s="33"/>
      <c r="C499" s="33"/>
      <c r="D499" s="29"/>
      <c r="E499" s="29"/>
      <c r="F499" s="29"/>
      <c r="G499" s="29"/>
      <c r="H499" s="29"/>
      <c r="I499" s="29"/>
      <c r="J499" s="4" t="s">
        <v>840</v>
      </c>
      <c r="K499" s="4" t="s">
        <v>825</v>
      </c>
      <c r="L499" s="20" t="s">
        <v>841</v>
      </c>
      <c r="M499" s="20">
        <v>17000</v>
      </c>
      <c r="N499" s="20">
        <v>10305</v>
      </c>
      <c r="O499" s="5"/>
    </row>
    <row r="500" spans="1:15" ht="64.5" customHeight="1">
      <c r="A500" s="1"/>
      <c r="B500" s="33"/>
      <c r="C500" s="33"/>
      <c r="D500" s="29"/>
      <c r="E500" s="29"/>
      <c r="F500" s="29"/>
      <c r="G500" s="29"/>
      <c r="H500" s="29"/>
      <c r="I500" s="29"/>
      <c r="J500" s="4" t="s">
        <v>842</v>
      </c>
      <c r="K500" s="4" t="s">
        <v>27</v>
      </c>
      <c r="L500" s="20" t="s">
        <v>79</v>
      </c>
      <c r="M500" s="20">
        <v>35</v>
      </c>
      <c r="N500" s="20">
        <v>20</v>
      </c>
      <c r="O500" s="5"/>
    </row>
    <row r="501" spans="1:15" ht="47.25">
      <c r="A501" s="1"/>
      <c r="B501" s="33" t="s">
        <v>24</v>
      </c>
      <c r="C501" s="33" t="s">
        <v>843</v>
      </c>
      <c r="D501" s="29">
        <f>E501+F501</f>
        <v>480.3</v>
      </c>
      <c r="E501" s="29">
        <v>480.3</v>
      </c>
      <c r="F501" s="29">
        <v>0</v>
      </c>
      <c r="G501" s="29">
        <f>H501+I501</f>
        <v>0</v>
      </c>
      <c r="H501" s="29">
        <v>0</v>
      </c>
      <c r="I501" s="29">
        <v>0</v>
      </c>
      <c r="J501" s="4" t="s">
        <v>844</v>
      </c>
      <c r="K501" s="4" t="s">
        <v>845</v>
      </c>
      <c r="L501" s="23" t="s">
        <v>846</v>
      </c>
      <c r="M501" s="23">
        <v>176</v>
      </c>
      <c r="N501" s="23">
        <v>9.8</v>
      </c>
      <c r="O501" s="5"/>
    </row>
    <row r="502" spans="1:15" ht="86.25" customHeight="1">
      <c r="A502" s="1"/>
      <c r="B502" s="33"/>
      <c r="C502" s="33"/>
      <c r="D502" s="29"/>
      <c r="E502" s="29"/>
      <c r="F502" s="29"/>
      <c r="G502" s="29"/>
      <c r="H502" s="29"/>
      <c r="I502" s="29"/>
      <c r="J502" s="4" t="s">
        <v>847</v>
      </c>
      <c r="K502" s="4" t="s">
        <v>16</v>
      </c>
      <c r="L502" s="16" t="s">
        <v>79</v>
      </c>
      <c r="M502" s="16">
        <v>5</v>
      </c>
      <c r="N502" s="16">
        <v>5.8</v>
      </c>
      <c r="O502" s="5"/>
    </row>
    <row r="503" spans="1:15" ht="63">
      <c r="A503" s="1"/>
      <c r="B503" s="33"/>
      <c r="C503" s="33"/>
      <c r="D503" s="29"/>
      <c r="E503" s="29"/>
      <c r="F503" s="29"/>
      <c r="G503" s="29"/>
      <c r="H503" s="29"/>
      <c r="I503" s="29"/>
      <c r="J503" s="4" t="s">
        <v>848</v>
      </c>
      <c r="K503" s="4" t="s">
        <v>16</v>
      </c>
      <c r="L503" s="16" t="s">
        <v>63</v>
      </c>
      <c r="M503" s="16">
        <v>5</v>
      </c>
      <c r="N503" s="16">
        <v>150.04</v>
      </c>
      <c r="O503" s="5"/>
    </row>
    <row r="504" spans="1:15" ht="31.5" customHeight="1">
      <c r="A504" s="1"/>
      <c r="B504" s="4"/>
      <c r="C504" s="34" t="s">
        <v>849</v>
      </c>
      <c r="D504" s="34">
        <v>6875</v>
      </c>
      <c r="E504" s="34">
        <v>4481</v>
      </c>
      <c r="F504" s="34">
        <v>2394</v>
      </c>
      <c r="G504" s="34">
        <v>3114.4100000000003</v>
      </c>
      <c r="H504" s="34">
        <v>1895.0400000000002</v>
      </c>
      <c r="I504" s="34">
        <v>1219.3700000000001</v>
      </c>
      <c r="J504" s="35"/>
      <c r="K504" s="35"/>
      <c r="L504" s="36"/>
      <c r="M504" s="36"/>
      <c r="N504" s="36"/>
      <c r="O504" s="36"/>
    </row>
    <row r="505" spans="1:15" ht="78.75">
      <c r="A505" s="1"/>
      <c r="B505" s="33" t="s">
        <v>13</v>
      </c>
      <c r="C505" s="33" t="s">
        <v>850</v>
      </c>
      <c r="D505" s="29">
        <f>E505+F505</f>
        <v>6875</v>
      </c>
      <c r="E505" s="29">
        <v>2394</v>
      </c>
      <c r="F505" s="29">
        <v>4481</v>
      </c>
      <c r="G505" s="29">
        <f>H505+I505</f>
        <v>3820.96</v>
      </c>
      <c r="H505" s="29">
        <v>1222.61</v>
      </c>
      <c r="I505" s="29">
        <v>2598.35</v>
      </c>
      <c r="J505" s="4" t="s">
        <v>851</v>
      </c>
      <c r="K505" s="4" t="s">
        <v>16</v>
      </c>
      <c r="L505" s="16" t="s">
        <v>117</v>
      </c>
      <c r="M505" s="16">
        <v>100</v>
      </c>
      <c r="N505" s="16">
        <v>100</v>
      </c>
      <c r="O505" s="5"/>
    </row>
    <row r="506" spans="1:15" ht="78.75">
      <c r="A506" s="1"/>
      <c r="B506" s="33"/>
      <c r="C506" s="33"/>
      <c r="D506" s="29"/>
      <c r="E506" s="29"/>
      <c r="F506" s="29"/>
      <c r="G506" s="29"/>
      <c r="H506" s="29"/>
      <c r="I506" s="29"/>
      <c r="J506" s="4" t="s">
        <v>852</v>
      </c>
      <c r="K506" s="4" t="s">
        <v>16</v>
      </c>
      <c r="L506" s="16" t="s">
        <v>117</v>
      </c>
      <c r="M506" s="16">
        <v>100</v>
      </c>
      <c r="N506" s="16">
        <v>100</v>
      </c>
      <c r="O506" s="5"/>
    </row>
    <row r="507" spans="1:15" ht="63">
      <c r="A507" s="1"/>
      <c r="B507" s="33"/>
      <c r="C507" s="33"/>
      <c r="D507" s="29"/>
      <c r="E507" s="29"/>
      <c r="F507" s="29"/>
      <c r="G507" s="29"/>
      <c r="H507" s="29"/>
      <c r="I507" s="29"/>
      <c r="J507" s="4" t="s">
        <v>853</v>
      </c>
      <c r="K507" s="4" t="s">
        <v>16</v>
      </c>
      <c r="L507" s="16" t="s">
        <v>854</v>
      </c>
      <c r="M507" s="16">
        <v>100</v>
      </c>
      <c r="N507" s="16">
        <v>98.2</v>
      </c>
      <c r="O507" s="5"/>
    </row>
    <row r="508" spans="1:15" ht="94.5">
      <c r="A508" s="1"/>
      <c r="B508" s="33"/>
      <c r="C508" s="33"/>
      <c r="D508" s="29"/>
      <c r="E508" s="29"/>
      <c r="F508" s="29"/>
      <c r="G508" s="29"/>
      <c r="H508" s="29"/>
      <c r="I508" s="29"/>
      <c r="J508" s="4" t="s">
        <v>855</v>
      </c>
      <c r="K508" s="4" t="s">
        <v>16</v>
      </c>
      <c r="L508" s="16" t="s">
        <v>681</v>
      </c>
      <c r="M508" s="16">
        <v>60</v>
      </c>
      <c r="N508" s="16">
        <v>78.6</v>
      </c>
      <c r="O508" s="5"/>
    </row>
    <row r="509" spans="1:15" ht="78.75">
      <c r="A509" s="1"/>
      <c r="B509" s="33"/>
      <c r="C509" s="33"/>
      <c r="D509" s="29"/>
      <c r="E509" s="29"/>
      <c r="F509" s="29"/>
      <c r="G509" s="29"/>
      <c r="H509" s="29"/>
      <c r="I509" s="29"/>
      <c r="J509" s="4" t="s">
        <v>856</v>
      </c>
      <c r="K509" s="4" t="s">
        <v>16</v>
      </c>
      <c r="L509" s="18" t="s">
        <v>124</v>
      </c>
      <c r="M509" s="18">
        <v>1.7</v>
      </c>
      <c r="N509" s="26" t="s">
        <v>32</v>
      </c>
      <c r="O509" s="5"/>
    </row>
    <row r="510" spans="1:15" ht="18.75" customHeight="1">
      <c r="A510" s="1"/>
      <c r="B510" s="4"/>
      <c r="C510" s="34" t="s">
        <v>857</v>
      </c>
      <c r="D510" s="34">
        <v>379547.7</v>
      </c>
      <c r="E510" s="34">
        <v>4912</v>
      </c>
      <c r="F510" s="34">
        <v>374635.7</v>
      </c>
      <c r="G510" s="34">
        <v>260522.00000000003</v>
      </c>
      <c r="H510" s="34">
        <v>2412.2</v>
      </c>
      <c r="I510" s="34">
        <v>258109.80000000002</v>
      </c>
      <c r="J510" s="35"/>
      <c r="K510" s="35"/>
      <c r="L510" s="36"/>
      <c r="M510" s="36"/>
      <c r="N510" s="36"/>
      <c r="O510" s="36"/>
    </row>
    <row r="511" spans="1:15" ht="378">
      <c r="A511" s="1"/>
      <c r="B511" s="4" t="s">
        <v>13</v>
      </c>
      <c r="C511" s="4" t="s">
        <v>858</v>
      </c>
      <c r="D511" s="6">
        <f>E511+F511</f>
        <v>379547.7</v>
      </c>
      <c r="E511" s="6">
        <v>374635.7</v>
      </c>
      <c r="F511" s="6">
        <v>4912</v>
      </c>
      <c r="G511" s="6">
        <f>H511+I511</f>
        <v>260522</v>
      </c>
      <c r="H511" s="6">
        <v>258109.8</v>
      </c>
      <c r="I511" s="6">
        <v>2412.2</v>
      </c>
      <c r="J511" s="4" t="s">
        <v>859</v>
      </c>
      <c r="K511" s="4" t="s">
        <v>16</v>
      </c>
      <c r="L511" s="20" t="s">
        <v>117</v>
      </c>
      <c r="M511" s="20">
        <v>100</v>
      </c>
      <c r="N511" s="27">
        <v>70</v>
      </c>
      <c r="O511" s="5"/>
    </row>
    <row r="512" spans="1:15" ht="157.5">
      <c r="A512" s="1"/>
      <c r="B512" s="4" t="s">
        <v>24</v>
      </c>
      <c r="C512" s="4" t="s">
        <v>860</v>
      </c>
      <c r="D512" s="6">
        <f>E512+F512</f>
        <v>15983.5</v>
      </c>
      <c r="E512" s="6">
        <v>15983.5</v>
      </c>
      <c r="F512" s="6">
        <v>0</v>
      </c>
      <c r="G512" s="6">
        <f>H512+I512</f>
        <v>7022.5</v>
      </c>
      <c r="H512" s="6">
        <v>7022.5</v>
      </c>
      <c r="I512" s="6">
        <v>0</v>
      </c>
      <c r="J512" s="4" t="s">
        <v>861</v>
      </c>
      <c r="K512" s="4" t="s">
        <v>16</v>
      </c>
      <c r="L512" s="20" t="s">
        <v>117</v>
      </c>
      <c r="M512" s="20">
        <v>100</v>
      </c>
      <c r="N512" s="20">
        <v>43.9</v>
      </c>
      <c r="O512" s="5"/>
    </row>
    <row r="513" spans="1:15" ht="34.5" customHeight="1">
      <c r="A513" s="1"/>
      <c r="B513" s="4"/>
      <c r="C513" s="37" t="s">
        <v>862</v>
      </c>
      <c r="D513" s="37">
        <v>14104</v>
      </c>
      <c r="E513" s="37">
        <v>0</v>
      </c>
      <c r="F513" s="37">
        <v>14104</v>
      </c>
      <c r="G513" s="37">
        <v>8527.970000000001</v>
      </c>
      <c r="H513" s="37">
        <v>0</v>
      </c>
      <c r="I513" s="37">
        <v>8527.970000000001</v>
      </c>
      <c r="J513" s="38"/>
      <c r="K513" s="38"/>
      <c r="L513" s="39"/>
      <c r="M513" s="39"/>
      <c r="N513" s="39"/>
      <c r="O513" s="39"/>
    </row>
    <row r="514" spans="1:15" ht="43.5" customHeight="1">
      <c r="A514" s="1"/>
      <c r="B514" s="4"/>
      <c r="C514" s="40" t="s">
        <v>863</v>
      </c>
      <c r="D514" s="40">
        <v>14104</v>
      </c>
      <c r="E514" s="40">
        <v>0</v>
      </c>
      <c r="F514" s="40">
        <v>14104</v>
      </c>
      <c r="G514" s="40">
        <v>8527.970000000001</v>
      </c>
      <c r="H514" s="40">
        <v>0</v>
      </c>
      <c r="I514" s="40">
        <v>8527.970000000001</v>
      </c>
      <c r="J514" s="33"/>
      <c r="K514" s="33"/>
      <c r="L514" s="41"/>
      <c r="M514" s="41"/>
      <c r="N514" s="41"/>
      <c r="O514" s="41"/>
    </row>
    <row r="515" spans="1:15" ht="42.75" customHeight="1">
      <c r="A515" s="1"/>
      <c r="B515" s="33" t="s">
        <v>13</v>
      </c>
      <c r="C515" s="33" t="s">
        <v>864</v>
      </c>
      <c r="D515" s="29">
        <f>E515+F515</f>
        <v>3658</v>
      </c>
      <c r="E515" s="29">
        <v>0</v>
      </c>
      <c r="F515" s="29">
        <v>3658</v>
      </c>
      <c r="G515" s="29">
        <f>H515+I515</f>
        <v>4096.71</v>
      </c>
      <c r="H515" s="29">
        <v>0</v>
      </c>
      <c r="I515" s="29">
        <v>4096.71</v>
      </c>
      <c r="J515" s="4" t="s">
        <v>865</v>
      </c>
      <c r="K515" s="4" t="s">
        <v>27</v>
      </c>
      <c r="L515" s="16" t="s">
        <v>866</v>
      </c>
      <c r="M515" s="16">
        <v>1</v>
      </c>
      <c r="N515" s="21" t="s">
        <v>32</v>
      </c>
      <c r="O515" s="5"/>
    </row>
    <row r="516" spans="1:15" ht="37.5" customHeight="1">
      <c r="A516" s="1"/>
      <c r="B516" s="33"/>
      <c r="C516" s="33"/>
      <c r="D516" s="29"/>
      <c r="E516" s="29"/>
      <c r="F516" s="29"/>
      <c r="G516" s="29"/>
      <c r="H516" s="29"/>
      <c r="I516" s="29"/>
      <c r="J516" s="4" t="s">
        <v>867</v>
      </c>
      <c r="K516" s="4" t="s">
        <v>868</v>
      </c>
      <c r="L516" s="16" t="s">
        <v>869</v>
      </c>
      <c r="M516" s="16" t="s">
        <v>63</v>
      </c>
      <c r="N516" s="16" t="s">
        <v>870</v>
      </c>
      <c r="O516" s="5"/>
    </row>
    <row r="517" spans="1:15" ht="71.25" customHeight="1">
      <c r="A517" s="1"/>
      <c r="B517" s="33"/>
      <c r="C517" s="33"/>
      <c r="D517" s="29"/>
      <c r="E517" s="29"/>
      <c r="F517" s="29"/>
      <c r="G517" s="29"/>
      <c r="H517" s="29"/>
      <c r="I517" s="29"/>
      <c r="J517" s="4" t="s">
        <v>871</v>
      </c>
      <c r="K517" s="4" t="s">
        <v>845</v>
      </c>
      <c r="L517" s="16" t="s">
        <v>92</v>
      </c>
      <c r="M517" s="16">
        <v>947</v>
      </c>
      <c r="N517" s="16">
        <v>155</v>
      </c>
      <c r="O517" s="9" t="s">
        <v>990</v>
      </c>
    </row>
    <row r="518" spans="1:15" ht="64.5" customHeight="1">
      <c r="A518" s="1"/>
      <c r="B518" s="33"/>
      <c r="C518" s="33"/>
      <c r="D518" s="29"/>
      <c r="E518" s="29"/>
      <c r="F518" s="29"/>
      <c r="G518" s="29"/>
      <c r="H518" s="29"/>
      <c r="I518" s="29"/>
      <c r="J518" s="4" t="s">
        <v>872</v>
      </c>
      <c r="K518" s="4" t="s">
        <v>27</v>
      </c>
      <c r="L518" s="16" t="s">
        <v>92</v>
      </c>
      <c r="M518" s="16">
        <v>13.2</v>
      </c>
      <c r="N518" s="21" t="s">
        <v>32</v>
      </c>
      <c r="O518" s="5"/>
    </row>
    <row r="519" spans="1:15" ht="51" customHeight="1">
      <c r="A519" s="1"/>
      <c r="B519" s="33"/>
      <c r="C519" s="33"/>
      <c r="D519" s="29"/>
      <c r="E519" s="29"/>
      <c r="F519" s="29"/>
      <c r="G519" s="29"/>
      <c r="H519" s="29"/>
      <c r="I519" s="29"/>
      <c r="J519" s="4" t="s">
        <v>873</v>
      </c>
      <c r="K519" s="4" t="s">
        <v>16</v>
      </c>
      <c r="L519" s="16" t="s">
        <v>874</v>
      </c>
      <c r="M519" s="16">
        <v>78</v>
      </c>
      <c r="N519" s="16">
        <v>63.46</v>
      </c>
      <c r="O519" s="5"/>
    </row>
    <row r="520" spans="1:15" ht="48.75" customHeight="1">
      <c r="A520" s="1"/>
      <c r="B520" s="33" t="s">
        <v>24</v>
      </c>
      <c r="C520" s="33" t="s">
        <v>875</v>
      </c>
      <c r="D520" s="29">
        <f>E520+F520</f>
        <v>1710</v>
      </c>
      <c r="E520" s="29">
        <v>0</v>
      </c>
      <c r="F520" s="29">
        <v>1710</v>
      </c>
      <c r="G520" s="29">
        <f>H520+I520</f>
        <v>1884.82</v>
      </c>
      <c r="H520" s="29">
        <v>0</v>
      </c>
      <c r="I520" s="29">
        <v>1884.82</v>
      </c>
      <c r="J520" s="4" t="s">
        <v>876</v>
      </c>
      <c r="K520" s="4" t="s">
        <v>16</v>
      </c>
      <c r="L520" s="16" t="s">
        <v>877</v>
      </c>
      <c r="M520" s="16">
        <v>80</v>
      </c>
      <c r="N520" s="16">
        <v>60</v>
      </c>
      <c r="O520" s="9" t="s">
        <v>991</v>
      </c>
    </row>
    <row r="521" spans="1:15" ht="73.5" customHeight="1">
      <c r="A521" s="1"/>
      <c r="B521" s="33"/>
      <c r="C521" s="33"/>
      <c r="D521" s="29"/>
      <c r="E521" s="29"/>
      <c r="F521" s="29"/>
      <c r="G521" s="29"/>
      <c r="H521" s="29"/>
      <c r="I521" s="29"/>
      <c r="J521" s="4" t="s">
        <v>878</v>
      </c>
      <c r="K521" s="4" t="s">
        <v>27</v>
      </c>
      <c r="L521" s="16" t="s">
        <v>13</v>
      </c>
      <c r="M521" s="16">
        <v>2</v>
      </c>
      <c r="N521" s="16">
        <v>5</v>
      </c>
      <c r="O521" s="9" t="s">
        <v>992</v>
      </c>
    </row>
    <row r="522" spans="1:15" ht="66" customHeight="1">
      <c r="A522" s="1"/>
      <c r="B522" s="33"/>
      <c r="C522" s="33"/>
      <c r="D522" s="29"/>
      <c r="E522" s="29"/>
      <c r="F522" s="29"/>
      <c r="G522" s="29"/>
      <c r="H522" s="29"/>
      <c r="I522" s="29"/>
      <c r="J522" s="4" t="s">
        <v>879</v>
      </c>
      <c r="K522" s="4" t="s">
        <v>75</v>
      </c>
      <c r="L522" s="16" t="s">
        <v>13</v>
      </c>
      <c r="M522" s="16">
        <v>0</v>
      </c>
      <c r="N522" s="16">
        <v>0</v>
      </c>
      <c r="O522" s="5"/>
    </row>
    <row r="523" spans="1:15" ht="27" customHeight="1">
      <c r="A523" s="1"/>
      <c r="B523" s="33"/>
      <c r="C523" s="33"/>
      <c r="D523" s="29"/>
      <c r="E523" s="29"/>
      <c r="F523" s="29"/>
      <c r="G523" s="29"/>
      <c r="H523" s="29"/>
      <c r="I523" s="29"/>
      <c r="J523" s="4" t="s">
        <v>880</v>
      </c>
      <c r="K523" s="4" t="s">
        <v>845</v>
      </c>
      <c r="L523" s="16" t="s">
        <v>881</v>
      </c>
      <c r="M523" s="16">
        <v>50</v>
      </c>
      <c r="N523" s="16">
        <v>50</v>
      </c>
      <c r="O523" s="9" t="s">
        <v>995</v>
      </c>
    </row>
    <row r="524" spans="1:15" ht="100.5" customHeight="1">
      <c r="A524" s="1"/>
      <c r="B524" s="33"/>
      <c r="C524" s="33"/>
      <c r="D524" s="29"/>
      <c r="E524" s="29"/>
      <c r="F524" s="29"/>
      <c r="G524" s="29"/>
      <c r="H524" s="29"/>
      <c r="I524" s="29"/>
      <c r="J524" s="4" t="s">
        <v>882</v>
      </c>
      <c r="K524" s="4" t="s">
        <v>674</v>
      </c>
      <c r="L524" s="16" t="s">
        <v>883</v>
      </c>
      <c r="M524" s="16">
        <v>800</v>
      </c>
      <c r="N524" s="16">
        <v>387.1</v>
      </c>
      <c r="O524" s="5"/>
    </row>
    <row r="525" spans="1:15" ht="28.5" customHeight="1">
      <c r="A525" s="1"/>
      <c r="B525" s="33"/>
      <c r="C525" s="33"/>
      <c r="D525" s="29"/>
      <c r="E525" s="29"/>
      <c r="F525" s="29"/>
      <c r="G525" s="29"/>
      <c r="H525" s="29"/>
      <c r="I525" s="29"/>
      <c r="J525" s="4" t="s">
        <v>884</v>
      </c>
      <c r="K525" s="4" t="s">
        <v>885</v>
      </c>
      <c r="L525" s="18" t="s">
        <v>886</v>
      </c>
      <c r="M525" s="18">
        <v>700</v>
      </c>
      <c r="N525" s="19" t="s">
        <v>32</v>
      </c>
      <c r="O525" s="5"/>
    </row>
    <row r="526" spans="1:15" ht="40.5" customHeight="1">
      <c r="A526" s="1"/>
      <c r="B526" s="33" t="s">
        <v>33</v>
      </c>
      <c r="C526" s="33" t="s">
        <v>887</v>
      </c>
      <c r="D526" s="29">
        <f>E526+F526</f>
        <v>8736</v>
      </c>
      <c r="E526" s="29">
        <v>0</v>
      </c>
      <c r="F526" s="29">
        <v>8736</v>
      </c>
      <c r="G526" s="29">
        <f>H526+I526</f>
        <v>2546.44</v>
      </c>
      <c r="H526" s="29">
        <v>0</v>
      </c>
      <c r="I526" s="29">
        <v>2546.44</v>
      </c>
      <c r="J526" s="4" t="s">
        <v>888</v>
      </c>
      <c r="K526" s="4" t="s">
        <v>889</v>
      </c>
      <c r="L526" s="20" t="s">
        <v>63</v>
      </c>
      <c r="M526" s="20" t="s">
        <v>63</v>
      </c>
      <c r="N526" s="28" t="s">
        <v>32</v>
      </c>
      <c r="O526" s="5"/>
    </row>
    <row r="527" spans="1:15" ht="28.5" customHeight="1">
      <c r="A527" s="1"/>
      <c r="B527" s="33"/>
      <c r="C527" s="33"/>
      <c r="D527" s="29"/>
      <c r="E527" s="29"/>
      <c r="F527" s="29"/>
      <c r="G527" s="29"/>
      <c r="H527" s="29"/>
      <c r="I527" s="29"/>
      <c r="J527" s="4" t="s">
        <v>890</v>
      </c>
      <c r="K527" s="4" t="s">
        <v>885</v>
      </c>
      <c r="L527" s="20" t="s">
        <v>891</v>
      </c>
      <c r="M527" s="20">
        <v>12701</v>
      </c>
      <c r="N527" s="28" t="s">
        <v>32</v>
      </c>
      <c r="O527" s="5"/>
    </row>
    <row r="528" spans="1:15" ht="28.5" customHeight="1">
      <c r="A528" s="1"/>
      <c r="B528" s="33"/>
      <c r="C528" s="33"/>
      <c r="D528" s="29"/>
      <c r="E528" s="29"/>
      <c r="F528" s="29"/>
      <c r="G528" s="29"/>
      <c r="H528" s="29"/>
      <c r="I528" s="29"/>
      <c r="J528" s="4" t="s">
        <v>892</v>
      </c>
      <c r="K528" s="4" t="s">
        <v>885</v>
      </c>
      <c r="L528" s="20" t="s">
        <v>893</v>
      </c>
      <c r="M528" s="20">
        <v>9144</v>
      </c>
      <c r="N528" s="28" t="s">
        <v>32</v>
      </c>
      <c r="O528" s="5"/>
    </row>
    <row r="529" spans="1:15" ht="42" customHeight="1">
      <c r="A529" s="1"/>
      <c r="B529" s="33"/>
      <c r="C529" s="33"/>
      <c r="D529" s="29"/>
      <c r="E529" s="29"/>
      <c r="F529" s="29"/>
      <c r="G529" s="29"/>
      <c r="H529" s="29"/>
      <c r="I529" s="29"/>
      <c r="J529" s="4" t="s">
        <v>894</v>
      </c>
      <c r="K529" s="4" t="s">
        <v>16</v>
      </c>
      <c r="L529" s="20" t="s">
        <v>895</v>
      </c>
      <c r="M529" s="20">
        <v>0</v>
      </c>
      <c r="N529" s="20" t="s">
        <v>870</v>
      </c>
      <c r="O529" s="5"/>
    </row>
    <row r="530" spans="1:15" ht="44.25" customHeight="1">
      <c r="A530" s="1"/>
      <c r="B530" s="33"/>
      <c r="C530" s="33"/>
      <c r="D530" s="29"/>
      <c r="E530" s="29"/>
      <c r="F530" s="29"/>
      <c r="G530" s="29"/>
      <c r="H530" s="29"/>
      <c r="I530" s="29"/>
      <c r="J530" s="4" t="s">
        <v>896</v>
      </c>
      <c r="K530" s="4" t="s">
        <v>897</v>
      </c>
      <c r="L530" s="20" t="s">
        <v>898</v>
      </c>
      <c r="M530" s="20">
        <v>553</v>
      </c>
      <c r="N530" s="20">
        <v>273.5</v>
      </c>
      <c r="O530" s="5"/>
    </row>
    <row r="531" spans="1:15" ht="46.5" customHeight="1">
      <c r="A531" s="1"/>
      <c r="B531" s="33"/>
      <c r="C531" s="33"/>
      <c r="D531" s="29"/>
      <c r="E531" s="29"/>
      <c r="F531" s="29"/>
      <c r="G531" s="29"/>
      <c r="H531" s="29"/>
      <c r="I531" s="29"/>
      <c r="J531" s="4" t="s">
        <v>899</v>
      </c>
      <c r="K531" s="4" t="s">
        <v>900</v>
      </c>
      <c r="L531" s="20" t="s">
        <v>901</v>
      </c>
      <c r="M531" s="20">
        <v>7384</v>
      </c>
      <c r="N531" s="20">
        <v>2269</v>
      </c>
      <c r="O531" s="9" t="s">
        <v>993</v>
      </c>
    </row>
    <row r="532" spans="1:15" ht="47.25" customHeight="1">
      <c r="A532" s="1"/>
      <c r="B532" s="33"/>
      <c r="C532" s="33"/>
      <c r="D532" s="29"/>
      <c r="E532" s="29"/>
      <c r="F532" s="29"/>
      <c r="G532" s="29"/>
      <c r="H532" s="29"/>
      <c r="I532" s="29"/>
      <c r="J532" s="4" t="s">
        <v>902</v>
      </c>
      <c r="K532" s="4" t="s">
        <v>897</v>
      </c>
      <c r="L532" s="20" t="s">
        <v>903</v>
      </c>
      <c r="M532" s="20" t="s">
        <v>63</v>
      </c>
      <c r="N532" s="20" t="s">
        <v>870</v>
      </c>
      <c r="O532" s="5"/>
    </row>
    <row r="533" spans="1:15" ht="37.5" customHeight="1">
      <c r="A533" s="1"/>
      <c r="B533" s="33"/>
      <c r="C533" s="33"/>
      <c r="D533" s="29"/>
      <c r="E533" s="29"/>
      <c r="F533" s="29"/>
      <c r="G533" s="29"/>
      <c r="H533" s="29"/>
      <c r="I533" s="29"/>
      <c r="J533" s="4" t="s">
        <v>904</v>
      </c>
      <c r="K533" s="4" t="s">
        <v>905</v>
      </c>
      <c r="L533" s="20" t="s">
        <v>906</v>
      </c>
      <c r="M533" s="20" t="s">
        <v>63</v>
      </c>
      <c r="N533" s="20" t="s">
        <v>870</v>
      </c>
      <c r="O533" s="5"/>
    </row>
    <row r="534" spans="1:15" ht="45" customHeight="1">
      <c r="A534" s="1"/>
      <c r="B534" s="33"/>
      <c r="C534" s="33"/>
      <c r="D534" s="29"/>
      <c r="E534" s="29"/>
      <c r="F534" s="29"/>
      <c r="G534" s="29"/>
      <c r="H534" s="29"/>
      <c r="I534" s="29"/>
      <c r="J534" s="4" t="s">
        <v>907</v>
      </c>
      <c r="K534" s="4" t="s">
        <v>908</v>
      </c>
      <c r="L534" s="20" t="s">
        <v>909</v>
      </c>
      <c r="M534" s="20">
        <v>60080</v>
      </c>
      <c r="N534" s="20">
        <v>9089</v>
      </c>
      <c r="O534" s="9" t="s">
        <v>994</v>
      </c>
    </row>
    <row r="535" spans="1:15" ht="40.5" customHeight="1">
      <c r="A535" s="1"/>
      <c r="B535" s="33"/>
      <c r="C535" s="33"/>
      <c r="D535" s="29"/>
      <c r="E535" s="29"/>
      <c r="F535" s="29"/>
      <c r="G535" s="29"/>
      <c r="H535" s="29"/>
      <c r="I535" s="29"/>
      <c r="J535" s="4" t="s">
        <v>910</v>
      </c>
      <c r="K535" s="4" t="s">
        <v>897</v>
      </c>
      <c r="L535" s="20" t="s">
        <v>450</v>
      </c>
      <c r="M535" s="20">
        <v>0</v>
      </c>
      <c r="N535" s="20" t="s">
        <v>870</v>
      </c>
      <c r="O535" s="5"/>
    </row>
    <row r="536" spans="1:15" ht="50.25" customHeight="1">
      <c r="A536" s="1"/>
      <c r="B536" s="33"/>
      <c r="C536" s="33"/>
      <c r="D536" s="29"/>
      <c r="E536" s="29"/>
      <c r="F536" s="29"/>
      <c r="G536" s="29"/>
      <c r="H536" s="29"/>
      <c r="I536" s="29"/>
      <c r="J536" s="4" t="s">
        <v>911</v>
      </c>
      <c r="K536" s="4" t="s">
        <v>912</v>
      </c>
      <c r="L536" s="20" t="s">
        <v>63</v>
      </c>
      <c r="M536" s="20">
        <v>5.7</v>
      </c>
      <c r="N536" s="20">
        <v>6.2</v>
      </c>
      <c r="O536" s="9" t="s">
        <v>996</v>
      </c>
    </row>
    <row r="537" spans="1:15" ht="84.75" customHeight="1">
      <c r="A537" s="1"/>
      <c r="B537" s="33"/>
      <c r="C537" s="33"/>
      <c r="D537" s="29"/>
      <c r="E537" s="29"/>
      <c r="F537" s="29"/>
      <c r="G537" s="29"/>
      <c r="H537" s="29"/>
      <c r="I537" s="29"/>
      <c r="J537" s="4" t="s">
        <v>913</v>
      </c>
      <c r="K537" s="4" t="s">
        <v>27</v>
      </c>
      <c r="L537" s="20" t="s">
        <v>92</v>
      </c>
      <c r="M537" s="20">
        <v>1</v>
      </c>
      <c r="N537" s="20">
        <v>1</v>
      </c>
      <c r="O537" s="5"/>
    </row>
    <row r="538" spans="1:15" ht="42.75" customHeight="1">
      <c r="A538" s="1"/>
      <c r="B538" s="33"/>
      <c r="C538" s="33"/>
      <c r="D538" s="29"/>
      <c r="E538" s="29"/>
      <c r="F538" s="29"/>
      <c r="G538" s="29"/>
      <c r="H538" s="29"/>
      <c r="I538" s="29"/>
      <c r="J538" s="4" t="s">
        <v>914</v>
      </c>
      <c r="K538" s="4" t="s">
        <v>16</v>
      </c>
      <c r="L538" s="20" t="s">
        <v>915</v>
      </c>
      <c r="M538" s="20">
        <v>108.1</v>
      </c>
      <c r="N538" s="20">
        <v>93.88</v>
      </c>
      <c r="O538" s="5"/>
    </row>
    <row r="539" spans="1:15" ht="41.25" customHeight="1">
      <c r="A539" s="1"/>
      <c r="B539" s="33"/>
      <c r="C539" s="33"/>
      <c r="D539" s="29"/>
      <c r="E539" s="29"/>
      <c r="F539" s="29"/>
      <c r="G539" s="29"/>
      <c r="H539" s="29"/>
      <c r="I539" s="29"/>
      <c r="J539" s="4" t="s">
        <v>916</v>
      </c>
      <c r="K539" s="4" t="s">
        <v>16</v>
      </c>
      <c r="L539" s="20" t="s">
        <v>915</v>
      </c>
      <c r="M539" s="20">
        <v>0</v>
      </c>
      <c r="N539" s="20" t="s">
        <v>870</v>
      </c>
      <c r="O539" s="5"/>
    </row>
    <row r="540" spans="3:15" ht="14.2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3:15" ht="14.2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3:15" ht="24.75" customHeight="1">
      <c r="C542" s="49" t="s">
        <v>997</v>
      </c>
      <c r="D542" s="50"/>
      <c r="E542" s="49"/>
      <c r="F542" s="50"/>
      <c r="G542" s="50"/>
      <c r="H542" s="51"/>
      <c r="I542" s="52"/>
      <c r="J542" s="8"/>
      <c r="K542" s="8"/>
      <c r="L542" s="8"/>
      <c r="M542" s="8"/>
      <c r="N542" s="8"/>
      <c r="O542" s="8"/>
    </row>
    <row r="543" spans="3:15" ht="24.75" customHeight="1">
      <c r="C543" s="49" t="s">
        <v>998</v>
      </c>
      <c r="D543" s="50"/>
      <c r="E543" s="49"/>
      <c r="F543" s="50"/>
      <c r="G543" s="50"/>
      <c r="H543" s="51"/>
      <c r="I543" s="52"/>
      <c r="J543" s="8"/>
      <c r="K543" s="8"/>
      <c r="L543" s="8"/>
      <c r="M543" s="8"/>
      <c r="N543" s="8"/>
      <c r="O543" s="8"/>
    </row>
    <row r="544" spans="3:15" ht="24.75" customHeight="1">
      <c r="C544" s="49" t="s">
        <v>999</v>
      </c>
      <c r="D544" s="50"/>
      <c r="E544" s="49"/>
      <c r="F544" s="50"/>
      <c r="G544" s="50"/>
      <c r="H544" s="51"/>
      <c r="I544" s="52"/>
      <c r="J544" s="8"/>
      <c r="K544" s="8"/>
      <c r="L544" s="8"/>
      <c r="M544" s="8"/>
      <c r="N544" s="8"/>
      <c r="O544" s="8"/>
    </row>
    <row r="545" spans="3:15" ht="24.75" customHeight="1">
      <c r="C545" s="49" t="s">
        <v>1000</v>
      </c>
      <c r="D545" s="50"/>
      <c r="E545" s="49"/>
      <c r="F545" s="50"/>
      <c r="G545" s="50"/>
      <c r="H545" s="49" t="s">
        <v>1001</v>
      </c>
      <c r="I545" s="52"/>
      <c r="J545" s="8"/>
      <c r="K545" s="8"/>
      <c r="L545" s="8"/>
      <c r="M545" s="8"/>
      <c r="N545" s="8"/>
      <c r="O545" s="8"/>
    </row>
    <row r="546" spans="3:15" ht="24.75" customHeight="1">
      <c r="C546" s="49"/>
      <c r="D546" s="50"/>
      <c r="E546" s="49"/>
      <c r="F546" s="50"/>
      <c r="G546" s="50"/>
      <c r="H546" s="51"/>
      <c r="I546" s="52"/>
      <c r="J546" s="8"/>
      <c r="K546" s="8"/>
      <c r="L546" s="8"/>
      <c r="M546" s="8"/>
      <c r="N546" s="8"/>
      <c r="O546" s="8"/>
    </row>
    <row r="547" spans="3:15" ht="24.75" customHeight="1">
      <c r="C547" s="49"/>
      <c r="D547" s="50"/>
      <c r="E547" s="49"/>
      <c r="F547" s="50"/>
      <c r="G547" s="50"/>
      <c r="H547" s="51"/>
      <c r="I547" s="52"/>
      <c r="J547" s="8"/>
      <c r="K547" s="8"/>
      <c r="L547" s="8"/>
      <c r="M547" s="8"/>
      <c r="N547" s="8"/>
      <c r="O547" s="8"/>
    </row>
    <row r="548" spans="3:15" ht="24.75" customHeight="1">
      <c r="C548" s="49" t="s">
        <v>1002</v>
      </c>
      <c r="D548" s="50"/>
      <c r="E548" s="49"/>
      <c r="F548" s="50"/>
      <c r="G548" s="50"/>
      <c r="H548" s="51"/>
      <c r="I548" s="52"/>
      <c r="J548" s="8"/>
      <c r="K548" s="8"/>
      <c r="L548" s="8"/>
      <c r="M548" s="8"/>
      <c r="N548" s="8"/>
      <c r="O548" s="8"/>
    </row>
    <row r="549" spans="3:15" ht="24.75" customHeight="1">
      <c r="C549" s="49" t="s">
        <v>1000</v>
      </c>
      <c r="D549" s="50"/>
      <c r="E549" s="49"/>
      <c r="F549" s="50"/>
      <c r="G549" s="50"/>
      <c r="H549" s="51" t="s">
        <v>1003</v>
      </c>
      <c r="I549" s="52"/>
      <c r="J549" s="8"/>
      <c r="K549" s="8"/>
      <c r="L549" s="8"/>
      <c r="M549" s="8"/>
      <c r="N549" s="8"/>
      <c r="O549" s="8"/>
    </row>
    <row r="550" spans="3:15" ht="24.75" customHeight="1">
      <c r="C550" s="53"/>
      <c r="D550" s="54"/>
      <c r="E550" s="55"/>
      <c r="F550" s="56"/>
      <c r="G550" s="56"/>
      <c r="H550" s="56"/>
      <c r="I550" s="57"/>
      <c r="J550" s="8"/>
      <c r="K550" s="8"/>
      <c r="L550" s="8"/>
      <c r="M550" s="8"/>
      <c r="N550" s="8"/>
      <c r="O550" s="8"/>
    </row>
    <row r="551" spans="3:15" ht="14.25" customHeight="1">
      <c r="C551" s="53"/>
      <c r="D551" s="54"/>
      <c r="E551" s="55"/>
      <c r="F551" s="56"/>
      <c r="G551" s="56"/>
      <c r="H551" s="56"/>
      <c r="I551" s="57"/>
      <c r="J551" s="8"/>
      <c r="K551" s="8"/>
      <c r="L551" s="8"/>
      <c r="M551" s="8"/>
      <c r="N551" s="8"/>
      <c r="O551" s="8"/>
    </row>
    <row r="552" spans="3:15" ht="14.2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3:15" ht="14.2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3:15" ht="14.2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3:15" ht="14.2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3:15" ht="14.2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3:15" ht="14.2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3:15" ht="14.2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3:15" ht="14.2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3:15" ht="14.25" customHeight="1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3:15" ht="14.25" customHeight="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3:15" ht="14.25" customHeight="1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3:15" ht="14.25" customHeight="1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3:15" ht="14.25" customHeight="1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3:15" ht="14.25" customHeight="1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3:15" ht="14.25" customHeight="1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3:15" ht="14.25" customHeight="1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3:15" ht="14.25" customHeight="1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3:15" ht="14.25" customHeight="1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3:15" ht="14.25" customHeight="1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3:15" ht="14.25" customHeight="1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3:15" ht="14.25" customHeight="1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3:15" ht="14.25" customHeight="1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3:15" ht="14.25" customHeight="1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3:15" ht="14.25" customHeight="1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3:15" ht="14.25" customHeight="1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3:15" ht="14.25" customHeight="1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3:15" ht="14.25" customHeight="1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3:15" ht="14.25" customHeight="1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3:15" ht="14.25" customHeight="1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3:15" ht="14.25" customHeight="1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3:15" ht="14.25" customHeight="1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3:15" ht="14.25" customHeight="1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3:15" ht="14.25" customHeight="1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3:15" ht="14.25" customHeight="1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3:15" ht="14.25" customHeight="1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3:15" ht="14.25" customHeight="1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3:15" ht="14.25" customHeight="1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3:15" ht="14.25" customHeight="1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3:15" ht="14.25" customHeight="1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3:15" ht="14.25" customHeight="1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3:15" ht="14.25" customHeight="1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3:15" ht="14.25" customHeight="1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3:15" ht="14.25" customHeight="1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3:15" ht="14.25" customHeight="1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3:15" ht="14.25" customHeight="1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3:15" ht="14.25" customHeight="1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3:15" ht="14.25" customHeight="1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3:15" ht="14.25" customHeight="1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3:15" ht="14.25" customHeight="1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3:15" ht="14.25" customHeight="1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3:15" ht="14.25" customHeight="1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3:15" ht="14.25" customHeight="1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3:15" ht="14.25" customHeight="1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3:15" ht="14.25" customHeight="1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3:15" ht="14.25" customHeight="1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3:15" ht="14.25" customHeight="1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3:15" ht="14.25" customHeight="1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3:15" ht="14.25" customHeight="1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3:15" ht="14.25" customHeight="1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3:15" ht="14.25" customHeight="1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3:15" ht="14.25" customHeight="1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3:15" ht="14.25" customHeight="1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3:15" ht="14.25" customHeight="1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3:15" ht="14.25" customHeight="1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3:15" ht="14.25" customHeight="1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3:15" ht="14.25" customHeight="1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3:15" ht="14.25" customHeight="1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3:9" ht="14.25" customHeight="1">
      <c r="C619" s="8"/>
      <c r="D619" s="8"/>
      <c r="E619" s="8"/>
      <c r="F619" s="8"/>
      <c r="G619" s="8"/>
      <c r="H619" s="8"/>
      <c r="I619" s="8"/>
    </row>
    <row r="620" spans="3:9" ht="14.25" customHeight="1">
      <c r="C620" s="8"/>
      <c r="D620" s="8"/>
      <c r="E620" s="8"/>
      <c r="F620" s="8"/>
      <c r="G620" s="8"/>
      <c r="H620" s="8"/>
      <c r="I620" s="8"/>
    </row>
    <row r="621" spans="3:9" ht="14.25" customHeight="1">
      <c r="C621" s="8"/>
      <c r="D621" s="8"/>
      <c r="E621" s="8"/>
      <c r="F621" s="8"/>
      <c r="G621" s="8"/>
      <c r="H621" s="8"/>
      <c r="I621" s="8"/>
    </row>
    <row r="622" spans="3:9" ht="14.25" customHeight="1">
      <c r="C622" s="8"/>
      <c r="D622" s="8"/>
      <c r="E622" s="8"/>
      <c r="F622" s="8"/>
      <c r="G622" s="8"/>
      <c r="H622" s="8"/>
      <c r="I622" s="8"/>
    </row>
    <row r="623" spans="3:9" ht="14.25" customHeight="1">
      <c r="C623" s="8"/>
      <c r="D623" s="8"/>
      <c r="E623" s="8"/>
      <c r="F623" s="8"/>
      <c r="G623" s="8"/>
      <c r="H623" s="8"/>
      <c r="I623" s="8"/>
    </row>
    <row r="624" spans="3:9" ht="14.25" customHeight="1">
      <c r="C624" s="8"/>
      <c r="D624" s="8"/>
      <c r="E624" s="8"/>
      <c r="F624" s="8"/>
      <c r="G624" s="8"/>
      <c r="H624" s="8"/>
      <c r="I624" s="8"/>
    </row>
    <row r="625" spans="3:9" ht="14.25" customHeight="1">
      <c r="C625" s="8"/>
      <c r="D625" s="8"/>
      <c r="E625" s="8"/>
      <c r="F625" s="8"/>
      <c r="G625" s="8"/>
      <c r="H625" s="8"/>
      <c r="I625" s="8"/>
    </row>
    <row r="626" spans="3:9" ht="14.25" customHeight="1">
      <c r="C626" s="8"/>
      <c r="D626" s="8"/>
      <c r="E626" s="8"/>
      <c r="F626" s="8"/>
      <c r="G626" s="8"/>
      <c r="H626" s="8"/>
      <c r="I626" s="8"/>
    </row>
    <row r="627" spans="3:9" ht="14.25" customHeight="1">
      <c r="C627" s="8"/>
      <c r="D627" s="8"/>
      <c r="E627" s="8"/>
      <c r="F627" s="8"/>
      <c r="G627" s="8"/>
      <c r="H627" s="8"/>
      <c r="I627" s="8"/>
    </row>
    <row r="628" spans="3:9" ht="14.25" customHeight="1">
      <c r="C628" s="8"/>
      <c r="D628" s="8"/>
      <c r="E628" s="8"/>
      <c r="F628" s="8"/>
      <c r="G628" s="8"/>
      <c r="H628" s="8"/>
      <c r="I628" s="8"/>
    </row>
  </sheetData>
  <sheetProtection/>
  <mergeCells count="795">
    <mergeCell ref="B1:O1"/>
    <mergeCell ref="B2:B3"/>
    <mergeCell ref="C2:C3"/>
    <mergeCell ref="D2:F2"/>
    <mergeCell ref="G2:I2"/>
    <mergeCell ref="J2:J3"/>
    <mergeCell ref="K2:K3"/>
    <mergeCell ref="L2:L3"/>
    <mergeCell ref="M2:M3"/>
    <mergeCell ref="C5:O5"/>
    <mergeCell ref="C6:O6"/>
    <mergeCell ref="B7:B10"/>
    <mergeCell ref="C7:C10"/>
    <mergeCell ref="D7:D10"/>
    <mergeCell ref="E7:E10"/>
    <mergeCell ref="F7:F10"/>
    <mergeCell ref="G7:G10"/>
    <mergeCell ref="H7:H10"/>
    <mergeCell ref="I7:I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5"/>
    <mergeCell ref="C13:C15"/>
    <mergeCell ref="D13:D15"/>
    <mergeCell ref="E13:E15"/>
    <mergeCell ref="F13:F15"/>
    <mergeCell ref="G13:G15"/>
    <mergeCell ref="H13:H15"/>
    <mergeCell ref="I13:I15"/>
    <mergeCell ref="C17:O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23:B26"/>
    <mergeCell ref="C23:C26"/>
    <mergeCell ref="D23:D26"/>
    <mergeCell ref="E23:E26"/>
    <mergeCell ref="F23:F26"/>
    <mergeCell ref="G23:G26"/>
    <mergeCell ref="H23:H26"/>
    <mergeCell ref="I23:I26"/>
    <mergeCell ref="C27:O27"/>
    <mergeCell ref="C28:O28"/>
    <mergeCell ref="B30:B35"/>
    <mergeCell ref="C30:C35"/>
    <mergeCell ref="D30:D35"/>
    <mergeCell ref="E30:E35"/>
    <mergeCell ref="F30:F35"/>
    <mergeCell ref="G30:G35"/>
    <mergeCell ref="H30:H35"/>
    <mergeCell ref="I30:I35"/>
    <mergeCell ref="B36:B41"/>
    <mergeCell ref="C36:C41"/>
    <mergeCell ref="D36:D41"/>
    <mergeCell ref="E36:E41"/>
    <mergeCell ref="F36:F41"/>
    <mergeCell ref="G36:G41"/>
    <mergeCell ref="H36:H41"/>
    <mergeCell ref="I36:I41"/>
    <mergeCell ref="B42:B45"/>
    <mergeCell ref="C42:C45"/>
    <mergeCell ref="D42:D45"/>
    <mergeCell ref="E42:E45"/>
    <mergeCell ref="F42:F45"/>
    <mergeCell ref="G42:G45"/>
    <mergeCell ref="H42:H45"/>
    <mergeCell ref="I42:I45"/>
    <mergeCell ref="B48:B51"/>
    <mergeCell ref="C48:C51"/>
    <mergeCell ref="D48:D51"/>
    <mergeCell ref="E48:E51"/>
    <mergeCell ref="F48:F51"/>
    <mergeCell ref="G48:G51"/>
    <mergeCell ref="H48:H51"/>
    <mergeCell ref="I48:I51"/>
    <mergeCell ref="C54:O54"/>
    <mergeCell ref="C55:O55"/>
    <mergeCell ref="B56:B58"/>
    <mergeCell ref="C56:C58"/>
    <mergeCell ref="D56:D58"/>
    <mergeCell ref="E56:E58"/>
    <mergeCell ref="F56:F58"/>
    <mergeCell ref="G56:G58"/>
    <mergeCell ref="H56:H58"/>
    <mergeCell ref="I56:I58"/>
    <mergeCell ref="B60:B64"/>
    <mergeCell ref="C60:C64"/>
    <mergeCell ref="D60:D64"/>
    <mergeCell ref="E60:E64"/>
    <mergeCell ref="F60:F64"/>
    <mergeCell ref="G60:G64"/>
    <mergeCell ref="H60:H64"/>
    <mergeCell ref="I60:I64"/>
    <mergeCell ref="C65:O65"/>
    <mergeCell ref="B66:B71"/>
    <mergeCell ref="C66:C71"/>
    <mergeCell ref="D66:D71"/>
    <mergeCell ref="E66:E71"/>
    <mergeCell ref="F66:F71"/>
    <mergeCell ref="G66:G71"/>
    <mergeCell ref="H66:H71"/>
    <mergeCell ref="I66:I71"/>
    <mergeCell ref="B72:B78"/>
    <mergeCell ref="C72:C78"/>
    <mergeCell ref="D72:D78"/>
    <mergeCell ref="E72:E78"/>
    <mergeCell ref="F72:F78"/>
    <mergeCell ref="G72:G78"/>
    <mergeCell ref="H72:H78"/>
    <mergeCell ref="I72:I78"/>
    <mergeCell ref="C79:O79"/>
    <mergeCell ref="B80:B94"/>
    <mergeCell ref="C80:C94"/>
    <mergeCell ref="D80:D94"/>
    <mergeCell ref="E80:E94"/>
    <mergeCell ref="F80:F94"/>
    <mergeCell ref="G80:G94"/>
    <mergeCell ref="H80:H94"/>
    <mergeCell ref="I80:I94"/>
    <mergeCell ref="B95:B97"/>
    <mergeCell ref="C95:C97"/>
    <mergeCell ref="D95:D97"/>
    <mergeCell ref="E95:E97"/>
    <mergeCell ref="F95:F97"/>
    <mergeCell ref="G95:G97"/>
    <mergeCell ref="H95:H97"/>
    <mergeCell ref="I95:I97"/>
    <mergeCell ref="C98:O98"/>
    <mergeCell ref="B99:B102"/>
    <mergeCell ref="C99:C102"/>
    <mergeCell ref="D99:D102"/>
    <mergeCell ref="E99:E102"/>
    <mergeCell ref="F99:F102"/>
    <mergeCell ref="G99:G102"/>
    <mergeCell ref="H99:H102"/>
    <mergeCell ref="I99:I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C106:O106"/>
    <mergeCell ref="C107:O107"/>
    <mergeCell ref="B108:B121"/>
    <mergeCell ref="C108:C121"/>
    <mergeCell ref="D108:D121"/>
    <mergeCell ref="E108:E121"/>
    <mergeCell ref="F108:F121"/>
    <mergeCell ref="G108:G121"/>
    <mergeCell ref="H108:H121"/>
    <mergeCell ref="I108:I121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C127:O127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C133:O133"/>
    <mergeCell ref="C135:O135"/>
    <mergeCell ref="C136:O136"/>
    <mergeCell ref="B137:B143"/>
    <mergeCell ref="C137:C143"/>
    <mergeCell ref="D137:D143"/>
    <mergeCell ref="E137:E143"/>
    <mergeCell ref="F137:F143"/>
    <mergeCell ref="G137:G143"/>
    <mergeCell ref="H137:H143"/>
    <mergeCell ref="I137:I143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C149:O149"/>
    <mergeCell ref="B150:B154"/>
    <mergeCell ref="C150:C154"/>
    <mergeCell ref="D150:D154"/>
    <mergeCell ref="E150:E154"/>
    <mergeCell ref="F150:F154"/>
    <mergeCell ref="G150:G154"/>
    <mergeCell ref="H150:H154"/>
    <mergeCell ref="I150:I154"/>
    <mergeCell ref="C155:O155"/>
    <mergeCell ref="B156:B158"/>
    <mergeCell ref="C156:C158"/>
    <mergeCell ref="D156:D158"/>
    <mergeCell ref="E156:E158"/>
    <mergeCell ref="F156:F158"/>
    <mergeCell ref="G156:G158"/>
    <mergeCell ref="H156:H158"/>
    <mergeCell ref="I156:I158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B162:B164"/>
    <mergeCell ref="C162:C164"/>
    <mergeCell ref="D162:D164"/>
    <mergeCell ref="E162:E164"/>
    <mergeCell ref="F162:F164"/>
    <mergeCell ref="G162:G164"/>
    <mergeCell ref="H162:H164"/>
    <mergeCell ref="I162:I164"/>
    <mergeCell ref="B165:B168"/>
    <mergeCell ref="C165:C168"/>
    <mergeCell ref="D165:D168"/>
    <mergeCell ref="E165:E168"/>
    <mergeCell ref="F165:F168"/>
    <mergeCell ref="G165:G168"/>
    <mergeCell ref="H165:H168"/>
    <mergeCell ref="I165:I168"/>
    <mergeCell ref="C169:O169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C177:O177"/>
    <mergeCell ref="C180:O180"/>
    <mergeCell ref="B181:B188"/>
    <mergeCell ref="C181:C188"/>
    <mergeCell ref="D181:D188"/>
    <mergeCell ref="E181:E188"/>
    <mergeCell ref="F181:F188"/>
    <mergeCell ref="G181:G188"/>
    <mergeCell ref="H181:H188"/>
    <mergeCell ref="I181:I188"/>
    <mergeCell ref="C189:O189"/>
    <mergeCell ref="C190:O190"/>
    <mergeCell ref="B191:B194"/>
    <mergeCell ref="C191:C194"/>
    <mergeCell ref="D191:D194"/>
    <mergeCell ref="E191:E194"/>
    <mergeCell ref="F191:F194"/>
    <mergeCell ref="G191:G194"/>
    <mergeCell ref="H191:H194"/>
    <mergeCell ref="I191:I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B200:B204"/>
    <mergeCell ref="C200:C204"/>
    <mergeCell ref="D200:D204"/>
    <mergeCell ref="E200:E204"/>
    <mergeCell ref="F200:F204"/>
    <mergeCell ref="G200:G204"/>
    <mergeCell ref="H200:H204"/>
    <mergeCell ref="I200:I204"/>
    <mergeCell ref="C205:O205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B208:B211"/>
    <mergeCell ref="C208:C211"/>
    <mergeCell ref="D208:D211"/>
    <mergeCell ref="E208:E211"/>
    <mergeCell ref="F208:F211"/>
    <mergeCell ref="G208:G211"/>
    <mergeCell ref="H208:H211"/>
    <mergeCell ref="I208:I211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C216:O216"/>
    <mergeCell ref="B217:B221"/>
    <mergeCell ref="C217:C221"/>
    <mergeCell ref="D217:D221"/>
    <mergeCell ref="E217:E221"/>
    <mergeCell ref="F217:F221"/>
    <mergeCell ref="G217:G221"/>
    <mergeCell ref="H217:H221"/>
    <mergeCell ref="I217:I221"/>
    <mergeCell ref="C222:O222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C225:O225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C230:O230"/>
    <mergeCell ref="C231:O231"/>
    <mergeCell ref="B232:B239"/>
    <mergeCell ref="C232:C239"/>
    <mergeCell ref="D232:D239"/>
    <mergeCell ref="F232:F239"/>
    <mergeCell ref="G232:G239"/>
    <mergeCell ref="H232:H239"/>
    <mergeCell ref="I232:I239"/>
    <mergeCell ref="E232:E239"/>
    <mergeCell ref="B240:B243"/>
    <mergeCell ref="C240:C243"/>
    <mergeCell ref="D240:D243"/>
    <mergeCell ref="E240:E243"/>
    <mergeCell ref="F240:F243"/>
    <mergeCell ref="G240:G243"/>
    <mergeCell ref="H240:H243"/>
    <mergeCell ref="I240:I243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C247:O247"/>
    <mergeCell ref="C248:O248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C259:O259"/>
    <mergeCell ref="B260:B270"/>
    <mergeCell ref="C260:C270"/>
    <mergeCell ref="D260:D270"/>
    <mergeCell ref="E260:E270"/>
    <mergeCell ref="F260:F270"/>
    <mergeCell ref="G260:G270"/>
    <mergeCell ref="H260:H270"/>
    <mergeCell ref="I260:I270"/>
    <mergeCell ref="B271:B274"/>
    <mergeCell ref="C271:C274"/>
    <mergeCell ref="D271:D274"/>
    <mergeCell ref="E271:E274"/>
    <mergeCell ref="F271:F274"/>
    <mergeCell ref="G271:G274"/>
    <mergeCell ref="H271:H274"/>
    <mergeCell ref="I271:I274"/>
    <mergeCell ref="B275:B277"/>
    <mergeCell ref="C275:C277"/>
    <mergeCell ref="D275:D277"/>
    <mergeCell ref="E275:E277"/>
    <mergeCell ref="F275:F277"/>
    <mergeCell ref="G275:G277"/>
    <mergeCell ref="H275:H277"/>
    <mergeCell ref="I275:I277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C280:O280"/>
    <mergeCell ref="C281:O281"/>
    <mergeCell ref="B282:B293"/>
    <mergeCell ref="C282:C293"/>
    <mergeCell ref="D282:D293"/>
    <mergeCell ref="E282:E293"/>
    <mergeCell ref="F282:F293"/>
    <mergeCell ref="G282:G293"/>
    <mergeCell ref="H282:H293"/>
    <mergeCell ref="I282:I293"/>
    <mergeCell ref="B294:B302"/>
    <mergeCell ref="C294:C302"/>
    <mergeCell ref="D294:D302"/>
    <mergeCell ref="E294:E302"/>
    <mergeCell ref="F294:F302"/>
    <mergeCell ref="G294:G302"/>
    <mergeCell ref="H294:H302"/>
    <mergeCell ref="I294:I302"/>
    <mergeCell ref="B303:B309"/>
    <mergeCell ref="C303:C309"/>
    <mergeCell ref="D303:D309"/>
    <mergeCell ref="E303:E309"/>
    <mergeCell ref="F303:F309"/>
    <mergeCell ref="G303:G309"/>
    <mergeCell ref="H303:H309"/>
    <mergeCell ref="I303:I309"/>
    <mergeCell ref="B310:B314"/>
    <mergeCell ref="C310:C314"/>
    <mergeCell ref="D310:D314"/>
    <mergeCell ref="E310:E314"/>
    <mergeCell ref="F310:F314"/>
    <mergeCell ref="G310:G314"/>
    <mergeCell ref="H310:H314"/>
    <mergeCell ref="I310:I314"/>
    <mergeCell ref="B315:B322"/>
    <mergeCell ref="C315:C322"/>
    <mergeCell ref="D315:D322"/>
    <mergeCell ref="E315:E322"/>
    <mergeCell ref="F315:F322"/>
    <mergeCell ref="G315:G322"/>
    <mergeCell ref="H315:H322"/>
    <mergeCell ref="I315:I322"/>
    <mergeCell ref="B323:B330"/>
    <mergeCell ref="C323:C330"/>
    <mergeCell ref="D323:D330"/>
    <mergeCell ref="E323:E330"/>
    <mergeCell ref="F323:F330"/>
    <mergeCell ref="G323:G330"/>
    <mergeCell ref="H323:H330"/>
    <mergeCell ref="I323:I330"/>
    <mergeCell ref="C331:O331"/>
    <mergeCell ref="B332:B335"/>
    <mergeCell ref="C332:C335"/>
    <mergeCell ref="D332:D335"/>
    <mergeCell ref="E332:E335"/>
    <mergeCell ref="F332:F335"/>
    <mergeCell ref="G332:G335"/>
    <mergeCell ref="H332:H335"/>
    <mergeCell ref="I332:I335"/>
    <mergeCell ref="C336:O336"/>
    <mergeCell ref="C337:O337"/>
    <mergeCell ref="B338:B346"/>
    <mergeCell ref="C338:C346"/>
    <mergeCell ref="D338:D346"/>
    <mergeCell ref="E338:E346"/>
    <mergeCell ref="F338:F346"/>
    <mergeCell ref="G338:G346"/>
    <mergeCell ref="H338:H346"/>
    <mergeCell ref="I338:I346"/>
    <mergeCell ref="B347:B357"/>
    <mergeCell ref="C347:C357"/>
    <mergeCell ref="D347:D357"/>
    <mergeCell ref="E347:E357"/>
    <mergeCell ref="F347:F357"/>
    <mergeCell ref="G347:G357"/>
    <mergeCell ref="H347:H357"/>
    <mergeCell ref="I347:I357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B360:B362"/>
    <mergeCell ref="C360:C362"/>
    <mergeCell ref="D360:D362"/>
    <mergeCell ref="E360:E362"/>
    <mergeCell ref="F360:F362"/>
    <mergeCell ref="G360:G362"/>
    <mergeCell ref="H360:H362"/>
    <mergeCell ref="I360:I362"/>
    <mergeCell ref="C363:O363"/>
    <mergeCell ref="C365:O365"/>
    <mergeCell ref="B366:B368"/>
    <mergeCell ref="C366:C368"/>
    <mergeCell ref="D366:D368"/>
    <mergeCell ref="E366:E368"/>
    <mergeCell ref="F366:F368"/>
    <mergeCell ref="G366:G368"/>
    <mergeCell ref="H366:H368"/>
    <mergeCell ref="I366:I368"/>
    <mergeCell ref="C370:O370"/>
    <mergeCell ref="C371:O371"/>
    <mergeCell ref="B372:B380"/>
    <mergeCell ref="C372:C380"/>
    <mergeCell ref="D372:D380"/>
    <mergeCell ref="E372:E380"/>
    <mergeCell ref="F372:F380"/>
    <mergeCell ref="G372:G380"/>
    <mergeCell ref="H372:H380"/>
    <mergeCell ref="I372:I380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C383:O383"/>
    <mergeCell ref="B384:B398"/>
    <mergeCell ref="C384:C398"/>
    <mergeCell ref="D384:D398"/>
    <mergeCell ref="E384:E398"/>
    <mergeCell ref="F384:F398"/>
    <mergeCell ref="G384:G398"/>
    <mergeCell ref="H384:H398"/>
    <mergeCell ref="I384:I398"/>
    <mergeCell ref="B399:B401"/>
    <mergeCell ref="C399:C401"/>
    <mergeCell ref="D399:D401"/>
    <mergeCell ref="E399:E401"/>
    <mergeCell ref="F399:F401"/>
    <mergeCell ref="G399:G401"/>
    <mergeCell ref="H399:H401"/>
    <mergeCell ref="I399:I401"/>
    <mergeCell ref="C402:O402"/>
    <mergeCell ref="B403:B409"/>
    <mergeCell ref="C403:C409"/>
    <mergeCell ref="D403:D409"/>
    <mergeCell ref="E403:E409"/>
    <mergeCell ref="F403:F409"/>
    <mergeCell ref="G403:G409"/>
    <mergeCell ref="H403:H409"/>
    <mergeCell ref="I403:I409"/>
    <mergeCell ref="B411:B415"/>
    <mergeCell ref="C411:C415"/>
    <mergeCell ref="D411:D415"/>
    <mergeCell ref="E411:E415"/>
    <mergeCell ref="F411:F415"/>
    <mergeCell ref="G411:G415"/>
    <mergeCell ref="H411:H415"/>
    <mergeCell ref="I411:I415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C419:O419"/>
    <mergeCell ref="B420:B425"/>
    <mergeCell ref="C420:C425"/>
    <mergeCell ref="D420:D425"/>
    <mergeCell ref="E420:E425"/>
    <mergeCell ref="F420:F425"/>
    <mergeCell ref="G420:G425"/>
    <mergeCell ref="H420:H425"/>
    <mergeCell ref="I420:I425"/>
    <mergeCell ref="C427:O427"/>
    <mergeCell ref="C428:O428"/>
    <mergeCell ref="B429:B434"/>
    <mergeCell ref="C429:C434"/>
    <mergeCell ref="D429:D434"/>
    <mergeCell ref="E429:E434"/>
    <mergeCell ref="F429:F434"/>
    <mergeCell ref="G429:G434"/>
    <mergeCell ref="H429:H434"/>
    <mergeCell ref="I429:I434"/>
    <mergeCell ref="B435:B439"/>
    <mergeCell ref="C435:C439"/>
    <mergeCell ref="D435:D439"/>
    <mergeCell ref="E435:E439"/>
    <mergeCell ref="F435:F439"/>
    <mergeCell ref="G435:G439"/>
    <mergeCell ref="H435:H439"/>
    <mergeCell ref="I435:I439"/>
    <mergeCell ref="C440:O440"/>
    <mergeCell ref="C441:O441"/>
    <mergeCell ref="B442:B450"/>
    <mergeCell ref="C442:C450"/>
    <mergeCell ref="D442:D450"/>
    <mergeCell ref="E442:E450"/>
    <mergeCell ref="F442:F450"/>
    <mergeCell ref="G442:G450"/>
    <mergeCell ref="H442:H450"/>
    <mergeCell ref="I442:I450"/>
    <mergeCell ref="C451:O451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B456:B458"/>
    <mergeCell ref="C456:C458"/>
    <mergeCell ref="D456:D458"/>
    <mergeCell ref="E456:E458"/>
    <mergeCell ref="F456:F458"/>
    <mergeCell ref="G456:G458"/>
    <mergeCell ref="H456:H458"/>
    <mergeCell ref="I456:I458"/>
    <mergeCell ref="B459:B465"/>
    <mergeCell ref="C459:C465"/>
    <mergeCell ref="D459:D465"/>
    <mergeCell ref="E459:E465"/>
    <mergeCell ref="F459:F465"/>
    <mergeCell ref="G459:G465"/>
    <mergeCell ref="H459:H465"/>
    <mergeCell ref="I459:I465"/>
    <mergeCell ref="B466:B468"/>
    <mergeCell ref="C466:C468"/>
    <mergeCell ref="D466:D468"/>
    <mergeCell ref="E466:E468"/>
    <mergeCell ref="F466:F468"/>
    <mergeCell ref="G466:G468"/>
    <mergeCell ref="H466:H468"/>
    <mergeCell ref="I466:I468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C474:O474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B478:B480"/>
    <mergeCell ref="C478:C480"/>
    <mergeCell ref="D478:D480"/>
    <mergeCell ref="E478:E480"/>
    <mergeCell ref="F478:F480"/>
    <mergeCell ref="G478:G480"/>
    <mergeCell ref="H478:H480"/>
    <mergeCell ref="I478:I480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C485:O485"/>
    <mergeCell ref="C489:O489"/>
    <mergeCell ref="B490:B500"/>
    <mergeCell ref="C490:C500"/>
    <mergeCell ref="D490:D500"/>
    <mergeCell ref="E490:E500"/>
    <mergeCell ref="F490:F500"/>
    <mergeCell ref="G490:G500"/>
    <mergeCell ref="H490:H500"/>
    <mergeCell ref="I490:I500"/>
    <mergeCell ref="B501:B503"/>
    <mergeCell ref="C501:C503"/>
    <mergeCell ref="D501:D503"/>
    <mergeCell ref="E501:E503"/>
    <mergeCell ref="F501:F503"/>
    <mergeCell ref="G501:G503"/>
    <mergeCell ref="H501:H503"/>
    <mergeCell ref="I501:I503"/>
    <mergeCell ref="C504:O504"/>
    <mergeCell ref="B505:B509"/>
    <mergeCell ref="C505:C509"/>
    <mergeCell ref="D505:D509"/>
    <mergeCell ref="E505:E509"/>
    <mergeCell ref="F505:F509"/>
    <mergeCell ref="G505:G509"/>
    <mergeCell ref="H505:H509"/>
    <mergeCell ref="I505:I509"/>
    <mergeCell ref="C510:O510"/>
    <mergeCell ref="C513:O513"/>
    <mergeCell ref="C514:O514"/>
    <mergeCell ref="B515:B519"/>
    <mergeCell ref="C515:C519"/>
    <mergeCell ref="D515:D519"/>
    <mergeCell ref="E515:E519"/>
    <mergeCell ref="F515:F519"/>
    <mergeCell ref="G515:G519"/>
    <mergeCell ref="H515:H519"/>
    <mergeCell ref="I515:I519"/>
    <mergeCell ref="B520:B525"/>
    <mergeCell ref="C520:C525"/>
    <mergeCell ref="D520:D525"/>
    <mergeCell ref="E520:E525"/>
    <mergeCell ref="F520:F525"/>
    <mergeCell ref="G520:G525"/>
    <mergeCell ref="H520:H525"/>
    <mergeCell ref="I520:I525"/>
    <mergeCell ref="H526:H539"/>
    <mergeCell ref="I526:I539"/>
    <mergeCell ref="N2:N3"/>
    <mergeCell ref="O2:O3"/>
    <mergeCell ref="B526:B539"/>
    <mergeCell ref="C526:C539"/>
    <mergeCell ref="D526:D539"/>
    <mergeCell ref="E526:E539"/>
    <mergeCell ref="F526:F539"/>
    <mergeCell ref="G526:G539"/>
  </mergeCells>
  <printOptions/>
  <pageMargins left="0.15748031496062992" right="0.15748031496062992" top="0.3937007874015748" bottom="0.3937007874015748" header="0.3937007874015748" footer="0.3937007874015748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2017-08-10T08:52:57Z</cp:lastPrinted>
  <dcterms:modified xsi:type="dcterms:W3CDTF">2017-08-10T08:54:55Z</dcterms:modified>
  <cp:category/>
  <cp:version/>
  <cp:contentType/>
  <cp:contentStatus/>
</cp:coreProperties>
</file>