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20112" windowHeight="10056" activeTab="0"/>
  </bookViews>
  <sheets>
    <sheet name="Расходы бюджета по целевым стат" sheetId="1" r:id="rId1"/>
    <sheet name="Лист1" sheetId="2" state="hidden" r:id="rId2"/>
  </sheets>
  <definedNames>
    <definedName name="_xlnm.Print_Titles" localSheetId="0">'Расходы бюджета по целевым стат'!$4:$4</definedName>
  </definedNames>
  <calcPr fullCalcOnLoad="1"/>
</workbook>
</file>

<file path=xl/sharedStrings.xml><?xml version="1.0" encoding="utf-8"?>
<sst xmlns="http://schemas.openxmlformats.org/spreadsheetml/2006/main" count="163" uniqueCount="135">
  <si>
    <t xml:space="preserve">В С Е Г О   Р А С Х О Д О В </t>
  </si>
  <si>
    <t>9900000000</t>
  </si>
  <si>
    <t xml:space="preserve">       Непрограммные расходы  бюджета Щёлковского муниципального района                    </t>
  </si>
  <si>
    <t>9500000000</t>
  </si>
  <si>
    <t xml:space="preserve">       Руководство и управление в сфере установленных функций органов местного самоуправления                    </t>
  </si>
  <si>
    <t>1470000000</t>
  </si>
  <si>
    <t xml:space="preserve">       Обеспечивающая подпрограмма                    </t>
  </si>
  <si>
    <t>1460000000</t>
  </si>
  <si>
    <t xml:space="preserve">       Подпрограмма "Развитие архивного дела"                    </t>
  </si>
  <si>
    <t>1450000000</t>
  </si>
  <si>
    <t xml:space="preserve">       Подпрограмма "Развитие муниципального имущественного комплекса"                    </t>
  </si>
  <si>
    <t>1440000000</t>
  </si>
  <si>
    <t xml:space="preserve">       Подпрограмма "Управление муниципальными финансами"                    </t>
  </si>
  <si>
    <t>1430000000</t>
  </si>
  <si>
    <t xml:space="preserve">       Подпрограмма "Совершенствование муниципальной службы"                    </t>
  </si>
  <si>
    <t>1420000000</t>
  </si>
  <si>
    <t xml:space="preserve">       Подпрограмма "Развитие информационно-коммуникационных технологий для повышения эффективности процессов управления"                    </t>
  </si>
  <si>
    <t>1410000000</t>
  </si>
  <si>
    <t xml:space="preserve">       Подпрограмма "Снижение административных барьеров и повышение качества и доступности государственных и муниципальных услуг, в том числе на базе многофункционального центра предоставления государственных и муниципальных услуг"                    </t>
  </si>
  <si>
    <t>1400000000</t>
  </si>
  <si>
    <t xml:space="preserve">       Муниципальная программа Щёлковского муниципального района "Эффективная власть в Щёлковском муниципальном районе" на 2015-2019 годы                    </t>
  </si>
  <si>
    <t>1320000000</t>
  </si>
  <si>
    <t xml:space="preserve">       Подпрограмма"Развитие наружного оформления и социальной рекламы в Щёлковском муниципальном районе"                    </t>
  </si>
  <si>
    <t>1310000000</t>
  </si>
  <si>
    <t xml:space="preserve">       Подпрограмма "Информирование населения о деятельности органов местного самоуправления"                    </t>
  </si>
  <si>
    <t>1300000000</t>
  </si>
  <si>
    <t xml:space="preserve">       Муниципальная программа Щёлковского муниципального района "Информационная и внутренняя политика Щёлковского муниципального района" на 2015-2019 годы                    </t>
  </si>
  <si>
    <t>1240000000</t>
  </si>
  <si>
    <t xml:space="preserve">       Подпрограмма "Развитие конкуренции"                    </t>
  </si>
  <si>
    <t>1220000000</t>
  </si>
  <si>
    <t xml:space="preserve">       Подпрограмма "Развитие потребительского рынка и услуг"                    </t>
  </si>
  <si>
    <t>1210000000</t>
  </si>
  <si>
    <t xml:space="preserve">       Подпрограмма "Развитие малого и среднего предпринимательства"                    </t>
  </si>
  <si>
    <t>1200000000</t>
  </si>
  <si>
    <t xml:space="preserve">       Муниципальная программа Щёлковского муниципального района "Предпринимательство Щёлковского муниципального района" на 2015-2019 годы                    </t>
  </si>
  <si>
    <t>1130000000</t>
  </si>
  <si>
    <t xml:space="preserve">       Подпрограмма  "Обеспечение жильём молодых семей"                    </t>
  </si>
  <si>
    <t>1110000000</t>
  </si>
  <si>
    <t xml:space="preserve">       Подпрограмма "Обеспечение жильем отдельных категорий граждан"                    </t>
  </si>
  <si>
    <t>1100000000</t>
  </si>
  <si>
    <t xml:space="preserve">       Муниципальная программа Щёлковского муниципального района "Жилище Щёлковского муниципального района" на 2015-2019 годы                    </t>
  </si>
  <si>
    <t>0910000000</t>
  </si>
  <si>
    <t xml:space="preserve">       Подпрограмма "Энергосбережение и повышение энергетической эффективности"                    </t>
  </si>
  <si>
    <t>0900000000</t>
  </si>
  <si>
    <t xml:space="preserve">       Муниципальная программа Щёлковского муниципального района "Энергоэффективность и развитие энергетики на территории Щёлковского муниципального района" на 2015-2017 годы                    </t>
  </si>
  <si>
    <t>0820000000</t>
  </si>
  <si>
    <t xml:space="preserve">       Подпрограмма "Обеспечение безопасности жизнедеятельности населения"                    </t>
  </si>
  <si>
    <t>0810000000</t>
  </si>
  <si>
    <t xml:space="preserve">       Подпрограмма "Профилактика преступлений и иных правонарушений"                    </t>
  </si>
  <si>
    <t>0800000000</t>
  </si>
  <si>
    <t xml:space="preserve">       Муниципальная программа Щёлковского муниципального района "Безопасность Щёлковского муниципального района" на 2015-2019 годы                    </t>
  </si>
  <si>
    <t>0700000000</t>
  </si>
  <si>
    <t xml:space="preserve">       Муниципальная программа Щёлковского муниципального района "Экология и окружающая среда Щёлковского муниципального района" на 2015-2019 годы                    </t>
  </si>
  <si>
    <t>0680000000</t>
  </si>
  <si>
    <t xml:space="preserve">       Подпрограмма "Обеспечивающая подпрограмма деятельности Комитета по культуре и туризму Администрации Щёлковского муниципального района"                    </t>
  </si>
  <si>
    <t>0670000000</t>
  </si>
  <si>
    <t xml:space="preserve">       Подпрограмма "Развитие туризма"                    </t>
  </si>
  <si>
    <t>0630000000</t>
  </si>
  <si>
    <t xml:space="preserve">       Подпрограмма "Организация культурно-досуговой деятельности"                    </t>
  </si>
  <si>
    <t>0620000000</t>
  </si>
  <si>
    <t xml:space="preserve">       Подпрограмма "Развитие библиотечного дела"                    </t>
  </si>
  <si>
    <t>0600000000</t>
  </si>
  <si>
    <t xml:space="preserve">       Муниципальная программа Щёлковского муниципального района "Культура Щёлковского муниципального района" на 2015-2019 годы                    </t>
  </si>
  <si>
    <t>0560000000</t>
  </si>
  <si>
    <t xml:space="preserve">       Подпрограмма "Доступная среда"                    </t>
  </si>
  <si>
    <t>0550000000</t>
  </si>
  <si>
    <t>0540000000</t>
  </si>
  <si>
    <t xml:space="preserve">       Подпрограмма "Создание условий для оказания медицинской помощи населению"                    </t>
  </si>
  <si>
    <t>0530000000</t>
  </si>
  <si>
    <t xml:space="preserve">       Подпрограмма "Молодое поколение"                    </t>
  </si>
  <si>
    <t>0520000000</t>
  </si>
  <si>
    <t xml:space="preserve">       Подпрограмма "Развитие спортивной инфраструктуры"                    </t>
  </si>
  <si>
    <t>0510000000</t>
  </si>
  <si>
    <t xml:space="preserve">       Подпрограмма "Развитие физической культуры и спорта"                    </t>
  </si>
  <si>
    <t>0500000000</t>
  </si>
  <si>
    <t xml:space="preserve">       Муниципальная программа Щёлковского муниципального района "Спорт Щёлковского муниципального района" на 2015-2019 годы                    </t>
  </si>
  <si>
    <t>0430000000</t>
  </si>
  <si>
    <t xml:space="preserve">       Подпрограмма "Предоставление мер социальной поддержки и субсидии по оплате жилого помещения и коммунальных услуг гражданам Российской федерации, имеющих место жительства в Щёлковском муниципальном районе"                    </t>
  </si>
  <si>
    <t>0420000000</t>
  </si>
  <si>
    <t xml:space="preserve">       Подпрограмма "Благоустройство и освещение"                    </t>
  </si>
  <si>
    <t>0410000000</t>
  </si>
  <si>
    <t xml:space="preserve">       Подпрограмма "Развитие коммунальной инфраструктуры"                    </t>
  </si>
  <si>
    <t>0400000000</t>
  </si>
  <si>
    <t xml:space="preserve">       Муниципальная программа Щёлковского муниципального района "Развитие жилищно-коммунального хозяйства Щёлковского муниципального района" на 2015-2019 годы                    </t>
  </si>
  <si>
    <t>0340000000</t>
  </si>
  <si>
    <t xml:space="preserve">       Подпрограмма "Обеспечивающая программа деятельности  Комитета по образованию Администрации Щёлковского муниципального района"                    </t>
  </si>
  <si>
    <t>0330000000</t>
  </si>
  <si>
    <t xml:space="preserve">       Подпрограмма "Дополнительное образование, воспитание детей"                    </t>
  </si>
  <si>
    <t>0320000000</t>
  </si>
  <si>
    <t xml:space="preserve">       Подпрограмма "Общее образование"                    </t>
  </si>
  <si>
    <t>0310000000</t>
  </si>
  <si>
    <t xml:space="preserve">       Подпрограмма "Дошкольное образование"                    </t>
  </si>
  <si>
    <t>0300000000</t>
  </si>
  <si>
    <t xml:space="preserve">       Муниципальная программа Щёлковского муниципального района "Образование Щёлковского муниципального района" на 2015-2019 годы                    </t>
  </si>
  <si>
    <t>0200000000</t>
  </si>
  <si>
    <t xml:space="preserve">       Муниципальная  программа Щёлковского муниципального района "Архитектура и градостроительство Щёлковского муниципального района " на 2015-2019 годы                    </t>
  </si>
  <si>
    <t>0120000000</t>
  </si>
  <si>
    <t xml:space="preserve">       Подпрограмма "Развитие дорожного хозяйства"                    </t>
  </si>
  <si>
    <t>0110000000</t>
  </si>
  <si>
    <t xml:space="preserve">       Подпрограмма "Транспортное обслуживание населения  и безопасность дорожного движения"                    </t>
  </si>
  <si>
    <t>0100000000</t>
  </si>
  <si>
    <t xml:space="preserve">       Муниципальная программа Щёлковского муниципального района "Развитие и функционирование дорожно-транспортного комплекса Щёлковского муниципального района" на 2015-2019 годы                    </t>
  </si>
  <si>
    <t>Кассовое 
исполнение 
2016 год</t>
  </si>
  <si>
    <t>ЦСР</t>
  </si>
  <si>
    <t>Наименования</t>
  </si>
  <si>
    <t>тыс.руб.</t>
  </si>
  <si>
    <t xml:space="preserve">Распределение бюджетных ассигнований по целевым статьям 
(муниципальным программам и непрограммным направлениям деятельности) на 2017 год   
   </t>
  </si>
  <si>
    <t>Утверждено в бюджете на 2016 год (Решение 312/39-99-НПА)</t>
  </si>
  <si>
    <t>За счёт средств бюджета ЩМР</t>
  </si>
  <si>
    <t>За счёт межбюджетных трансфертов</t>
  </si>
  <si>
    <t xml:space="preserve">% Исполнения по муниципальным программам от показателей сводной бюджетной росписи </t>
  </si>
  <si>
    <t>в том числе:</t>
  </si>
  <si>
    <t xml:space="preserve">% Исполнения </t>
  </si>
  <si>
    <t>Муниципальная программа Щёлковского муниципального района "Развитие и функционирование дорожно-транспортного комплекса Щёлковского муниципального района" на 2015-2019 годы </t>
  </si>
  <si>
    <t>Муниципальная  программа Щёлковского муниципального района "Архитектура и градостроительство Щёлковского муниципального района " на 2015-2019 годы </t>
  </si>
  <si>
    <t>Муниципальная программа Щёлковского муниципального района "Образование Щёлковского муниципального района" на 2015-2019 годы </t>
  </si>
  <si>
    <t>Муниципальная программа Щёлковского муниципального района "Развитие жилищно-коммунального хозяйства Щёлковского муниципального района" на 2015-2019 годы </t>
  </si>
  <si>
    <t>Муниципальная программа Щёлковского муниципального района "Спорт Щёлковского муниципального района" на 2015-2019 годы </t>
  </si>
  <si>
    <t>Муниципальная программа Щёлковского муниципального района "Культура Щёлковского муниципального района" на 2015-2019 годы </t>
  </si>
  <si>
    <t>Муниципальная программа Щёлковского муниципального района "Экология и окружающая среда Щёлковского муниципального района" на 2015-2019 годы </t>
  </si>
  <si>
    <t>Муниципальная программа Щёлковского муниципального района "Безопасность Щёлковского муниципального района" на 2015-2019 годы </t>
  </si>
  <si>
    <t>Муниципальная программа Щёлковского муниципального района "Энергоэффективность и развитие энергетики на территории Щёлковского муниципального района" на 2015-2017 годы </t>
  </si>
  <si>
    <t>Муниципальная программа Щёлковского муниципального района "Жилище Щёлковского муниципального района" на 2015-2019 годы </t>
  </si>
  <si>
    <t>Муниципальная программа Щёлковского муниципального района "Предпринимательство Щёлковского муниципального района" на 2015-2019 годы </t>
  </si>
  <si>
    <t>Муниципальная программа Щёлковского муниципального района "Информационная и внутренняя политика Щёлковского муниципального района" на 2015-2019 годы </t>
  </si>
  <si>
    <t>Муниципальная программа Щёлковского муниципального района "Эффективная власть в Щёлковском муниципальном районе" на 2015-2019 годы </t>
  </si>
  <si>
    <t>Справочно</t>
  </si>
  <si>
    <t>1</t>
  </si>
  <si>
    <t>2</t>
  </si>
  <si>
    <t>3</t>
  </si>
  <si>
    <t>7</t>
  </si>
  <si>
    <t>Отклонения (+/-)                   (гр.7-гр.9)</t>
  </si>
  <si>
    <t xml:space="preserve">
Исполнение на 01.04.2016
</t>
  </si>
  <si>
    <t>исполнение на 01.04.2015</t>
  </si>
  <si>
    <t>Сведения об исполнении муниципальных программ Щёлковского муниципального района на 01.04.2016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</si>
</sst>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0.0"/>
    <numFmt numFmtId="175" formatCode="#,##0.0"/>
  </numFmts>
  <fonts count="44">
    <font>
      <sz val="8"/>
      <color indexed="8"/>
      <name val="Arial"/>
      <family val="0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33">
    <xf numFmtId="0" fontId="0" fillId="0" borderId="0" applyProtection="0">
      <alignment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9" fontId="0" fillId="0" borderId="0">
      <alignment horizontal="left" vertical="top" wrapText="1"/>
      <protection hidden="1" locked="0"/>
    </xf>
    <xf numFmtId="0" fontId="0" fillId="0" borderId="0">
      <alignment horizontal="right" vertical="top" wrapText="1"/>
      <protection hidden="1" locked="0"/>
    </xf>
    <xf numFmtId="0" fontId="0" fillId="0" borderId="0">
      <alignment horizontal="righ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Protection="0">
      <alignment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1" borderId="8" applyNumberFormat="0" applyFont="0" applyAlignment="0" applyProtection="0"/>
    <xf numFmtId="0" fontId="0" fillId="0" borderId="0">
      <alignment horizontal="right" vertical="top" wrapText="1"/>
      <protection hidden="1" locked="0"/>
    </xf>
    <xf numFmtId="0" fontId="0" fillId="0" borderId="0">
      <alignment horizontal="right" vertical="top" wrapText="1"/>
      <protection hidden="1" locked="0"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 horizontal="left" wrapText="1"/>
      <protection hidden="1" locked="0"/>
    </xf>
    <xf numFmtId="49" fontId="2" fillId="0" borderId="0">
      <alignment horizontal="center" vertical="top" wrapText="1"/>
      <protection hidden="1" locked="0"/>
    </xf>
    <xf numFmtId="49" fontId="2" fillId="0" borderId="0">
      <alignment horizontal="center" vertical="top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33" borderId="0" xfId="0" applyFont="1" applyFill="1" applyAlignment="1">
      <alignment vertical="center" wrapText="1"/>
    </xf>
    <xf numFmtId="0" fontId="3" fillId="33" borderId="0" xfId="0" applyNumberFormat="1" applyFont="1" applyFill="1" applyBorder="1" applyAlignment="1" applyProtection="1">
      <alignment horizontal="left" vertical="center" wrapText="1"/>
      <protection hidden="1" locked="0"/>
    </xf>
    <xf numFmtId="0" fontId="3" fillId="33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0" xfId="0" applyNumberFormat="1" applyFont="1" applyFill="1" applyBorder="1" applyAlignment="1" applyProtection="1">
      <alignment vertical="center" wrapText="1"/>
      <protection hidden="1" locked="0"/>
    </xf>
    <xf numFmtId="49" fontId="3" fillId="33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3" fillId="33" borderId="0" xfId="0" applyFont="1" applyFill="1" applyAlignment="1">
      <alignment horizontal="center" vertical="center" wrapText="1"/>
    </xf>
    <xf numFmtId="0" fontId="43" fillId="33" borderId="11" xfId="0" applyFont="1" applyFill="1" applyBorder="1" applyAlignment="1">
      <alignment vertical="center" wrapText="1"/>
    </xf>
    <xf numFmtId="173" fontId="4" fillId="33" borderId="11" xfId="0" applyNumberFormat="1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175" fontId="4" fillId="33" borderId="11" xfId="0" applyNumberFormat="1" applyFont="1" applyFill="1" applyBorder="1" applyAlignment="1" applyProtection="1">
      <alignment horizontal="right" vertical="center" wrapText="1"/>
      <protection hidden="1" locked="0"/>
    </xf>
    <xf numFmtId="175" fontId="4" fillId="33" borderId="11" xfId="87" applyNumberFormat="1" applyFont="1" applyFill="1" applyBorder="1" applyAlignment="1" applyProtection="1">
      <alignment horizontal="right" vertical="center" wrapText="1"/>
      <protection hidden="1" locked="0"/>
    </xf>
    <xf numFmtId="0" fontId="4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175" fontId="4" fillId="33" borderId="11" xfId="0" applyNumberFormat="1" applyFont="1" applyFill="1" applyBorder="1" applyAlignment="1" applyProtection="1">
      <alignment horizontal="right" vertical="center" wrapText="1"/>
      <protection hidden="1" locked="0"/>
    </xf>
    <xf numFmtId="175" fontId="4" fillId="33" borderId="11" xfId="0" applyNumberFormat="1" applyFont="1" applyFill="1" applyBorder="1" applyAlignment="1" applyProtection="1">
      <alignment horizontal="right" vertical="center" wrapText="1"/>
      <protection hidden="1" locked="0"/>
    </xf>
    <xf numFmtId="0" fontId="5" fillId="33" borderId="0" xfId="0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3" borderId="11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[0] 2" xfId="45"/>
    <cellStyle name="Денежный 10" xfId="46"/>
    <cellStyle name="Денежный 11" xfId="47"/>
    <cellStyle name="Денежный 12" xfId="48"/>
    <cellStyle name="Денежный 13" xfId="49"/>
    <cellStyle name="Денежный 14" xfId="50"/>
    <cellStyle name="Денежный 15" xfId="51"/>
    <cellStyle name="Денежный 16" xfId="52"/>
    <cellStyle name="Денежный 17" xfId="53"/>
    <cellStyle name="Денежный 18" xfId="54"/>
    <cellStyle name="Денежный 19" xfId="55"/>
    <cellStyle name="Денежный 2" xfId="56"/>
    <cellStyle name="Денежный 20" xfId="57"/>
    <cellStyle name="Денежный 21" xfId="58"/>
    <cellStyle name="Денежный 22" xfId="59"/>
    <cellStyle name="Денежный 23" xfId="60"/>
    <cellStyle name="Денежный 24" xfId="61"/>
    <cellStyle name="Денежный 25" xfId="62"/>
    <cellStyle name="Денежный 26" xfId="63"/>
    <cellStyle name="Денежный 27" xfId="64"/>
    <cellStyle name="Денежный 28" xfId="65"/>
    <cellStyle name="Денежный 29" xfId="66"/>
    <cellStyle name="Денежный 3" xfId="67"/>
    <cellStyle name="Денежный 30" xfId="68"/>
    <cellStyle name="Денежный 31" xfId="69"/>
    <cellStyle name="Денежный 32" xfId="70"/>
    <cellStyle name="Денежный 33" xfId="71"/>
    <cellStyle name="Денежный 34" xfId="72"/>
    <cellStyle name="Денежный 4" xfId="73"/>
    <cellStyle name="Денежный 5" xfId="74"/>
    <cellStyle name="Денежный 6" xfId="75"/>
    <cellStyle name="Денежный 7" xfId="76"/>
    <cellStyle name="Денежный 8" xfId="77"/>
    <cellStyle name="Денежный 9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Обычный 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Процентный 2" xfId="93"/>
    <cellStyle name="Связанная ячейка" xfId="94"/>
    <cellStyle name="Текст предупреждения" xfId="95"/>
    <cellStyle name="Comma" xfId="96"/>
    <cellStyle name="Comma [0]" xfId="97"/>
    <cellStyle name="Финансовый [0] 2" xfId="98"/>
    <cellStyle name="Финансовый 10" xfId="99"/>
    <cellStyle name="Финансовый 11" xfId="100"/>
    <cellStyle name="Финансовый 12" xfId="101"/>
    <cellStyle name="Финансовый 13" xfId="102"/>
    <cellStyle name="Финансовый 14" xfId="103"/>
    <cellStyle name="Финансовый 15" xfId="104"/>
    <cellStyle name="Финансовый 16" xfId="105"/>
    <cellStyle name="Финансовый 17" xfId="106"/>
    <cellStyle name="Финансовый 18" xfId="107"/>
    <cellStyle name="Финансовый 19" xfId="108"/>
    <cellStyle name="Финансовый 2" xfId="109"/>
    <cellStyle name="Финансовый 20" xfId="110"/>
    <cellStyle name="Финансовый 21" xfId="111"/>
    <cellStyle name="Финансовый 22" xfId="112"/>
    <cellStyle name="Финансовый 23" xfId="113"/>
    <cellStyle name="Финансовый 24" xfId="114"/>
    <cellStyle name="Финансовый 25" xfId="115"/>
    <cellStyle name="Финансовый 26" xfId="116"/>
    <cellStyle name="Финансовый 27" xfId="117"/>
    <cellStyle name="Финансовый 28" xfId="118"/>
    <cellStyle name="Финансовый 29" xfId="119"/>
    <cellStyle name="Финансовый 3" xfId="120"/>
    <cellStyle name="Финансовый 30" xfId="121"/>
    <cellStyle name="Финансовый 31" xfId="122"/>
    <cellStyle name="Финансовый 32" xfId="123"/>
    <cellStyle name="Финансовый 33" xfId="124"/>
    <cellStyle name="Финансовый 34" xfId="125"/>
    <cellStyle name="Финансовый 4" xfId="126"/>
    <cellStyle name="Финансовый 5" xfId="127"/>
    <cellStyle name="Финансовый 6" xfId="128"/>
    <cellStyle name="Финансовый 7" xfId="129"/>
    <cellStyle name="Финансовый 8" xfId="130"/>
    <cellStyle name="Финансовый 9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Normal="90" zoomScaleSheetLayoutView="100" workbookViewId="0" topLeftCell="A1">
      <selection activeCell="A2" sqref="A2"/>
    </sheetView>
  </sheetViews>
  <sheetFormatPr defaultColWidth="9.33203125" defaultRowHeight="11.25"/>
  <cols>
    <col min="1" max="1" width="49.83203125" style="2" customWidth="1"/>
    <col min="2" max="2" width="14.83203125" style="7" customWidth="1"/>
    <col min="3" max="3" width="18.5" style="2" customWidth="1"/>
    <col min="4" max="5" width="16.33203125" style="2" hidden="1" customWidth="1"/>
    <col min="6" max="6" width="13.83203125" style="2" customWidth="1"/>
    <col min="7" max="7" width="14.5" style="2" customWidth="1"/>
    <col min="8" max="8" width="16.33203125" style="2" customWidth="1"/>
    <col min="9" max="9" width="19" style="2" customWidth="1"/>
    <col min="10" max="16384" width="9.33203125" style="2" customWidth="1"/>
  </cols>
  <sheetData>
    <row r="1" spans="1:9" ht="12.75">
      <c r="A1" s="21" t="s">
        <v>134</v>
      </c>
      <c r="B1" s="21"/>
      <c r="C1" s="21"/>
      <c r="D1" s="21"/>
      <c r="E1" s="21"/>
      <c r="F1" s="21"/>
      <c r="G1" s="21"/>
      <c r="H1" s="21"/>
      <c r="I1" s="21"/>
    </row>
    <row r="2" spans="1:9" ht="12.75">
      <c r="A2" s="3"/>
      <c r="B2" s="4"/>
      <c r="D2" s="5"/>
      <c r="E2" s="5"/>
      <c r="F2" s="5"/>
      <c r="I2" s="6" t="s">
        <v>105</v>
      </c>
    </row>
    <row r="3" spans="1:9" ht="12.75" customHeight="1">
      <c r="A3" s="22" t="s">
        <v>104</v>
      </c>
      <c r="B3" s="22" t="s">
        <v>103</v>
      </c>
      <c r="C3" s="22" t="s">
        <v>107</v>
      </c>
      <c r="D3" s="22" t="s">
        <v>111</v>
      </c>
      <c r="E3" s="22"/>
      <c r="F3" s="22" t="s">
        <v>132</v>
      </c>
      <c r="G3" s="23" t="s">
        <v>112</v>
      </c>
      <c r="H3" s="22" t="s">
        <v>126</v>
      </c>
      <c r="I3" s="22"/>
    </row>
    <row r="4" spans="1:9" s="7" customFormat="1" ht="74.25" customHeight="1">
      <c r="A4" s="22"/>
      <c r="B4" s="22"/>
      <c r="C4" s="22"/>
      <c r="D4" s="16" t="s">
        <v>108</v>
      </c>
      <c r="E4" s="16" t="s">
        <v>109</v>
      </c>
      <c r="F4" s="22"/>
      <c r="G4" s="23"/>
      <c r="H4" s="16" t="s">
        <v>133</v>
      </c>
      <c r="I4" s="16" t="s">
        <v>131</v>
      </c>
    </row>
    <row r="5" spans="1:9" s="7" customFormat="1" ht="16.5" customHeight="1">
      <c r="A5" s="15" t="s">
        <v>127</v>
      </c>
      <c r="B5" s="15" t="s">
        <v>128</v>
      </c>
      <c r="C5" s="15" t="s">
        <v>129</v>
      </c>
      <c r="D5" s="16">
        <v>5</v>
      </c>
      <c r="E5" s="16">
        <v>6</v>
      </c>
      <c r="F5" s="11" t="s">
        <v>130</v>
      </c>
      <c r="G5" s="10">
        <v>8</v>
      </c>
      <c r="H5" s="16">
        <v>9</v>
      </c>
      <c r="I5" s="16">
        <v>10</v>
      </c>
    </row>
    <row r="6" spans="1:9" ht="78.75">
      <c r="A6" s="8" t="s">
        <v>113</v>
      </c>
      <c r="B6" s="11" t="s">
        <v>100</v>
      </c>
      <c r="C6" s="12">
        <v>47200</v>
      </c>
      <c r="D6" s="12" t="e">
        <f aca="true" t="shared" si="0" ref="D6:D11">C6-E6</f>
        <v>#REF!</v>
      </c>
      <c r="E6" s="13" t="e">
        <f>#REF!+#REF!</f>
        <v>#REF!</v>
      </c>
      <c r="F6" s="12">
        <v>586.9</v>
      </c>
      <c r="G6" s="9">
        <f>F6/C6</f>
        <v>0.012434322033898305</v>
      </c>
      <c r="H6" s="12">
        <v>3043</v>
      </c>
      <c r="I6" s="12">
        <f>F6-H6</f>
        <v>-2456.1</v>
      </c>
    </row>
    <row r="7" spans="1:9" ht="66">
      <c r="A7" s="8" t="s">
        <v>114</v>
      </c>
      <c r="B7" s="11" t="s">
        <v>94</v>
      </c>
      <c r="C7" s="12">
        <v>0</v>
      </c>
      <c r="D7" s="12">
        <f t="shared" si="0"/>
        <v>0</v>
      </c>
      <c r="E7" s="12">
        <v>0</v>
      </c>
      <c r="F7" s="12">
        <v>0</v>
      </c>
      <c r="G7" s="9">
        <v>0</v>
      </c>
      <c r="H7" s="12">
        <v>0</v>
      </c>
      <c r="I7" s="12">
        <f aca="true" t="shared" si="1" ref="I7:I18">F7-H7</f>
        <v>0</v>
      </c>
    </row>
    <row r="8" spans="1:9" ht="52.5">
      <c r="A8" s="8" t="s">
        <v>115</v>
      </c>
      <c r="B8" s="11" t="s">
        <v>92</v>
      </c>
      <c r="C8" s="18">
        <v>4218807</v>
      </c>
      <c r="D8" s="12">
        <f t="shared" si="0"/>
        <v>1116060.5</v>
      </c>
      <c r="E8" s="13">
        <v>3102746.5</v>
      </c>
      <c r="F8" s="12">
        <v>658884.9</v>
      </c>
      <c r="G8" s="9">
        <f>F8/C8</f>
        <v>0.15617801430594005</v>
      </c>
      <c r="H8" s="12">
        <v>604162.11</v>
      </c>
      <c r="I8" s="12">
        <f t="shared" si="1"/>
        <v>54722.79000000004</v>
      </c>
    </row>
    <row r="9" spans="1:9" ht="66">
      <c r="A9" s="8" t="s">
        <v>116</v>
      </c>
      <c r="B9" s="11" t="s">
        <v>82</v>
      </c>
      <c r="C9" s="19">
        <v>70332</v>
      </c>
      <c r="D9" s="12">
        <f t="shared" si="0"/>
        <v>7742</v>
      </c>
      <c r="E9" s="13">
        <v>62590</v>
      </c>
      <c r="F9" s="12">
        <v>17944.5</v>
      </c>
      <c r="G9" s="9">
        <f>F9/C9</f>
        <v>0.25513990786555196</v>
      </c>
      <c r="H9" s="12">
        <v>15516.96</v>
      </c>
      <c r="I9" s="12">
        <f t="shared" si="1"/>
        <v>2427.540000000001</v>
      </c>
    </row>
    <row r="10" spans="1:9" ht="52.5">
      <c r="A10" s="8" t="s">
        <v>117</v>
      </c>
      <c r="B10" s="11" t="s">
        <v>74</v>
      </c>
      <c r="C10" s="12">
        <v>122917</v>
      </c>
      <c r="D10" s="12" t="e">
        <f t="shared" si="0"/>
        <v>#REF!</v>
      </c>
      <c r="E10" s="13" t="e">
        <f>#REF!+#REF!+#REF!+#REF!+#REF!+#REF!</f>
        <v>#REF!</v>
      </c>
      <c r="F10" s="12">
        <v>26990.7</v>
      </c>
      <c r="G10" s="9">
        <f>F10/C10</f>
        <v>0.21958476044810726</v>
      </c>
      <c r="H10" s="12">
        <v>31506.34</v>
      </c>
      <c r="I10" s="12">
        <f t="shared" si="1"/>
        <v>-4515.639999999999</v>
      </c>
    </row>
    <row r="11" spans="1:9" ht="52.5" customHeight="1">
      <c r="A11" s="8" t="s">
        <v>118</v>
      </c>
      <c r="B11" s="11" t="s">
        <v>61</v>
      </c>
      <c r="C11" s="12">
        <v>98716</v>
      </c>
      <c r="D11" s="12" t="e">
        <f t="shared" si="0"/>
        <v>#REF!</v>
      </c>
      <c r="E11" s="13" t="e">
        <f>#REF!+#REF!+#REF!+#REF!</f>
        <v>#REF!</v>
      </c>
      <c r="F11" s="12">
        <v>21830.4</v>
      </c>
      <c r="G11" s="9">
        <f>F11/C11</f>
        <v>0.22114348231289763</v>
      </c>
      <c r="H11" s="12">
        <v>22185.36</v>
      </c>
      <c r="I11" s="12">
        <f t="shared" si="1"/>
        <v>-354.9599999999991</v>
      </c>
    </row>
    <row r="12" spans="1:9" ht="66">
      <c r="A12" s="8" t="s">
        <v>119</v>
      </c>
      <c r="B12" s="11" t="s">
        <v>51</v>
      </c>
      <c r="C12" s="12">
        <v>5612</v>
      </c>
      <c r="D12" s="12">
        <f aca="true" t="shared" si="2" ref="D12:D18">C12-E12</f>
        <v>5612</v>
      </c>
      <c r="E12" s="12">
        <v>0</v>
      </c>
      <c r="F12" s="12">
        <v>538</v>
      </c>
      <c r="G12" s="9">
        <f aca="true" t="shared" si="3" ref="G12:G19">F12/C12</f>
        <v>0.09586600142551675</v>
      </c>
      <c r="H12" s="12">
        <v>0</v>
      </c>
      <c r="I12" s="12">
        <f t="shared" si="1"/>
        <v>538</v>
      </c>
    </row>
    <row r="13" spans="1:9" ht="52.5">
      <c r="A13" s="8" t="s">
        <v>120</v>
      </c>
      <c r="B13" s="11" t="s">
        <v>49</v>
      </c>
      <c r="C13" s="12">
        <v>32404</v>
      </c>
      <c r="D13" s="12">
        <f t="shared" si="2"/>
        <v>32404</v>
      </c>
      <c r="E13" s="12">
        <v>0</v>
      </c>
      <c r="F13" s="12">
        <v>7097.6</v>
      </c>
      <c r="G13" s="9">
        <f t="shared" si="3"/>
        <v>0.21903468707566967</v>
      </c>
      <c r="H13" s="12">
        <v>2370.69</v>
      </c>
      <c r="I13" s="12">
        <f t="shared" si="1"/>
        <v>4726.91</v>
      </c>
    </row>
    <row r="14" spans="1:9" ht="78.75">
      <c r="A14" s="8" t="s">
        <v>121</v>
      </c>
      <c r="B14" s="11" t="s">
        <v>43</v>
      </c>
      <c r="C14" s="12">
        <v>1382</v>
      </c>
      <c r="D14" s="12">
        <f t="shared" si="2"/>
        <v>1382</v>
      </c>
      <c r="E14" s="12">
        <v>0</v>
      </c>
      <c r="F14" s="12">
        <v>0</v>
      </c>
      <c r="G14" s="9">
        <f t="shared" si="3"/>
        <v>0</v>
      </c>
      <c r="H14" s="12">
        <v>0</v>
      </c>
      <c r="I14" s="12">
        <f t="shared" si="1"/>
        <v>0</v>
      </c>
    </row>
    <row r="15" spans="1:9" ht="52.5">
      <c r="A15" s="8" t="s">
        <v>122</v>
      </c>
      <c r="B15" s="11" t="s">
        <v>39</v>
      </c>
      <c r="C15" s="12">
        <v>43227</v>
      </c>
      <c r="D15" s="12">
        <f t="shared" si="2"/>
        <v>-14969.099999999999</v>
      </c>
      <c r="E15" s="13">
        <v>58196.1</v>
      </c>
      <c r="F15" s="12">
        <v>0</v>
      </c>
      <c r="G15" s="9">
        <f t="shared" si="3"/>
        <v>0</v>
      </c>
      <c r="H15" s="12">
        <v>0</v>
      </c>
      <c r="I15" s="12">
        <f t="shared" si="1"/>
        <v>0</v>
      </c>
    </row>
    <row r="16" spans="1:9" ht="66">
      <c r="A16" s="8" t="s">
        <v>123</v>
      </c>
      <c r="B16" s="11" t="s">
        <v>33</v>
      </c>
      <c r="C16" s="12">
        <v>37467</v>
      </c>
      <c r="D16" s="12" t="e">
        <f t="shared" si="2"/>
        <v>#REF!</v>
      </c>
      <c r="E16" s="13" t="e">
        <f>#REF!+#REF!+#REF!</f>
        <v>#REF!</v>
      </c>
      <c r="F16" s="12">
        <v>10525.4</v>
      </c>
      <c r="G16" s="9">
        <f t="shared" si="3"/>
        <v>0.2809245469346358</v>
      </c>
      <c r="H16" s="12">
        <v>7679.08</v>
      </c>
      <c r="I16" s="12">
        <f t="shared" si="1"/>
        <v>2846.3199999999997</v>
      </c>
    </row>
    <row r="17" spans="1:9" ht="66">
      <c r="A17" s="8" t="s">
        <v>124</v>
      </c>
      <c r="B17" s="11" t="s">
        <v>25</v>
      </c>
      <c r="C17" s="12">
        <v>20600</v>
      </c>
      <c r="D17" s="12">
        <f t="shared" si="2"/>
        <v>20600</v>
      </c>
      <c r="E17" s="13">
        <v>0</v>
      </c>
      <c r="F17" s="12">
        <v>7519.9</v>
      </c>
      <c r="G17" s="9">
        <f t="shared" si="3"/>
        <v>0.36504368932038833</v>
      </c>
      <c r="H17" s="12">
        <v>0</v>
      </c>
      <c r="I17" s="12">
        <f t="shared" si="1"/>
        <v>7519.9</v>
      </c>
    </row>
    <row r="18" spans="1:9" ht="52.5">
      <c r="A18" s="8" t="s">
        <v>125</v>
      </c>
      <c r="B18" s="11" t="s">
        <v>19</v>
      </c>
      <c r="C18" s="12">
        <v>461399</v>
      </c>
      <c r="D18" s="12" t="e">
        <f t="shared" si="2"/>
        <v>#REF!</v>
      </c>
      <c r="E18" s="13" t="e">
        <f>#REF!+#REF!+#REF!+#REF!+#REF!+#REF!+#REF!</f>
        <v>#REF!</v>
      </c>
      <c r="F18" s="12">
        <v>94307.2</v>
      </c>
      <c r="G18" s="9">
        <f t="shared" si="3"/>
        <v>0.204394027728712</v>
      </c>
      <c r="H18" s="12">
        <v>81987.13</v>
      </c>
      <c r="I18" s="12">
        <f t="shared" si="1"/>
        <v>12320.069999999992</v>
      </c>
    </row>
    <row r="19" spans="1:9" ht="12.75">
      <c r="A19" s="11" t="s">
        <v>0</v>
      </c>
      <c r="B19" s="14"/>
      <c r="C19" s="12">
        <f>SUM(C6:C18)</f>
        <v>5160063</v>
      </c>
      <c r="D19" s="12" t="e">
        <f>D6+D7+D8+D9+D10+D11+D12+D13+D14+D15+D16+D17+D18+#REF!+#REF!</f>
        <v>#REF!</v>
      </c>
      <c r="E19" s="12" t="e">
        <f>E6+E7+E8+E9+E10+E11+E12+E13+E14+E15+E16+E17+E18+#REF!+#REF!</f>
        <v>#REF!</v>
      </c>
      <c r="F19" s="12">
        <f>SUM(F6:F18)</f>
        <v>846225.5</v>
      </c>
      <c r="G19" s="9">
        <f t="shared" si="3"/>
        <v>0.1639951876556546</v>
      </c>
      <c r="H19" s="12">
        <f>H6+H7+H8+H9+H10+H11+H12+H13+H14+H15+H16+H17+H18</f>
        <v>768450.6699999998</v>
      </c>
      <c r="I19" s="12">
        <f>I6+I7+I8+I9+I10+I11+I12+I13+I14+I15+I16+I17+I18</f>
        <v>77774.83000000003</v>
      </c>
    </row>
    <row r="20" spans="1:9" ht="31.5" customHeight="1">
      <c r="A20" s="17"/>
      <c r="B20" s="17"/>
      <c r="C20" s="17"/>
      <c r="D20" s="17"/>
      <c r="E20" s="17"/>
      <c r="F20" s="17"/>
      <c r="G20" s="17"/>
      <c r="H20" s="20"/>
      <c r="I20" s="20"/>
    </row>
  </sheetData>
  <sheetProtection/>
  <mergeCells count="9">
    <mergeCell ref="H20:I20"/>
    <mergeCell ref="A1:I1"/>
    <mergeCell ref="H3:I3"/>
    <mergeCell ref="G3:G4"/>
    <mergeCell ref="F3:F4"/>
    <mergeCell ref="B3:B4"/>
    <mergeCell ref="A3:A4"/>
    <mergeCell ref="C3:C4"/>
    <mergeCell ref="D3:E3"/>
  </mergeCells>
  <printOptions/>
  <pageMargins left="0" right="0" top="0.3937007874015748" bottom="0.3937007874015748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A55" sqref="A5:A55"/>
    </sheetView>
  </sheetViews>
  <sheetFormatPr defaultColWidth="9.33203125" defaultRowHeight="11.25"/>
  <cols>
    <col min="1" max="1" width="25.33203125" style="1" customWidth="1"/>
    <col min="2" max="16384" width="9.33203125" style="1" customWidth="1"/>
  </cols>
  <sheetData>
    <row r="1" ht="91.5">
      <c r="A1" s="1" t="s">
        <v>106</v>
      </c>
    </row>
    <row r="2" ht="9.75">
      <c r="K2" s="1" t="s">
        <v>105</v>
      </c>
    </row>
    <row r="3" spans="1:10" ht="132">
      <c r="A3" s="1" t="s">
        <v>104</v>
      </c>
      <c r="B3" s="1" t="s">
        <v>103</v>
      </c>
      <c r="C3" s="1" t="s">
        <v>107</v>
      </c>
      <c r="D3" s="1" t="s">
        <v>111</v>
      </c>
      <c r="F3" s="1" t="s">
        <v>102</v>
      </c>
      <c r="G3" s="1" t="s">
        <v>111</v>
      </c>
      <c r="I3" s="1" t="s">
        <v>110</v>
      </c>
      <c r="J3" s="1" t="s">
        <v>111</v>
      </c>
    </row>
    <row r="4" spans="4:11" ht="51">
      <c r="D4" s="1" t="s">
        <v>108</v>
      </c>
      <c r="E4" s="1" t="s">
        <v>109</v>
      </c>
      <c r="G4" s="1" t="s">
        <v>108</v>
      </c>
      <c r="H4" s="1" t="s">
        <v>109</v>
      </c>
      <c r="J4" s="1" t="s">
        <v>108</v>
      </c>
      <c r="K4" s="1" t="s">
        <v>109</v>
      </c>
    </row>
    <row r="5" spans="1:11" ht="91.5">
      <c r="A5" s="1" t="s">
        <v>101</v>
      </c>
      <c r="B5" s="1" t="s">
        <v>100</v>
      </c>
      <c r="C5" s="1">
        <v>66674.22</v>
      </c>
      <c r="D5" s="1">
        <v>47700</v>
      </c>
      <c r="E5" s="1">
        <v>18974.22</v>
      </c>
      <c r="F5" s="1">
        <v>6883.89</v>
      </c>
      <c r="G5" s="1">
        <v>6342.09</v>
      </c>
      <c r="H5" s="1">
        <v>541.8</v>
      </c>
      <c r="I5" s="1">
        <v>0.10324665215431092</v>
      </c>
      <c r="J5" s="1">
        <v>0.13295786163522014</v>
      </c>
      <c r="K5" s="1">
        <v>0.02855453346698836</v>
      </c>
    </row>
    <row r="6" spans="1:11" ht="51">
      <c r="A6" s="1" t="s">
        <v>99</v>
      </c>
      <c r="B6" s="1" t="s">
        <v>98</v>
      </c>
      <c r="C6" s="1">
        <v>5195</v>
      </c>
      <c r="D6" s="1">
        <v>3500</v>
      </c>
      <c r="E6" s="1">
        <v>1695</v>
      </c>
      <c r="F6" s="1">
        <v>644.92</v>
      </c>
      <c r="G6" s="1">
        <v>644.92</v>
      </c>
      <c r="H6" s="1">
        <v>0</v>
      </c>
      <c r="I6" s="1">
        <v>0.1241424446583253</v>
      </c>
      <c r="J6" s="1">
        <v>0.18426285714285714</v>
      </c>
      <c r="K6" s="1">
        <v>0</v>
      </c>
    </row>
    <row r="7" spans="1:11" ht="30">
      <c r="A7" s="1" t="s">
        <v>97</v>
      </c>
      <c r="B7" s="1" t="s">
        <v>96</v>
      </c>
      <c r="C7" s="1">
        <v>61479.22</v>
      </c>
      <c r="D7" s="1">
        <v>44200</v>
      </c>
      <c r="E7" s="1">
        <v>17279.22</v>
      </c>
      <c r="F7" s="1">
        <v>6238.97</v>
      </c>
      <c r="G7" s="1">
        <v>5697.17</v>
      </c>
      <c r="H7" s="1">
        <v>541.8</v>
      </c>
      <c r="I7" s="1">
        <v>0.10148095567900829</v>
      </c>
      <c r="J7" s="1">
        <v>0.1288952488687783</v>
      </c>
      <c r="K7" s="1">
        <v>0.03135558202279964</v>
      </c>
    </row>
    <row r="8" spans="1:11" ht="81">
      <c r="A8" s="1" t="s">
        <v>95</v>
      </c>
      <c r="B8" s="1" t="s">
        <v>94</v>
      </c>
      <c r="C8" s="1">
        <v>500</v>
      </c>
      <c r="D8" s="1">
        <v>500</v>
      </c>
      <c r="E8" s="1">
        <v>0</v>
      </c>
      <c r="F8" s="1">
        <v>500</v>
      </c>
      <c r="G8" s="1">
        <v>500</v>
      </c>
      <c r="H8" s="1">
        <v>0</v>
      </c>
      <c r="I8" s="1">
        <v>1</v>
      </c>
      <c r="J8" s="1">
        <v>1</v>
      </c>
      <c r="K8" s="1">
        <v>0</v>
      </c>
    </row>
    <row r="9" spans="1:11" ht="60.75">
      <c r="A9" s="1" t="s">
        <v>93</v>
      </c>
      <c r="B9" s="1" t="s">
        <v>92</v>
      </c>
      <c r="C9" s="1">
        <v>4964556.74</v>
      </c>
      <c r="D9" s="1">
        <v>1861810.2400000002</v>
      </c>
      <c r="E9" s="1">
        <v>3102746.5</v>
      </c>
      <c r="F9" s="1">
        <v>2124254.55</v>
      </c>
      <c r="G9" s="1">
        <v>761375.4199999999</v>
      </c>
      <c r="H9" s="1">
        <v>1362879.13</v>
      </c>
      <c r="I9" s="1">
        <v>0.42788403099205985</v>
      </c>
      <c r="J9" s="1">
        <v>0.4089436203766931</v>
      </c>
      <c r="K9" s="1">
        <v>0.4392492683498313</v>
      </c>
    </row>
    <row r="10" spans="1:11" ht="20.25">
      <c r="A10" s="1" t="s">
        <v>91</v>
      </c>
      <c r="B10" s="1" t="s">
        <v>90</v>
      </c>
      <c r="C10" s="1">
        <v>1748753.73</v>
      </c>
      <c r="D10" s="1">
        <v>599627.23</v>
      </c>
      <c r="E10" s="1">
        <v>1149126.5</v>
      </c>
      <c r="F10" s="1">
        <v>831636.37</v>
      </c>
      <c r="G10" s="1">
        <v>237428.29000000004</v>
      </c>
      <c r="H10" s="1">
        <v>594208.08</v>
      </c>
      <c r="I10" s="1">
        <v>0.47555945456082027</v>
      </c>
      <c r="J10" s="1">
        <v>0.3959598199034424</v>
      </c>
      <c r="K10" s="1">
        <v>0.5170954459757041</v>
      </c>
    </row>
    <row r="11" spans="1:11" ht="20.25">
      <c r="A11" s="1" t="s">
        <v>89</v>
      </c>
      <c r="B11" s="1" t="s">
        <v>88</v>
      </c>
      <c r="C11" s="1">
        <v>2503128.27</v>
      </c>
      <c r="D11" s="1">
        <v>559473.27</v>
      </c>
      <c r="E11" s="1">
        <v>1943655</v>
      </c>
      <c r="F11" s="1">
        <v>901161.7</v>
      </c>
      <c r="G11" s="1">
        <v>136174.6499999999</v>
      </c>
      <c r="H11" s="1">
        <v>764987.05</v>
      </c>
      <c r="I11" s="1">
        <v>0.3600141913622349</v>
      </c>
      <c r="J11" s="1">
        <v>0.24339795536612482</v>
      </c>
      <c r="K11" s="1">
        <v>0.3935817056010455</v>
      </c>
    </row>
    <row r="12" spans="1:11" ht="40.5">
      <c r="A12" s="1" t="s">
        <v>87</v>
      </c>
      <c r="B12" s="1" t="s">
        <v>86</v>
      </c>
      <c r="C12" s="1">
        <v>559487.94</v>
      </c>
      <c r="D12" s="1">
        <v>549522.94</v>
      </c>
      <c r="E12" s="1">
        <v>9965</v>
      </c>
      <c r="F12" s="1">
        <v>321369.98</v>
      </c>
      <c r="G12" s="1">
        <v>317685.98</v>
      </c>
      <c r="H12" s="1">
        <v>3684</v>
      </c>
      <c r="I12" s="1">
        <v>0.5744001917181629</v>
      </c>
      <c r="J12" s="1">
        <v>0.5781123168397665</v>
      </c>
      <c r="K12" s="1">
        <v>0.3696939287506272</v>
      </c>
    </row>
    <row r="13" spans="1:11" ht="71.25">
      <c r="A13" s="1" t="s">
        <v>85</v>
      </c>
      <c r="B13" s="1" t="s">
        <v>84</v>
      </c>
      <c r="C13" s="1">
        <v>153186.8</v>
      </c>
      <c r="D13" s="1">
        <v>153186.8</v>
      </c>
      <c r="E13" s="1">
        <v>0</v>
      </c>
      <c r="F13" s="1">
        <v>70086.5</v>
      </c>
      <c r="G13" s="1">
        <v>70086.5</v>
      </c>
      <c r="H13" s="1">
        <v>0</v>
      </c>
      <c r="I13" s="1">
        <v>0.4575231025127492</v>
      </c>
      <c r="J13" s="1">
        <v>0.4575231025127492</v>
      </c>
      <c r="K13" s="1">
        <v>0</v>
      </c>
    </row>
    <row r="14" spans="1:11" ht="81">
      <c r="A14" s="1" t="s">
        <v>83</v>
      </c>
      <c r="B14" s="1" t="s">
        <v>82</v>
      </c>
      <c r="C14" s="1">
        <v>69390</v>
      </c>
      <c r="D14" s="1">
        <v>6800</v>
      </c>
      <c r="E14" s="1">
        <v>62590</v>
      </c>
      <c r="F14" s="1">
        <v>37344.61</v>
      </c>
      <c r="G14" s="1">
        <v>1696.2799999999988</v>
      </c>
      <c r="H14" s="1">
        <v>35648.33</v>
      </c>
      <c r="I14" s="1">
        <v>0.5381843205072777</v>
      </c>
      <c r="J14" s="1">
        <v>0.2494529411764704</v>
      </c>
      <c r="K14" s="1">
        <v>0.5695531235021569</v>
      </c>
    </row>
    <row r="15" spans="1:11" ht="30">
      <c r="A15" s="1" t="s">
        <v>81</v>
      </c>
      <c r="B15" s="1" t="s">
        <v>80</v>
      </c>
      <c r="C15" s="1">
        <v>5220</v>
      </c>
      <c r="D15" s="1">
        <v>5220</v>
      </c>
      <c r="E15" s="1">
        <v>0</v>
      </c>
      <c r="F15" s="1">
        <v>699.46</v>
      </c>
      <c r="G15" s="1">
        <v>699.46</v>
      </c>
      <c r="H15" s="1">
        <v>0</v>
      </c>
      <c r="I15" s="1">
        <v>0.13399616858237548</v>
      </c>
      <c r="J15" s="1">
        <v>0.13399616858237548</v>
      </c>
      <c r="K15" s="1">
        <v>0</v>
      </c>
    </row>
    <row r="16" spans="1:11" ht="30">
      <c r="A16" s="1" t="s">
        <v>79</v>
      </c>
      <c r="B16" s="1" t="s">
        <v>78</v>
      </c>
      <c r="C16" s="1">
        <v>1580</v>
      </c>
      <c r="D16" s="1">
        <v>1580</v>
      </c>
      <c r="E16" s="1">
        <v>0</v>
      </c>
      <c r="F16" s="1">
        <v>996.82</v>
      </c>
      <c r="G16" s="1">
        <v>996.82</v>
      </c>
      <c r="H16" s="1">
        <v>0</v>
      </c>
      <c r="I16" s="1">
        <v>0.6308987341772152</v>
      </c>
      <c r="J16" s="1">
        <v>0.6308987341772152</v>
      </c>
      <c r="K16" s="1">
        <v>0</v>
      </c>
    </row>
    <row r="17" spans="1:11" ht="111.75">
      <c r="A17" s="1" t="s">
        <v>77</v>
      </c>
      <c r="B17" s="1" t="s">
        <v>76</v>
      </c>
      <c r="C17" s="1">
        <v>62590</v>
      </c>
      <c r="D17" s="1">
        <v>0</v>
      </c>
      <c r="E17" s="1">
        <v>62590</v>
      </c>
      <c r="F17" s="1">
        <v>35648.33</v>
      </c>
      <c r="G17" s="1">
        <v>0</v>
      </c>
      <c r="H17" s="1">
        <v>35648.33</v>
      </c>
      <c r="I17" s="1">
        <v>0.5695531235021569</v>
      </c>
      <c r="J17" s="1">
        <v>0</v>
      </c>
      <c r="K17" s="1">
        <v>0.5695531235021569</v>
      </c>
    </row>
    <row r="18" spans="1:11" ht="60.75">
      <c r="A18" s="1" t="s">
        <v>75</v>
      </c>
      <c r="B18" s="1" t="s">
        <v>74</v>
      </c>
      <c r="C18" s="1">
        <v>143480.84</v>
      </c>
      <c r="D18" s="1">
        <v>104210.84</v>
      </c>
      <c r="E18" s="1">
        <v>39270</v>
      </c>
      <c r="F18" s="1">
        <v>69524.89</v>
      </c>
      <c r="G18" s="1">
        <v>53970.25</v>
      </c>
      <c r="H18" s="1">
        <v>15554.64</v>
      </c>
      <c r="I18" s="1">
        <v>0.4845587048417057</v>
      </c>
      <c r="J18" s="1">
        <v>0.5178947794682396</v>
      </c>
      <c r="K18" s="1">
        <v>0.39609472880061114</v>
      </c>
    </row>
    <row r="19" spans="1:11" ht="30">
      <c r="A19" s="1" t="s">
        <v>73</v>
      </c>
      <c r="B19" s="1" t="s">
        <v>72</v>
      </c>
      <c r="C19" s="1">
        <v>51107</v>
      </c>
      <c r="D19" s="1">
        <v>51107</v>
      </c>
      <c r="E19" s="1">
        <v>0</v>
      </c>
      <c r="F19" s="1">
        <v>26760</v>
      </c>
      <c r="G19" s="1">
        <v>26760</v>
      </c>
      <c r="H19" s="1">
        <v>0</v>
      </c>
      <c r="I19" s="1">
        <v>0.5236073336333574</v>
      </c>
      <c r="J19" s="1">
        <v>0.5236073336333574</v>
      </c>
      <c r="K19" s="1">
        <v>0</v>
      </c>
    </row>
    <row r="20" spans="1:11" ht="30">
      <c r="A20" s="1" t="s">
        <v>71</v>
      </c>
      <c r="B20" s="1" t="s">
        <v>70</v>
      </c>
      <c r="C20" s="1">
        <v>5890.15</v>
      </c>
      <c r="D20" s="1">
        <v>5890.15</v>
      </c>
      <c r="E20" s="1">
        <v>0</v>
      </c>
      <c r="F20" s="1">
        <v>2000.06</v>
      </c>
      <c r="G20" s="1">
        <v>2000.06</v>
      </c>
      <c r="H20" s="1">
        <v>0</v>
      </c>
      <c r="I20" s="1">
        <v>0.33956011307012557</v>
      </c>
      <c r="J20" s="1">
        <v>0.33956011307012557</v>
      </c>
      <c r="K20" s="1">
        <v>0</v>
      </c>
    </row>
    <row r="21" spans="1:11" ht="20.25">
      <c r="A21" s="1" t="s">
        <v>69</v>
      </c>
      <c r="B21" s="1" t="s">
        <v>68</v>
      </c>
      <c r="C21" s="1">
        <v>18500</v>
      </c>
      <c r="D21" s="1">
        <v>17500</v>
      </c>
      <c r="E21" s="1">
        <v>1000</v>
      </c>
      <c r="F21" s="1">
        <v>7576.32</v>
      </c>
      <c r="G21" s="1">
        <v>7576.32</v>
      </c>
      <c r="H21" s="1">
        <v>0</v>
      </c>
      <c r="I21" s="1">
        <v>0.4095308108108108</v>
      </c>
      <c r="J21" s="1">
        <v>0.4329325714285714</v>
      </c>
      <c r="K21" s="1">
        <v>0</v>
      </c>
    </row>
    <row r="22" spans="1:11" ht="40.5">
      <c r="A22" s="1" t="s">
        <v>67</v>
      </c>
      <c r="B22" s="1" t="s">
        <v>66</v>
      </c>
      <c r="C22" s="1">
        <v>34270</v>
      </c>
      <c r="D22" s="1">
        <v>0</v>
      </c>
      <c r="E22" s="1">
        <v>34270</v>
      </c>
      <c r="F22" s="1">
        <v>14802.52</v>
      </c>
      <c r="G22" s="1">
        <v>0</v>
      </c>
      <c r="H22" s="1">
        <v>14802.52</v>
      </c>
      <c r="I22" s="1">
        <v>0.43193813831339367</v>
      </c>
      <c r="J22" s="1" t="e">
        <v>#DIV/0!</v>
      </c>
      <c r="K22" s="1">
        <v>0.43193813831339367</v>
      </c>
    </row>
    <row r="23" spans="1:11" ht="20.25">
      <c r="A23" s="1" t="s">
        <v>6</v>
      </c>
      <c r="B23" s="1" t="s">
        <v>65</v>
      </c>
      <c r="C23" s="1">
        <v>32624.29</v>
      </c>
      <c r="D23" s="1">
        <v>28624.29</v>
      </c>
      <c r="E23" s="1">
        <v>4000</v>
      </c>
      <c r="F23" s="1">
        <v>18115.99</v>
      </c>
      <c r="G23" s="1">
        <v>17363.870000000003</v>
      </c>
      <c r="H23" s="1">
        <v>752.12</v>
      </c>
      <c r="I23" s="1">
        <v>0.5552914714772337</v>
      </c>
      <c r="J23" s="1">
        <v>0.6066131247272859</v>
      </c>
      <c r="K23" s="1">
        <v>0.18803</v>
      </c>
    </row>
    <row r="24" spans="1:11" ht="20.25">
      <c r="A24" s="1" t="s">
        <v>64</v>
      </c>
      <c r="B24" s="1" t="s">
        <v>63</v>
      </c>
      <c r="C24" s="1">
        <v>1089.4</v>
      </c>
      <c r="D24" s="1">
        <v>1089.4</v>
      </c>
      <c r="E24" s="1">
        <v>0</v>
      </c>
      <c r="F24" s="1">
        <v>270</v>
      </c>
      <c r="G24" s="1">
        <v>270</v>
      </c>
      <c r="I24" s="1">
        <v>0.24784284927483016</v>
      </c>
      <c r="J24" s="1">
        <v>0.24784284927483016</v>
      </c>
      <c r="K24" s="1">
        <v>0</v>
      </c>
    </row>
    <row r="25" spans="1:11" ht="60.75">
      <c r="A25" s="1" t="s">
        <v>62</v>
      </c>
      <c r="B25" s="1" t="s">
        <v>61</v>
      </c>
      <c r="C25" s="1">
        <v>112754.59</v>
      </c>
      <c r="D25" s="1">
        <v>98804.59</v>
      </c>
      <c r="E25" s="1">
        <v>13950</v>
      </c>
      <c r="F25" s="1">
        <v>58844.92</v>
      </c>
      <c r="G25" s="1">
        <v>53260.82</v>
      </c>
      <c r="H25" s="1">
        <v>5584.1</v>
      </c>
      <c r="I25" s="1">
        <v>0.5218849183878014</v>
      </c>
      <c r="J25" s="1">
        <v>0.5390520824994062</v>
      </c>
      <c r="K25" s="1">
        <v>0.40029390681003585</v>
      </c>
    </row>
    <row r="26" spans="1:11" ht="30">
      <c r="A26" s="1" t="s">
        <v>60</v>
      </c>
      <c r="B26" s="1" t="s">
        <v>59</v>
      </c>
      <c r="C26" s="1">
        <v>36750</v>
      </c>
      <c r="D26" s="1">
        <v>36700</v>
      </c>
      <c r="E26" s="1">
        <v>50</v>
      </c>
      <c r="F26" s="1">
        <v>18034.32</v>
      </c>
      <c r="G26" s="1">
        <v>18034.32</v>
      </c>
      <c r="H26" s="1">
        <v>0</v>
      </c>
      <c r="I26" s="1">
        <v>0.49072979591836735</v>
      </c>
      <c r="J26" s="1">
        <v>0.4913983651226158</v>
      </c>
      <c r="K26" s="1">
        <v>0</v>
      </c>
    </row>
    <row r="27" spans="1:11" ht="30">
      <c r="A27" s="1" t="s">
        <v>58</v>
      </c>
      <c r="B27" s="1" t="s">
        <v>57</v>
      </c>
      <c r="C27" s="1">
        <v>40374</v>
      </c>
      <c r="D27" s="1">
        <v>39574</v>
      </c>
      <c r="E27" s="1">
        <v>800</v>
      </c>
      <c r="F27" s="1">
        <v>22342.2</v>
      </c>
      <c r="G27" s="1">
        <v>22342.2</v>
      </c>
      <c r="H27" s="1">
        <v>0</v>
      </c>
      <c r="I27" s="1">
        <v>0.5533808886907415</v>
      </c>
      <c r="J27" s="1">
        <v>0.5645676454237631</v>
      </c>
      <c r="K27" s="1">
        <v>0</v>
      </c>
    </row>
    <row r="28" spans="1:11" ht="20.25">
      <c r="A28" s="1" t="s">
        <v>56</v>
      </c>
      <c r="B28" s="1" t="s">
        <v>55</v>
      </c>
      <c r="C28" s="1">
        <v>1500</v>
      </c>
      <c r="D28" s="1">
        <v>1500</v>
      </c>
      <c r="E28" s="1">
        <v>0</v>
      </c>
      <c r="F28" s="1">
        <v>1464.74</v>
      </c>
      <c r="G28" s="1">
        <v>1464.74</v>
      </c>
      <c r="H28" s="1">
        <v>0</v>
      </c>
      <c r="I28" s="1">
        <v>0.9764933333333333</v>
      </c>
      <c r="J28" s="1">
        <v>0.9764933333333333</v>
      </c>
      <c r="K28" s="1">
        <v>0</v>
      </c>
    </row>
    <row r="29" spans="1:11" ht="81">
      <c r="A29" s="1" t="s">
        <v>54</v>
      </c>
      <c r="B29" s="1" t="s">
        <v>53</v>
      </c>
      <c r="C29" s="1">
        <v>34130.59</v>
      </c>
      <c r="D29" s="1">
        <v>21030.589999999997</v>
      </c>
      <c r="E29" s="1">
        <v>13100</v>
      </c>
      <c r="F29" s="1">
        <v>17003.66</v>
      </c>
      <c r="G29" s="1">
        <v>11419.56</v>
      </c>
      <c r="H29" s="1">
        <v>5584.1</v>
      </c>
      <c r="I29" s="1">
        <v>0.4981941419705901</v>
      </c>
      <c r="J29" s="1">
        <v>0.5429976049174084</v>
      </c>
      <c r="K29" s="1">
        <v>0.4262671755725191</v>
      </c>
    </row>
    <row r="30" spans="1:11" ht="71.25">
      <c r="A30" s="1" t="s">
        <v>52</v>
      </c>
      <c r="B30" s="1" t="s">
        <v>51</v>
      </c>
      <c r="C30" s="1">
        <v>5612</v>
      </c>
      <c r="D30" s="1">
        <v>5612</v>
      </c>
      <c r="E30" s="1">
        <v>0</v>
      </c>
      <c r="F30" s="1">
        <v>719.59</v>
      </c>
      <c r="G30" s="1">
        <v>719.59</v>
      </c>
      <c r="H30" s="1">
        <v>0</v>
      </c>
      <c r="I30" s="1">
        <v>0.12822344975053457</v>
      </c>
      <c r="J30" s="1">
        <v>0.12822344975053457</v>
      </c>
      <c r="K30" s="1">
        <v>0</v>
      </c>
    </row>
    <row r="31" spans="1:11" ht="71.25">
      <c r="A31" s="1" t="s">
        <v>50</v>
      </c>
      <c r="B31" s="1" t="s">
        <v>49</v>
      </c>
      <c r="C31" s="1">
        <v>31757</v>
      </c>
      <c r="D31" s="1">
        <v>31757</v>
      </c>
      <c r="E31" s="1">
        <v>0</v>
      </c>
      <c r="F31" s="1">
        <v>16888.74</v>
      </c>
      <c r="G31" s="1">
        <v>16888.74</v>
      </c>
      <c r="H31" s="1">
        <v>0</v>
      </c>
      <c r="I31" s="1">
        <v>0.531811569102875</v>
      </c>
      <c r="J31" s="1">
        <v>0.531811569102875</v>
      </c>
      <c r="K31" s="1">
        <v>0</v>
      </c>
    </row>
    <row r="32" spans="1:11" ht="40.5">
      <c r="A32" s="1" t="s">
        <v>48</v>
      </c>
      <c r="B32" s="1" t="s">
        <v>47</v>
      </c>
      <c r="C32" s="1">
        <v>5926</v>
      </c>
      <c r="D32" s="1">
        <v>5926</v>
      </c>
      <c r="E32" s="1">
        <v>0</v>
      </c>
      <c r="F32" s="1">
        <v>1025.83</v>
      </c>
      <c r="G32" s="1">
        <v>1025.83</v>
      </c>
      <c r="H32" s="1">
        <v>0</v>
      </c>
      <c r="I32" s="1">
        <v>0.17310664866689165</v>
      </c>
      <c r="J32" s="1">
        <v>0.17310664866689165</v>
      </c>
      <c r="K32" s="1">
        <v>0</v>
      </c>
    </row>
    <row r="33" spans="1:11" ht="51">
      <c r="A33" s="1" t="s">
        <v>46</v>
      </c>
      <c r="B33" s="1" t="s">
        <v>45</v>
      </c>
      <c r="C33" s="1">
        <v>25831</v>
      </c>
      <c r="D33" s="1">
        <v>25831</v>
      </c>
      <c r="E33" s="1">
        <v>0</v>
      </c>
      <c r="F33" s="1">
        <v>15862.91</v>
      </c>
      <c r="G33" s="1">
        <v>15862.91</v>
      </c>
      <c r="H33" s="1">
        <v>0</v>
      </c>
      <c r="I33" s="1">
        <v>0.6141035964538732</v>
      </c>
      <c r="J33" s="1">
        <v>0.6141035964538732</v>
      </c>
      <c r="K33" s="1">
        <v>0</v>
      </c>
    </row>
    <row r="34" spans="1:11" ht="81">
      <c r="A34" s="1" t="s">
        <v>44</v>
      </c>
      <c r="B34" s="1" t="s">
        <v>43</v>
      </c>
      <c r="C34" s="1">
        <v>1382</v>
      </c>
      <c r="D34" s="1">
        <v>1382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</row>
    <row r="35" spans="1:11" ht="40.5">
      <c r="A35" s="1" t="s">
        <v>42</v>
      </c>
      <c r="B35" s="1" t="s">
        <v>41</v>
      </c>
      <c r="C35" s="1">
        <v>1382</v>
      </c>
      <c r="D35" s="1">
        <v>1382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</row>
    <row r="36" spans="1:11" ht="60.75">
      <c r="A36" s="1" t="s">
        <v>40</v>
      </c>
      <c r="B36" s="1" t="s">
        <v>39</v>
      </c>
      <c r="C36" s="1">
        <v>58291.1</v>
      </c>
      <c r="D36" s="1">
        <v>95</v>
      </c>
      <c r="E36" s="1">
        <v>58196.1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</row>
    <row r="37" spans="1:11" ht="40.5">
      <c r="A37" s="1" t="s">
        <v>38</v>
      </c>
      <c r="B37" s="1" t="s">
        <v>37</v>
      </c>
      <c r="C37" s="1">
        <v>53981.9</v>
      </c>
      <c r="D37" s="1">
        <v>95</v>
      </c>
      <c r="E37" s="1">
        <v>53886.9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</row>
    <row r="38" spans="1:11" ht="30">
      <c r="A38" s="1" t="s">
        <v>36</v>
      </c>
      <c r="B38" s="1" t="s">
        <v>35</v>
      </c>
      <c r="C38" s="1">
        <v>4309.2</v>
      </c>
      <c r="D38" s="1">
        <v>0</v>
      </c>
      <c r="E38" s="1">
        <v>4309.2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</row>
    <row r="39" spans="1:11" ht="71.25">
      <c r="A39" s="1" t="s">
        <v>34</v>
      </c>
      <c r="B39" s="1" t="s">
        <v>33</v>
      </c>
      <c r="C39" s="1">
        <v>52159.43</v>
      </c>
      <c r="D39" s="1">
        <v>42350.31</v>
      </c>
      <c r="E39" s="1">
        <v>9809.12</v>
      </c>
      <c r="F39" s="1">
        <v>32136.22</v>
      </c>
      <c r="G39" s="1">
        <v>32136.22</v>
      </c>
      <c r="H39" s="1">
        <v>0</v>
      </c>
      <c r="I39" s="1">
        <v>0.6161152451244195</v>
      </c>
      <c r="J39" s="1">
        <v>0.7588190027416565</v>
      </c>
      <c r="K39" s="1">
        <v>0</v>
      </c>
    </row>
    <row r="40" spans="1:11" ht="40.5">
      <c r="A40" s="1" t="s">
        <v>32</v>
      </c>
      <c r="B40" s="1" t="s">
        <v>31</v>
      </c>
      <c r="C40" s="1">
        <v>420</v>
      </c>
      <c r="D40" s="1">
        <v>420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</row>
    <row r="41" spans="1:11" ht="40.5">
      <c r="A41" s="1" t="s">
        <v>30</v>
      </c>
      <c r="B41" s="1" t="s">
        <v>29</v>
      </c>
      <c r="C41" s="1">
        <v>13358.65</v>
      </c>
      <c r="D41" s="1">
        <v>13275.65</v>
      </c>
      <c r="E41" s="1">
        <v>83</v>
      </c>
      <c r="F41" s="1">
        <v>9354.15</v>
      </c>
      <c r="G41" s="1">
        <v>9354.15</v>
      </c>
      <c r="H41" s="1">
        <v>0</v>
      </c>
      <c r="I41" s="1">
        <v>0.7002316850879393</v>
      </c>
      <c r="J41" s="1">
        <v>0.7046095671398387</v>
      </c>
      <c r="K41" s="1">
        <v>0</v>
      </c>
    </row>
    <row r="42" spans="1:11" ht="20.25">
      <c r="A42" s="1" t="s">
        <v>28</v>
      </c>
      <c r="B42" s="1" t="s">
        <v>27</v>
      </c>
      <c r="C42" s="1">
        <v>38380.78</v>
      </c>
      <c r="D42" s="1">
        <v>28654.659999999996</v>
      </c>
      <c r="E42" s="1">
        <v>9726.12</v>
      </c>
      <c r="F42" s="1">
        <v>22782.07</v>
      </c>
      <c r="G42" s="1">
        <v>22782.07</v>
      </c>
      <c r="H42" s="1">
        <v>0</v>
      </c>
      <c r="I42" s="1">
        <v>0.5935801721590859</v>
      </c>
      <c r="J42" s="1">
        <v>0.7950563712848103</v>
      </c>
      <c r="K42" s="1">
        <v>0</v>
      </c>
    </row>
    <row r="43" spans="1:11" ht="81">
      <c r="A43" s="1" t="s">
        <v>26</v>
      </c>
      <c r="B43" s="1" t="s">
        <v>25</v>
      </c>
      <c r="C43" s="1">
        <v>28968.77</v>
      </c>
      <c r="D43" s="1">
        <v>20932.77</v>
      </c>
      <c r="E43" s="1">
        <v>8036</v>
      </c>
      <c r="F43" s="1">
        <v>16894.280000000002</v>
      </c>
      <c r="G43" s="1">
        <v>15325.060000000003</v>
      </c>
      <c r="H43" s="1">
        <v>1569.22</v>
      </c>
      <c r="I43" s="1">
        <v>0.5831894139792612</v>
      </c>
      <c r="J43" s="1">
        <v>0.7321085551506085</v>
      </c>
      <c r="K43" s="1">
        <v>0.1952737680438029</v>
      </c>
    </row>
    <row r="44" spans="1:11" ht="51">
      <c r="A44" s="1" t="s">
        <v>24</v>
      </c>
      <c r="B44" s="1" t="s">
        <v>23</v>
      </c>
      <c r="C44" s="1">
        <v>28636</v>
      </c>
      <c r="D44" s="1">
        <v>20600</v>
      </c>
      <c r="E44" s="1">
        <v>8036</v>
      </c>
      <c r="F44" s="1">
        <v>16561.52</v>
      </c>
      <c r="G44" s="1">
        <v>14992.300000000001</v>
      </c>
      <c r="H44" s="1">
        <v>1569.22</v>
      </c>
      <c r="I44" s="1">
        <v>0.5783461377287331</v>
      </c>
      <c r="J44" s="1">
        <v>0.7277815533980583</v>
      </c>
      <c r="K44" s="1">
        <v>0.1952737680438029</v>
      </c>
    </row>
    <row r="45" spans="1:11" ht="60.75">
      <c r="A45" s="1" t="s">
        <v>22</v>
      </c>
      <c r="B45" s="1" t="s">
        <v>21</v>
      </c>
      <c r="C45" s="1">
        <v>332.77</v>
      </c>
      <c r="D45" s="1">
        <v>332.77</v>
      </c>
      <c r="E45" s="1">
        <v>0</v>
      </c>
      <c r="F45" s="1">
        <v>332.76</v>
      </c>
      <c r="G45" s="1">
        <v>332.76</v>
      </c>
      <c r="H45" s="1">
        <v>0</v>
      </c>
      <c r="I45" s="1">
        <v>0.9999699492141719</v>
      </c>
      <c r="J45" s="1">
        <v>0.9999699492141719</v>
      </c>
      <c r="K45" s="1">
        <v>0</v>
      </c>
    </row>
    <row r="46" spans="1:11" ht="71.25">
      <c r="A46" s="1" t="s">
        <v>20</v>
      </c>
      <c r="B46" s="1" t="s">
        <v>19</v>
      </c>
      <c r="C46" s="1">
        <v>488521.2</v>
      </c>
      <c r="D46" s="1">
        <v>464072.4</v>
      </c>
      <c r="E46" s="1">
        <v>24448.8</v>
      </c>
      <c r="F46" s="1">
        <v>253698.55</v>
      </c>
      <c r="G46" s="1">
        <v>242854.13999999998</v>
      </c>
      <c r="H46" s="1">
        <v>10844.41</v>
      </c>
      <c r="I46" s="1">
        <v>0.5193194276932096</v>
      </c>
      <c r="J46" s="1">
        <v>0.5233108885596298</v>
      </c>
      <c r="K46" s="1">
        <v>0.44355592094499524</v>
      </c>
    </row>
    <row r="47" spans="1:11" ht="122.25">
      <c r="A47" s="1" t="s">
        <v>18</v>
      </c>
      <c r="B47" s="1" t="s">
        <v>17</v>
      </c>
      <c r="C47" s="1">
        <v>61520.98</v>
      </c>
      <c r="D47" s="1">
        <v>59634.98</v>
      </c>
      <c r="E47" s="1">
        <v>1886</v>
      </c>
      <c r="F47" s="1">
        <v>28434.98</v>
      </c>
      <c r="G47" s="1">
        <v>28434.98</v>
      </c>
      <c r="H47" s="1">
        <v>0</v>
      </c>
      <c r="I47" s="1">
        <v>0.46219972438670515</v>
      </c>
      <c r="J47" s="1">
        <v>0.47681712981206664</v>
      </c>
      <c r="K47" s="1">
        <v>0</v>
      </c>
    </row>
    <row r="48" spans="1:11" ht="60.75">
      <c r="A48" s="1" t="s">
        <v>16</v>
      </c>
      <c r="B48" s="1" t="s">
        <v>15</v>
      </c>
      <c r="C48" s="1">
        <v>49939.4</v>
      </c>
      <c r="D48" s="1">
        <v>49049.4</v>
      </c>
      <c r="E48" s="1">
        <v>890</v>
      </c>
      <c r="F48" s="1">
        <v>25259.02</v>
      </c>
      <c r="G48" s="1">
        <v>25259.02</v>
      </c>
      <c r="H48" s="1">
        <v>0</v>
      </c>
      <c r="I48" s="1">
        <v>0.5057934216270119</v>
      </c>
      <c r="J48" s="1">
        <v>0.514971029207289</v>
      </c>
      <c r="K48" s="1">
        <v>0</v>
      </c>
    </row>
    <row r="49" spans="1:11" ht="30">
      <c r="A49" s="1" t="s">
        <v>14</v>
      </c>
      <c r="B49" s="1" t="s">
        <v>13</v>
      </c>
      <c r="C49" s="1">
        <v>11000</v>
      </c>
      <c r="D49" s="1">
        <v>11000</v>
      </c>
      <c r="E49" s="1">
        <v>0</v>
      </c>
      <c r="F49" s="1">
        <v>6215.08</v>
      </c>
      <c r="G49" s="1">
        <v>6215.08</v>
      </c>
      <c r="H49" s="1">
        <v>0</v>
      </c>
      <c r="I49" s="1">
        <v>0.5650072727272727</v>
      </c>
      <c r="J49" s="1">
        <v>0.5650072727272727</v>
      </c>
      <c r="K49" s="1">
        <v>0</v>
      </c>
    </row>
    <row r="50" spans="1:11" ht="40.5">
      <c r="A50" s="1" t="s">
        <v>12</v>
      </c>
      <c r="B50" s="1" t="s">
        <v>11</v>
      </c>
      <c r="C50" s="1">
        <v>100</v>
      </c>
      <c r="D50" s="1">
        <v>100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</row>
    <row r="51" spans="1:11" ht="40.5">
      <c r="A51" s="1" t="s">
        <v>10</v>
      </c>
      <c r="B51" s="1" t="s">
        <v>9</v>
      </c>
      <c r="C51" s="1">
        <v>2364.86</v>
      </c>
      <c r="D51" s="1">
        <v>2364.86</v>
      </c>
      <c r="E51" s="1">
        <v>0</v>
      </c>
      <c r="F51" s="1">
        <v>939.86</v>
      </c>
      <c r="G51" s="1">
        <v>939.86</v>
      </c>
      <c r="H51" s="1">
        <v>0</v>
      </c>
      <c r="I51" s="1">
        <v>0.3974273318505112</v>
      </c>
      <c r="J51" s="1">
        <v>0.3974273318505112</v>
      </c>
      <c r="K51" s="1">
        <v>0</v>
      </c>
    </row>
    <row r="52" spans="1:11" ht="20.25">
      <c r="A52" s="1" t="s">
        <v>8</v>
      </c>
      <c r="B52" s="1" t="s">
        <v>7</v>
      </c>
      <c r="C52" s="1">
        <v>11003</v>
      </c>
      <c r="D52" s="1">
        <v>3426</v>
      </c>
      <c r="E52" s="1">
        <v>7577</v>
      </c>
      <c r="F52" s="1">
        <v>5498.92</v>
      </c>
      <c r="G52" s="1">
        <v>1568.42</v>
      </c>
      <c r="H52" s="1">
        <v>3930.5</v>
      </c>
      <c r="I52" s="1">
        <v>0.49976551849495593</v>
      </c>
      <c r="J52" s="1">
        <v>0.4577991827203736</v>
      </c>
      <c r="K52" s="1">
        <v>0.5187409264880559</v>
      </c>
    </row>
    <row r="53" spans="1:11" ht="20.25">
      <c r="A53" s="1" t="s">
        <v>6</v>
      </c>
      <c r="B53" s="1" t="s">
        <v>5</v>
      </c>
      <c r="C53" s="1">
        <v>352592.96</v>
      </c>
      <c r="D53" s="1">
        <v>352592.96</v>
      </c>
      <c r="E53" s="1">
        <v>0</v>
      </c>
      <c r="F53" s="1">
        <v>187350.69</v>
      </c>
      <c r="G53" s="1">
        <v>187350.69</v>
      </c>
      <c r="H53" s="1">
        <v>0</v>
      </c>
      <c r="I53" s="1">
        <v>0.531351193171866</v>
      </c>
      <c r="J53" s="1">
        <v>0.531351193171866</v>
      </c>
      <c r="K53" s="1">
        <v>0</v>
      </c>
    </row>
    <row r="54" spans="1:11" ht="51">
      <c r="A54" s="1" t="s">
        <v>4</v>
      </c>
      <c r="B54" s="1" t="s">
        <v>3</v>
      </c>
      <c r="C54" s="1">
        <v>27400</v>
      </c>
      <c r="D54" s="1">
        <v>21100</v>
      </c>
      <c r="E54" s="1">
        <v>6300</v>
      </c>
      <c r="F54" s="1">
        <v>13956.72</v>
      </c>
      <c r="G54" s="1">
        <v>10711.34</v>
      </c>
      <c r="H54" s="1">
        <v>3245.38</v>
      </c>
      <c r="I54" s="1">
        <v>0.5093693430656934</v>
      </c>
      <c r="J54" s="1">
        <v>0.5076464454976304</v>
      </c>
      <c r="K54" s="1">
        <v>0.5151396825396826</v>
      </c>
    </row>
    <row r="55" spans="1:11" ht="40.5">
      <c r="A55" s="1" t="s">
        <v>2</v>
      </c>
      <c r="B55" s="1" t="s">
        <v>1</v>
      </c>
      <c r="C55" s="1">
        <v>500</v>
      </c>
      <c r="D55" s="1">
        <v>500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</row>
    <row r="56" spans="1:11" ht="20.25">
      <c r="A56" s="1" t="s">
        <v>0</v>
      </c>
      <c r="C56" s="1">
        <v>6051947.889999999</v>
      </c>
      <c r="D56" s="1">
        <v>2707627.1500000004</v>
      </c>
      <c r="E56" s="1">
        <v>3344320.74</v>
      </c>
      <c r="F56" s="1">
        <v>2631646.96</v>
      </c>
      <c r="G56" s="1">
        <v>1195779.95</v>
      </c>
      <c r="H56" s="1">
        <v>1435867.0099999998</v>
      </c>
      <c r="I56" s="1">
        <v>0.43484296425427427</v>
      </c>
      <c r="J56" s="1">
        <v>0.4416339044317826</v>
      </c>
      <c r="K56" s="1">
        <v>0.4293448869380871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Н.М. Морозова</dc:creator>
  <cp:keywords/>
  <dc:description/>
  <cp:lastModifiedBy>user</cp:lastModifiedBy>
  <cp:lastPrinted>2016-08-10T06:34:25Z</cp:lastPrinted>
  <dcterms:created xsi:type="dcterms:W3CDTF">2016-07-07T09:19:44Z</dcterms:created>
  <dcterms:modified xsi:type="dcterms:W3CDTF">2016-08-12T08:25:12Z</dcterms:modified>
  <cp:category/>
  <cp:version/>
  <cp:contentType/>
  <cp:contentStatus/>
</cp:coreProperties>
</file>