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1250" windowHeight="8895" activeTab="0"/>
  </bookViews>
  <sheets>
    <sheet name="2 квартал 2016" sheetId="1" r:id="rId1"/>
  </sheets>
  <definedNames>
    <definedName name="_xlnm.Print_Titles" localSheetId="0">'2 квартал 2016'!$8:$10</definedName>
    <definedName name="_xlnm.Print_Area" localSheetId="0">'2 квартал 2016'!$A$1:$H$429</definedName>
  </definedNames>
  <calcPr fullCalcOnLoad="1"/>
</workbook>
</file>

<file path=xl/sharedStrings.xml><?xml version="1.0" encoding="utf-8"?>
<sst xmlns="http://schemas.openxmlformats.org/spreadsheetml/2006/main" count="364" uniqueCount="111">
  <si>
    <t xml:space="preserve">11.  Муниципальная программа Щёлковского муниципального района «Предпринимательство Щёлковского муниципального района» на 2015-2019 годы                    </t>
  </si>
  <si>
    <t>12. Муниципальная программа Щёлковского муниципального района «Информационная и внутренняя политика Щёлковского муниципального района» на 2015-2019 годы</t>
  </si>
  <si>
    <t>13. Муниципальная программа Щёлковского муниципального района «Эффективная власть в Щёлковском муниципальном районе» на 2015-2019 годы</t>
  </si>
  <si>
    <t xml:space="preserve">увеличение доли детей и молодежи регулярно занимающихся физической культурой и спортом </t>
  </si>
  <si>
    <t>увеличение доли людей с ограниченными возможностями здоровья регулярно занимающихся физической культурой и спортом</t>
  </si>
  <si>
    <t>Повышение заработной платы работникам подведомственных учреждений</t>
  </si>
  <si>
    <t>увеличение численности членов сборных команд МО по различным видам спорта</t>
  </si>
  <si>
    <t xml:space="preserve">увеличение количества проводимых физкультурно-массовых и спортивных мероприятий </t>
  </si>
  <si>
    <t>Увеличение финансирования на  пропаганду физической культуры и спорта</t>
  </si>
  <si>
    <t>присвоение квалификационных категорий тренерам, инструкторам-методистам, инструкторам по спорту</t>
  </si>
  <si>
    <t>увеличение доли участников официальных спортивно-массовых мероприятий в Щелковском муниципальном районе</t>
  </si>
  <si>
    <t>Сокращение численности АУП</t>
  </si>
  <si>
    <t>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</t>
  </si>
  <si>
    <t>Сумма максимально допустимой задолженности по арендной плате за землю</t>
  </si>
  <si>
    <t>Сумма поступлений от продажи земельных участков</t>
  </si>
  <si>
    <t>Сумма поступлений от приватизации недвижимого имущества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</si>
  <si>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</si>
  <si>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 xml:space="preserve">Площадь земельных участков, подлежащая постановке на кадастровый учёт в границах муниципального образования </t>
  </si>
  <si>
    <t xml:space="preserve">Процент обеспечения многодетных семей земельными участками от количества многодетных семей, состоящих на учёте </t>
  </si>
  <si>
    <t>ВСЕГО ПО МУНИЦИПАЛЬНЫМ ПРОГРАММАМ,                    в т.ч.</t>
  </si>
  <si>
    <t xml:space="preserve">Процент земельных участков, категория и ВРИ которых подлежит установлению от земель, категории и ВРИ которых не установлены </t>
  </si>
  <si>
    <t>Сумма поступлений от земельного налога</t>
  </si>
  <si>
    <t>Процент оформления земельных участков и объектов недвижимости в муниципальную собственность Щёлковского муниципального района от количества объектов, находящихся в реестре муниципальной собственности</t>
  </si>
  <si>
    <t xml:space="preserve">Площадь земельных участков, подлежащих оформлению в муниципальную собственность </t>
  </si>
  <si>
    <t xml:space="preserve">Площадь земельных участков, подлежащая оформлению в собственность Московской области 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</si>
  <si>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архивов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</si>
  <si>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</si>
  <si>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</si>
  <si>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</si>
  <si>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Доля запросов, поступивших в электронном виде в муниципальные архивы,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</si>
  <si>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</si>
  <si>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 xml:space="preserve"> Подпрограмма "Обеспечение жильем молодых семей"               </t>
  </si>
  <si>
    <t>внебюджетные источники</t>
  </si>
  <si>
    <t>средства бюджетов поселений</t>
  </si>
  <si>
    <t>внебюджетные средства</t>
  </si>
  <si>
    <t>средства бюджета поселений</t>
  </si>
  <si>
    <t>увеличение доли регулярно занимающихся физической культурой и спор-том в Щелковском муниципальном районе</t>
  </si>
  <si>
    <t xml:space="preserve">Наименование программ (подпрограмм) и планируемые результаты реализации  </t>
  </si>
  <si>
    <t>бюджет ЩМР</t>
  </si>
  <si>
    <t>Всего</t>
  </si>
  <si>
    <t>межбюджетные трансферты</t>
  </si>
  <si>
    <t xml:space="preserve">1. Муниципальная программа Щёлковского муниципального района «Развитие и функционирование дорожно-транспортного комплекса Щёлковского муниципального района» на 2015-2019 гг. </t>
  </si>
  <si>
    <t xml:space="preserve">2. Муниципальная программа Щёлковского муниципального района «Архитектура и градостроительство Щёлковского муниципального района» на 2015-2019 годы                    </t>
  </si>
  <si>
    <t xml:space="preserve">4. Муниципальная программа Щёлковского муниципального района «Развитие жилищно-коммунального хозяйства Щёлковского муниципального района» на 2015-2019 годы                    </t>
  </si>
  <si>
    <t xml:space="preserve">Подпрограмма "Транспортное обслуживание населения  и безопасность дорожного движения"                    </t>
  </si>
  <si>
    <t xml:space="preserve">Подпрограмма "Развитие  дорожного хозяйства"                    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</si>
  <si>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</si>
  <si>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</si>
  <si>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"Дополнительное образование, воспитание детей"         </t>
  </si>
  <si>
    <t xml:space="preserve">Обеспечивающая подпрограмма  деятельности Комитета по вопросам образования и делам молодежи Администрации Щёлковского муниципального района                    </t>
  </si>
  <si>
    <t xml:space="preserve">Подпрограмма  "Развитие коммунальной инфраструктуры"                    </t>
  </si>
  <si>
    <t xml:space="preserve">Подпрограмма " Благоустройство и освещение"                    </t>
  </si>
  <si>
    <t xml:space="preserve">Подпрограмма "Предоставление мер социальной поддержки и субсидии по оплате жилого помещения и коммунальных услуг гражданам Российской федерации, имеющих место жительства в Щёлковском муниципальном районе"                    </t>
  </si>
  <si>
    <t xml:space="preserve">Подпрограмма «Доступная среда»                    </t>
  </si>
  <si>
    <t xml:space="preserve">5. Муниципальная программа Щёлковского муниципального района "Спорт Щёлковского  муниципального района"  на 2015-2019 годы                 </t>
  </si>
  <si>
    <t xml:space="preserve"> Подпрограмма «Развитие физической культуры и спорта»            </t>
  </si>
  <si>
    <t xml:space="preserve">Подпрограмма «Развитие спортивной инфраструктуры»     </t>
  </si>
  <si>
    <t xml:space="preserve"> Подпрограмма «Молодое поколение»  </t>
  </si>
  <si>
    <t xml:space="preserve">  Подпрограмма «Создание условий для оказания медицинской помощи населению» </t>
  </si>
  <si>
    <t xml:space="preserve"> Обеспечивающая  подпрограмма</t>
  </si>
  <si>
    <t xml:space="preserve">6. Муниципальная программа Щёлковского муниципального района «Культура Щёлковского муниципального района» на 2015-2019 годы                    </t>
  </si>
  <si>
    <t xml:space="preserve">Подпрограмма "Развитие музейного дела и экспозиционно-выставочная деятельность"                    </t>
  </si>
  <si>
    <t xml:space="preserve"> Подпрограмма "Развитие библиотечного дела"                    </t>
  </si>
  <si>
    <t xml:space="preserve">Подпрограмма "Организация культурно-досуговой деятельности"                    </t>
  </si>
  <si>
    <t xml:space="preserve">Подпрограмма "Развитие театральной деятельности"                    </t>
  </si>
  <si>
    <t xml:space="preserve">Подпрограмма "Развитие и укрепление культурных связей с городами-побратимами"                    </t>
  </si>
  <si>
    <t xml:space="preserve">Подпрограмма "Развитие туризма"                    </t>
  </si>
  <si>
    <t xml:space="preserve">Обеспечивающая  подпрограмма                    </t>
  </si>
  <si>
    <t xml:space="preserve">7.  Муниципальная программа Щёлковского муниципального района «Экология и окружающая среда Щёлковского муниципального района» на 2015-2019 годы                    </t>
  </si>
  <si>
    <t xml:space="preserve">средства бюджетов поселений </t>
  </si>
  <si>
    <t>средства бюджетов  поселений</t>
  </si>
  <si>
    <t>Подпрограмма "Энергосбережение и повышение энергетической эффективности"</t>
  </si>
  <si>
    <t xml:space="preserve">Подпрограмма "Развитие газификации сельских населенных пунктов"           </t>
  </si>
  <si>
    <t xml:space="preserve"> Подпрограмма "Обеспечение жильем отдельных категорий граждан"               </t>
  </si>
  <si>
    <t>Подпрограмма "О поддержке отдельных категорий граждан при улучшении ими жилищных условий с использованием ипотечных жилищных кредитов"</t>
  </si>
  <si>
    <t xml:space="preserve">Подпрограмма "Развитие малого и среднего предпринимательства"              </t>
  </si>
  <si>
    <t xml:space="preserve">Подпрограмма "Развитие потребительского рынка  и услуг"  </t>
  </si>
  <si>
    <t xml:space="preserve"> Подпрограмма "Развитие конкуренции"</t>
  </si>
  <si>
    <t xml:space="preserve">Подпрограмма "Информирование населения о деятельности органов местного самоуправления"                    </t>
  </si>
  <si>
    <t xml:space="preserve">Подпрограмма "Развитие наружного оформления и социальной рекламы"         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</si>
  <si>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многофункционального центра предоставления государственных и муниципальных услуг</t>
  </si>
  <si>
    <t xml:space="preserve"> Подпрограмма "Развитие информационно-коммуникационных технологий для повышения эффективности процессов управления"                    </t>
  </si>
  <si>
    <t>Подпрограмма "Совершенствование муниципальной службы"</t>
  </si>
  <si>
    <t>Подпрограмма "Управление муниципальными финансами"</t>
  </si>
  <si>
    <t>Подпрограмма " Развитие муниципального имущественного комплекса"</t>
  </si>
  <si>
    <t xml:space="preserve"> Подпрограмма "Развитие архивного дела" </t>
  </si>
  <si>
    <t xml:space="preserve">Обеспечивающая подпрограмма  </t>
  </si>
  <si>
    <t xml:space="preserve">8. Муниципальная программа Щёлковского муниципального района «Безопасность Щёлковского муниципального района» на 2015-2019 годы                    </t>
  </si>
  <si>
    <t xml:space="preserve">Подпрограмма "Профилактика преступлений и иных правонарушений" </t>
  </si>
  <si>
    <t>Подпрограмма "Обеспечение безопасности жизнедеятельности населения "</t>
  </si>
  <si>
    <t xml:space="preserve">9.  Муниципальная программа Щёлковского муниципального района «Энергоэффективность и развитие энергетики  на территории Щёлковского муниципального района» на 2015-2019 годы                    </t>
  </si>
  <si>
    <t xml:space="preserve">10.  Муниципальная программа Щёлковского муниципального района «Жилище Щёлковского муниципального района» на 2015-2019 годы                    </t>
  </si>
  <si>
    <t>Подпрограмма "Доступная среда"</t>
  </si>
  <si>
    <t>14. Муниципальная программа Щёлковского муниципального района «Сельское хозяйство   Щёлковского муниципального района» на 2015-2020 годы</t>
  </si>
  <si>
    <t xml:space="preserve"> </t>
  </si>
  <si>
    <t xml:space="preserve">3. Муниципальная программа Щёлковского муниципального района «Образование Щёлковского муниципального района" на 2015-2019 гг </t>
  </si>
  <si>
    <t xml:space="preserve">Подпрограмма "Создание условий для устойчивого экономического развития"              </t>
  </si>
  <si>
    <t>Утверждено по программе (тыс.руб.)</t>
  </si>
  <si>
    <t xml:space="preserve"> %</t>
  </si>
  <si>
    <t>тыс.руб</t>
  </si>
  <si>
    <t>Исполнение  муниципальных программ  (кассовый расход)</t>
  </si>
  <si>
    <t>Исполнение  муниципальных программ  (фактический расход)</t>
  </si>
  <si>
    <t xml:space="preserve">Подпрограмма "Развитие парковых территорий, парков культуры и отдыха"               </t>
  </si>
  <si>
    <t>межбюджетные трансферты  в т.ч. Бюджету ЩМР</t>
  </si>
  <si>
    <t>Утверждено в бюджете на 2016 год (Решение 312/39-99-НПА от 28.06.2016 г.), тыс. руб.</t>
  </si>
  <si>
    <t>Информация о  ходе реализации  муниципальных программ Щёлковского муниципального района за 1 полугодие 2016 года</t>
  </si>
  <si>
    <t>Начальник Управления по экономической политике</t>
  </si>
  <si>
    <t>Администрации Щёлковского муниципального района</t>
  </si>
  <si>
    <t>Е.А. Митряева</t>
  </si>
  <si>
    <t>Исполнитель: Кузнецова Л.И., тел. 561-11-38</t>
  </si>
  <si>
    <t>Утверждено в бюджете на 2016 год (Решение 229/3090-НПА от 08.12.2015 г.),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</si>
</sst>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"/>
    <numFmt numFmtId="171" formatCode="0.000%"/>
    <numFmt numFmtId="172" formatCode="#,##0.0"/>
    <numFmt numFmtId="173" formatCode="#,##0.000"/>
    <numFmt numFmtId="174" formatCode="#,##0.0000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1" fillId="0" borderId="0" xfId="0" applyNumberFormat="1" applyFont="1" applyFill="1" applyAlignment="1">
      <alignment vertical="center" wrapText="1"/>
    </xf>
    <xf numFmtId="172" fontId="10" fillId="0" borderId="10" xfId="0" applyNumberFormat="1" applyFont="1" applyFill="1" applyBorder="1" applyAlignment="1">
      <alignment vertical="top" wrapText="1"/>
    </xf>
    <xf numFmtId="172" fontId="6" fillId="0" borderId="0" xfId="0" applyNumberFormat="1" applyFont="1" applyAlignment="1">
      <alignment/>
    </xf>
    <xf numFmtId="172" fontId="6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vertical="center" wrapText="1"/>
    </xf>
    <xf numFmtId="172" fontId="6" fillId="0" borderId="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right" vertical="center" wrapText="1"/>
    </xf>
    <xf numFmtId="169" fontId="7" fillId="0" borderId="12" xfId="0" applyNumberFormat="1" applyFont="1" applyFill="1" applyBorder="1" applyAlignment="1">
      <alignment horizontal="right" vertical="center" wrapText="1"/>
    </xf>
    <xf numFmtId="172" fontId="0" fillId="0" borderId="12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169" fontId="5" fillId="0" borderId="13" xfId="0" applyNumberFormat="1" applyFont="1" applyFill="1" applyBorder="1" applyAlignment="1">
      <alignment horizontal="right" vertical="center" wrapText="1"/>
    </xf>
    <xf numFmtId="172" fontId="0" fillId="0" borderId="14" xfId="0" applyNumberFormat="1" applyFill="1" applyBorder="1" applyAlignment="1">
      <alignment/>
    </xf>
    <xf numFmtId="172" fontId="5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 wrapText="1"/>
    </xf>
    <xf numFmtId="172" fontId="12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72" fontId="7" fillId="0" borderId="10" xfId="0" applyNumberFormat="1" applyFont="1" applyFill="1" applyBorder="1" applyAlignment="1">
      <alignment horizontal="left" vertical="center"/>
    </xf>
    <xf numFmtId="172" fontId="12" fillId="0" borderId="10" xfId="0" applyNumberFormat="1" applyFont="1" applyFill="1" applyBorder="1" applyAlignment="1" applyProtection="1">
      <alignment vertical="center" wrapText="1"/>
      <protection hidden="1" locked="0"/>
    </xf>
    <xf numFmtId="172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 applyProtection="1">
      <alignment horizontal="left" vertical="top" wrapText="1"/>
      <protection hidden="1" locked="0"/>
    </xf>
    <xf numFmtId="172" fontId="8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wrapText="1"/>
    </xf>
    <xf numFmtId="172" fontId="7" fillId="0" borderId="16" xfId="0" applyNumberFormat="1" applyFont="1" applyFill="1" applyBorder="1" applyAlignment="1">
      <alignment horizontal="left" vertical="center" wrapText="1"/>
    </xf>
    <xf numFmtId="169" fontId="5" fillId="0" borderId="17" xfId="0" applyNumberFormat="1" applyFont="1" applyFill="1" applyBorder="1" applyAlignment="1">
      <alignment horizontal="right" vertical="center" wrapText="1"/>
    </xf>
    <xf numFmtId="172" fontId="1" fillId="32" borderId="0" xfId="0" applyNumberFormat="1" applyFont="1" applyFill="1" applyAlignment="1">
      <alignment vertical="center" wrapText="1"/>
    </xf>
    <xf numFmtId="172" fontId="4" fillId="32" borderId="0" xfId="0" applyNumberFormat="1" applyFont="1" applyFill="1" applyAlignment="1">
      <alignment horizontal="center" vertical="center" wrapText="1"/>
    </xf>
    <xf numFmtId="172" fontId="0" fillId="32" borderId="0" xfId="0" applyNumberFormat="1" applyFill="1" applyAlignment="1">
      <alignment/>
    </xf>
    <xf numFmtId="4" fontId="5" fillId="32" borderId="18" xfId="0" applyNumberFormat="1" applyFont="1" applyFill="1" applyBorder="1" applyAlignment="1">
      <alignment horizontal="right" vertical="center"/>
    </xf>
    <xf numFmtId="4" fontId="7" fillId="32" borderId="18" xfId="0" applyNumberFormat="1" applyFont="1" applyFill="1" applyBorder="1" applyAlignment="1">
      <alignment horizontal="right" vertical="center"/>
    </xf>
    <xf numFmtId="172" fontId="7" fillId="32" borderId="19" xfId="0" applyNumberFormat="1" applyFont="1" applyFill="1" applyBorder="1" applyAlignment="1">
      <alignment horizontal="right" vertical="center"/>
    </xf>
    <xf numFmtId="172" fontId="9" fillId="32" borderId="19" xfId="0" applyNumberFormat="1" applyFont="1" applyFill="1" applyBorder="1" applyAlignment="1">
      <alignment horizontal="right" vertical="center" wrapText="1"/>
    </xf>
    <xf numFmtId="4" fontId="7" fillId="32" borderId="20" xfId="0" applyNumberFormat="1" applyFont="1" applyFill="1" applyBorder="1" applyAlignment="1">
      <alignment horizontal="right" vertical="center"/>
    </xf>
    <xf numFmtId="4" fontId="7" fillId="32" borderId="21" xfId="0" applyNumberFormat="1" applyFont="1" applyFill="1" applyBorder="1" applyAlignment="1">
      <alignment horizontal="right" vertical="center"/>
    </xf>
    <xf numFmtId="4" fontId="7" fillId="32" borderId="0" xfId="0" applyNumberFormat="1" applyFont="1" applyFill="1" applyBorder="1" applyAlignment="1">
      <alignment horizontal="right" vertical="center"/>
    </xf>
    <xf numFmtId="172" fontId="6" fillId="32" borderId="0" xfId="0" applyNumberFormat="1" applyFont="1" applyFill="1" applyBorder="1" applyAlignment="1">
      <alignment/>
    </xf>
    <xf numFmtId="172" fontId="6" fillId="32" borderId="0" xfId="0" applyNumberFormat="1" applyFont="1" applyFill="1" applyAlignment="1">
      <alignment/>
    </xf>
    <xf numFmtId="172" fontId="5" fillId="32" borderId="10" xfId="0" applyNumberFormat="1" applyFont="1" applyFill="1" applyBorder="1" applyAlignment="1">
      <alignment vertical="top" wrapText="1"/>
    </xf>
    <xf numFmtId="172" fontId="7" fillId="32" borderId="18" xfId="0" applyNumberFormat="1" applyFont="1" applyFill="1" applyBorder="1" applyAlignment="1">
      <alignment horizontal="right" vertical="center"/>
    </xf>
    <xf numFmtId="169" fontId="7" fillId="32" borderId="12" xfId="0" applyNumberFormat="1" applyFont="1" applyFill="1" applyBorder="1" applyAlignment="1">
      <alignment horizontal="right" vertical="center" wrapText="1"/>
    </xf>
    <xf numFmtId="172" fontId="4" fillId="32" borderId="0" xfId="0" applyNumberFormat="1" applyFont="1" applyFill="1" applyAlignment="1">
      <alignment vertical="center" wrapText="1"/>
    </xf>
    <xf numFmtId="0" fontId="1" fillId="32" borderId="22" xfId="0" applyFont="1" applyFill="1" applyBorder="1" applyAlignment="1">
      <alignment horizontal="center" vertical="center"/>
    </xf>
    <xf numFmtId="172" fontId="1" fillId="32" borderId="22" xfId="0" applyNumberFormat="1" applyFont="1" applyFill="1" applyBorder="1" applyAlignment="1">
      <alignment horizontal="center" vertical="center"/>
    </xf>
    <xf numFmtId="169" fontId="5" fillId="32" borderId="18" xfId="0" applyNumberFormat="1" applyFont="1" applyFill="1" applyBorder="1" applyAlignment="1">
      <alignment horizontal="right" vertical="center" wrapText="1"/>
    </xf>
    <xf numFmtId="169" fontId="7" fillId="32" borderId="18" xfId="0" applyNumberFormat="1" applyFont="1" applyFill="1" applyBorder="1" applyAlignment="1">
      <alignment horizontal="right" vertical="center" wrapText="1"/>
    </xf>
    <xf numFmtId="172" fontId="0" fillId="32" borderId="18" xfId="0" applyNumberFormat="1" applyFont="1" applyFill="1" applyBorder="1" applyAlignment="1">
      <alignment/>
    </xf>
    <xf numFmtId="172" fontId="7" fillId="32" borderId="18" xfId="0" applyNumberFormat="1" applyFont="1" applyFill="1" applyBorder="1" applyAlignment="1">
      <alignment horizontal="right" vertical="center" wrapText="1"/>
    </xf>
    <xf numFmtId="172" fontId="7" fillId="32" borderId="19" xfId="0" applyNumberFormat="1" applyFont="1" applyFill="1" applyBorder="1" applyAlignment="1">
      <alignment horizontal="right" vertical="center" wrapText="1"/>
    </xf>
    <xf numFmtId="172" fontId="6" fillId="32" borderId="18" xfId="0" applyNumberFormat="1" applyFont="1" applyFill="1" applyBorder="1" applyAlignment="1">
      <alignment/>
    </xf>
    <xf numFmtId="172" fontId="9" fillId="32" borderId="18" xfId="0" applyNumberFormat="1" applyFont="1" applyFill="1" applyBorder="1" applyAlignment="1">
      <alignment horizontal="right" vertical="center" wrapText="1"/>
    </xf>
    <xf numFmtId="172" fontId="9" fillId="32" borderId="18" xfId="0" applyNumberFormat="1" applyFont="1" applyFill="1" applyBorder="1" applyAlignment="1">
      <alignment horizontal="right" vertical="center"/>
    </xf>
    <xf numFmtId="172" fontId="7" fillId="32" borderId="18" xfId="0" applyNumberFormat="1" applyFont="1" applyFill="1" applyBorder="1" applyAlignment="1">
      <alignment/>
    </xf>
    <xf numFmtId="172" fontId="10" fillId="32" borderId="20" xfId="0" applyNumberFormat="1" applyFont="1" applyFill="1" applyBorder="1" applyAlignment="1">
      <alignment horizontal="right" vertical="center"/>
    </xf>
    <xf numFmtId="169" fontId="5" fillId="32" borderId="21" xfId="0" applyNumberFormat="1" applyFont="1" applyFill="1" applyBorder="1" applyAlignment="1">
      <alignment horizontal="right" vertical="center" wrapText="1"/>
    </xf>
    <xf numFmtId="172" fontId="7" fillId="32" borderId="0" xfId="0" applyNumberFormat="1" applyFont="1" applyFill="1" applyBorder="1" applyAlignment="1">
      <alignment horizontal="right" vertical="center" wrapText="1"/>
    </xf>
    <xf numFmtId="172" fontId="0" fillId="32" borderId="0" xfId="0" applyNumberFormat="1" applyFill="1" applyBorder="1" applyAlignment="1">
      <alignment/>
    </xf>
    <xf numFmtId="172" fontId="0" fillId="32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 vertical="top" wrapText="1"/>
    </xf>
    <xf numFmtId="172" fontId="0" fillId="32" borderId="14" xfId="0" applyNumberFormat="1" applyFill="1" applyBorder="1" applyAlignment="1">
      <alignment/>
    </xf>
    <xf numFmtId="172" fontId="8" fillId="32" borderId="14" xfId="0" applyNumberFormat="1" applyFont="1" applyFill="1" applyBorder="1" applyAlignment="1">
      <alignment horizontal="right" vertical="center"/>
    </xf>
    <xf numFmtId="172" fontId="7" fillId="32" borderId="14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/>
    </xf>
    <xf numFmtId="172" fontId="11" fillId="0" borderId="19" xfId="0" applyNumberFormat="1" applyFont="1" applyFill="1" applyBorder="1" applyAlignment="1">
      <alignment horizontal="right" vertical="center"/>
    </xf>
    <xf numFmtId="172" fontId="12" fillId="0" borderId="19" xfId="0" applyNumberFormat="1" applyFont="1" applyFill="1" applyBorder="1" applyAlignment="1">
      <alignment horizontal="right" vertical="center"/>
    </xf>
    <xf numFmtId="172" fontId="7" fillId="0" borderId="19" xfId="0" applyNumberFormat="1" applyFont="1" applyFill="1" applyBorder="1" applyAlignment="1">
      <alignment horizontal="right" vertical="center"/>
    </xf>
    <xf numFmtId="172" fontId="9" fillId="32" borderId="10" xfId="0" applyNumberFormat="1" applyFont="1" applyFill="1" applyBorder="1" applyAlignment="1">
      <alignment horizontal="left" vertical="center" wrapText="1"/>
    </xf>
    <xf numFmtId="172" fontId="15" fillId="0" borderId="0" xfId="0" applyNumberFormat="1" applyFont="1" applyFill="1" applyAlignment="1">
      <alignment/>
    </xf>
    <xf numFmtId="4" fontId="16" fillId="32" borderId="0" xfId="0" applyNumberFormat="1" applyFont="1" applyFill="1" applyBorder="1" applyAlignment="1">
      <alignment horizontal="right" vertical="center"/>
    </xf>
    <xf numFmtId="172" fontId="15" fillId="32" borderId="0" xfId="0" applyNumberFormat="1" applyFont="1" applyFill="1" applyBorder="1" applyAlignment="1">
      <alignment/>
    </xf>
    <xf numFmtId="172" fontId="16" fillId="32" borderId="0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Fill="1" applyBorder="1" applyAlignment="1">
      <alignment horizontal="center" vertical="center" wrapText="1"/>
    </xf>
    <xf numFmtId="172" fontId="5" fillId="0" borderId="26" xfId="0" applyNumberFormat="1" applyFont="1" applyFill="1" applyBorder="1" applyAlignment="1">
      <alignment horizontal="center" vertical="center" wrapText="1"/>
    </xf>
    <xf numFmtId="172" fontId="5" fillId="0" borderId="27" xfId="0" applyNumberFormat="1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172" fontId="5" fillId="0" borderId="29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13" fillId="32" borderId="29" xfId="0" applyNumberFormat="1" applyFont="1" applyFill="1" applyBorder="1" applyAlignment="1">
      <alignment horizontal="center" vertical="center" wrapText="1"/>
    </xf>
    <xf numFmtId="172" fontId="13" fillId="32" borderId="30" xfId="0" applyNumberFormat="1" applyFont="1" applyFill="1" applyBorder="1" applyAlignment="1">
      <alignment horizontal="center" vertical="center" wrapText="1"/>
    </xf>
    <xf numFmtId="172" fontId="13" fillId="32" borderId="11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 horizontal="center" vertical="center" wrapText="1"/>
    </xf>
    <xf numFmtId="172" fontId="5" fillId="32" borderId="25" xfId="0" applyNumberFormat="1" applyFont="1" applyFill="1" applyBorder="1" applyAlignment="1">
      <alignment horizontal="center" vertical="center" wrapText="1"/>
    </xf>
    <xf numFmtId="172" fontId="5" fillId="32" borderId="26" xfId="0" applyNumberFormat="1" applyFont="1" applyFill="1" applyBorder="1" applyAlignment="1">
      <alignment horizontal="center" vertical="center" wrapText="1"/>
    </xf>
    <xf numFmtId="172" fontId="5" fillId="32" borderId="31" xfId="0" applyNumberFormat="1" applyFont="1" applyFill="1" applyBorder="1" applyAlignment="1">
      <alignment horizontal="center" vertical="center" wrapText="1"/>
    </xf>
    <xf numFmtId="172" fontId="5" fillId="32" borderId="32" xfId="0" applyNumberFormat="1" applyFont="1" applyFill="1" applyBorder="1" applyAlignment="1">
      <alignment horizontal="center" vertical="center" wrapText="1"/>
    </xf>
    <xf numFmtId="172" fontId="5" fillId="32" borderId="29" xfId="0" applyNumberFormat="1" applyFont="1" applyFill="1" applyBorder="1" applyAlignment="1">
      <alignment horizontal="center" vertical="center" wrapText="1"/>
    </xf>
    <xf numFmtId="172" fontId="5" fillId="32" borderId="30" xfId="0" applyNumberFormat="1" applyFont="1" applyFill="1" applyBorder="1" applyAlignment="1">
      <alignment horizontal="center" vertical="center" wrapText="1"/>
    </xf>
    <xf numFmtId="172" fontId="5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6"/>
  <sheetViews>
    <sheetView tabSelected="1" zoomScalePageLayoutView="0" workbookViewId="0" topLeftCell="A1">
      <pane ySplit="10" topLeftCell="A375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43.125" style="1" customWidth="1"/>
    <col min="2" max="2" width="14.375" style="37" customWidth="1"/>
    <col min="3" max="3" width="14.75390625" style="37" customWidth="1"/>
    <col min="4" max="4" width="14.00390625" style="37" customWidth="1"/>
    <col min="5" max="5" width="15.125" style="37" customWidth="1"/>
    <col min="6" max="6" width="11.625" style="37" customWidth="1"/>
    <col min="7" max="7" width="16.875" style="37" customWidth="1"/>
    <col min="8" max="8" width="12.25390625" style="2" customWidth="1"/>
    <col min="9" max="16384" width="9.125" style="1" customWidth="1"/>
  </cols>
  <sheetData>
    <row r="1" spans="1:6" ht="12.75" customHeight="1">
      <c r="A1" s="2"/>
      <c r="D1" s="35"/>
      <c r="E1" s="35"/>
      <c r="F1" s="35"/>
    </row>
    <row r="2" spans="1:6" ht="18" customHeight="1">
      <c r="A2" s="3"/>
      <c r="D2" s="35"/>
      <c r="E2" s="35"/>
      <c r="F2" s="35"/>
    </row>
    <row r="3" spans="1:8" ht="47.25" customHeight="1">
      <c r="A3" s="92" t="s">
        <v>105</v>
      </c>
      <c r="B3" s="92"/>
      <c r="C3" s="92"/>
      <c r="D3" s="92"/>
      <c r="E3" s="92"/>
      <c r="F3" s="92"/>
      <c r="G3" s="92"/>
      <c r="H3" s="92"/>
    </row>
    <row r="4" spans="1:6" ht="15.75" customHeight="1">
      <c r="A4" s="7"/>
      <c r="B4" s="50"/>
      <c r="C4" s="50"/>
      <c r="D4" s="36"/>
      <c r="E4" s="36"/>
      <c r="F4" s="36"/>
    </row>
    <row r="5" ht="12.75" customHeight="1" hidden="1">
      <c r="A5" s="2"/>
    </row>
    <row r="6" ht="12.75" customHeight="1" hidden="1">
      <c r="A6" s="2"/>
    </row>
    <row r="7" ht="19.5" customHeight="1" thickBot="1">
      <c r="A7" s="2"/>
    </row>
    <row r="8" spans="1:8" ht="63.75" customHeight="1">
      <c r="A8" s="86" t="s">
        <v>37</v>
      </c>
      <c r="B8" s="89" t="s">
        <v>104</v>
      </c>
      <c r="C8" s="89" t="s">
        <v>110</v>
      </c>
      <c r="D8" s="97" t="s">
        <v>97</v>
      </c>
      <c r="E8" s="93" t="s">
        <v>100</v>
      </c>
      <c r="F8" s="94"/>
      <c r="G8" s="82" t="s">
        <v>101</v>
      </c>
      <c r="H8" s="83"/>
    </row>
    <row r="9" spans="1:8" ht="18" customHeight="1" thickBot="1">
      <c r="A9" s="87"/>
      <c r="B9" s="90"/>
      <c r="C9" s="90"/>
      <c r="D9" s="98"/>
      <c r="E9" s="95"/>
      <c r="F9" s="96"/>
      <c r="G9" s="84"/>
      <c r="H9" s="85"/>
    </row>
    <row r="10" spans="1:8" ht="99" customHeight="1" thickBot="1">
      <c r="A10" s="88"/>
      <c r="B10" s="91"/>
      <c r="C10" s="91"/>
      <c r="D10" s="99"/>
      <c r="E10" s="51" t="s">
        <v>99</v>
      </c>
      <c r="F10" s="51" t="s">
        <v>98</v>
      </c>
      <c r="G10" s="52" t="s">
        <v>99</v>
      </c>
      <c r="H10" s="10" t="s">
        <v>98</v>
      </c>
    </row>
    <row r="11" spans="1:8" ht="86.25" customHeight="1">
      <c r="A11" s="67" t="s">
        <v>41</v>
      </c>
      <c r="B11" s="68"/>
      <c r="C11" s="68"/>
      <c r="D11" s="69"/>
      <c r="E11" s="70"/>
      <c r="F11" s="70"/>
      <c r="G11" s="68"/>
      <c r="H11" s="16"/>
    </row>
    <row r="12" spans="1:8" s="14" customFormat="1" ht="16.5" customHeight="1">
      <c r="A12" s="17" t="s">
        <v>39</v>
      </c>
      <c r="B12" s="38">
        <f>B13+B14</f>
        <v>66519.4</v>
      </c>
      <c r="C12" s="71">
        <v>47200</v>
      </c>
      <c r="D12" s="71">
        <v>216785</v>
      </c>
      <c r="E12" s="38">
        <v>5946.38</v>
      </c>
      <c r="F12" s="53">
        <f>E12/D12</f>
        <v>0.027429849851235096</v>
      </c>
      <c r="G12" s="38">
        <v>27626.3</v>
      </c>
      <c r="H12" s="11">
        <f>G12/D12</f>
        <v>0.12743640011993448</v>
      </c>
    </row>
    <row r="13" spans="1:8" ht="16.5" customHeight="1">
      <c r="A13" s="9" t="s">
        <v>38</v>
      </c>
      <c r="B13" s="39">
        <v>47700</v>
      </c>
      <c r="C13" s="72">
        <v>47200</v>
      </c>
      <c r="D13" s="72">
        <f>D19+D25</f>
        <v>47200</v>
      </c>
      <c r="E13" s="39">
        <v>5404.58</v>
      </c>
      <c r="F13" s="54">
        <f>E13/D13</f>
        <v>0.11450381355932203</v>
      </c>
      <c r="G13" s="39">
        <v>5102.89</v>
      </c>
      <c r="H13" s="11">
        <f>G13/D13</f>
        <v>0.10811207627118645</v>
      </c>
    </row>
    <row r="14" spans="1:8" ht="15" customHeight="1">
      <c r="A14" s="9" t="s">
        <v>40</v>
      </c>
      <c r="B14" s="39">
        <f>11856+6963.4</f>
        <v>18819.4</v>
      </c>
      <c r="C14" s="72">
        <v>0</v>
      </c>
      <c r="D14" s="72">
        <v>0</v>
      </c>
      <c r="E14" s="39">
        <v>541.8</v>
      </c>
      <c r="F14" s="54">
        <v>0</v>
      </c>
      <c r="G14" s="39">
        <v>0</v>
      </c>
      <c r="H14" s="11">
        <v>0</v>
      </c>
    </row>
    <row r="15" spans="1:8" ht="15.75" customHeight="1">
      <c r="A15" s="9" t="s">
        <v>32</v>
      </c>
      <c r="B15" s="39">
        <v>0</v>
      </c>
      <c r="C15" s="72">
        <v>0</v>
      </c>
      <c r="D15" s="72">
        <f>D21+D27</f>
        <v>169585</v>
      </c>
      <c r="E15" s="39">
        <v>0</v>
      </c>
      <c r="F15" s="54">
        <f>E15/D15</f>
        <v>0</v>
      </c>
      <c r="G15" s="39">
        <v>22523.41</v>
      </c>
      <c r="H15" s="11">
        <f>G15/D15</f>
        <v>0.13281487159831354</v>
      </c>
    </row>
    <row r="16" spans="1:8" ht="18" customHeight="1">
      <c r="A16" s="9"/>
      <c r="B16" s="55"/>
      <c r="C16" s="73"/>
      <c r="D16" s="76"/>
      <c r="E16" s="39"/>
      <c r="F16" s="56"/>
      <c r="G16" s="55"/>
      <c r="H16" s="13"/>
    </row>
    <row r="17" spans="1:8" ht="47.25" customHeight="1">
      <c r="A17" s="18" t="s">
        <v>44</v>
      </c>
      <c r="B17" s="55"/>
      <c r="C17" s="73"/>
      <c r="D17" s="76"/>
      <c r="E17" s="48"/>
      <c r="F17" s="56"/>
      <c r="G17" s="55"/>
      <c r="H17" s="13"/>
    </row>
    <row r="18" spans="1:8" ht="16.5" customHeight="1">
      <c r="A18" s="9" t="s">
        <v>39</v>
      </c>
      <c r="B18" s="39">
        <v>5195</v>
      </c>
      <c r="C18" s="72">
        <v>3500</v>
      </c>
      <c r="D18" s="72">
        <f>D19+D21</f>
        <v>16512</v>
      </c>
      <c r="E18" s="39">
        <v>644.92</v>
      </c>
      <c r="F18" s="54">
        <f>E18/D18</f>
        <v>0.03905765503875969</v>
      </c>
      <c r="G18" s="39">
        <v>739.24</v>
      </c>
      <c r="H18" s="12">
        <f>G18/D18</f>
        <v>0.04476986434108527</v>
      </c>
    </row>
    <row r="19" spans="1:8" ht="16.5" customHeight="1">
      <c r="A19" s="9" t="s">
        <v>38</v>
      </c>
      <c r="B19" s="39">
        <v>3500</v>
      </c>
      <c r="C19" s="72">
        <v>3500</v>
      </c>
      <c r="D19" s="72">
        <v>3500</v>
      </c>
      <c r="E19" s="39">
        <v>644.92</v>
      </c>
      <c r="F19" s="54">
        <f>E19/D19</f>
        <v>0.18426285714285714</v>
      </c>
      <c r="G19" s="39">
        <v>343.23</v>
      </c>
      <c r="H19" s="12">
        <f>G19/D19</f>
        <v>0.0980657142857143</v>
      </c>
    </row>
    <row r="20" spans="1:8" ht="16.5" customHeight="1">
      <c r="A20" s="9" t="s">
        <v>40</v>
      </c>
      <c r="B20" s="39">
        <v>1695</v>
      </c>
      <c r="C20" s="72">
        <v>0</v>
      </c>
      <c r="D20" s="72">
        <v>0</v>
      </c>
      <c r="E20" s="39">
        <v>0</v>
      </c>
      <c r="F20" s="54">
        <v>0</v>
      </c>
      <c r="G20" s="39">
        <v>0</v>
      </c>
      <c r="H20" s="12">
        <v>0</v>
      </c>
    </row>
    <row r="21" spans="1:8" ht="16.5" customHeight="1">
      <c r="A21" s="9" t="s">
        <v>32</v>
      </c>
      <c r="B21" s="39">
        <v>0</v>
      </c>
      <c r="C21" s="72">
        <v>0</v>
      </c>
      <c r="D21" s="72">
        <v>13012</v>
      </c>
      <c r="E21" s="39">
        <v>0</v>
      </c>
      <c r="F21" s="54">
        <v>0</v>
      </c>
      <c r="G21" s="39">
        <v>396.01</v>
      </c>
      <c r="H21" s="12">
        <f>G21/D21</f>
        <v>0.030434214571165078</v>
      </c>
    </row>
    <row r="22" spans="1:8" ht="16.5" customHeight="1">
      <c r="A22" s="9"/>
      <c r="B22" s="55"/>
      <c r="C22" s="73"/>
      <c r="D22" s="76"/>
      <c r="E22" s="48"/>
      <c r="F22" s="56"/>
      <c r="G22" s="55"/>
      <c r="H22" s="13"/>
    </row>
    <row r="23" spans="1:8" ht="31.5" customHeight="1">
      <c r="A23" s="18" t="s">
        <v>45</v>
      </c>
      <c r="B23" s="55"/>
      <c r="C23" s="73"/>
      <c r="D23" s="76"/>
      <c r="E23" s="48"/>
      <c r="F23" s="56"/>
      <c r="G23" s="55"/>
      <c r="H23" s="13"/>
    </row>
    <row r="24" spans="1:8" ht="16.5" customHeight="1">
      <c r="A24" s="9" t="s">
        <v>39</v>
      </c>
      <c r="B24" s="39">
        <f>B25+B26</f>
        <v>61324.4</v>
      </c>
      <c r="C24" s="72">
        <v>43700</v>
      </c>
      <c r="D24" s="72">
        <v>200273</v>
      </c>
      <c r="E24" s="39">
        <v>5301.46</v>
      </c>
      <c r="F24" s="54">
        <f>E24/D24</f>
        <v>0.026471166857239867</v>
      </c>
      <c r="G24" s="39">
        <v>26887.06</v>
      </c>
      <c r="H24" s="12">
        <f>G24/D24</f>
        <v>0.13425204595726833</v>
      </c>
    </row>
    <row r="25" spans="1:8" ht="16.5" customHeight="1">
      <c r="A25" s="9" t="s">
        <v>38</v>
      </c>
      <c r="B25" s="39">
        <v>44200</v>
      </c>
      <c r="C25" s="72">
        <v>43700</v>
      </c>
      <c r="D25" s="72">
        <v>43700</v>
      </c>
      <c r="E25" s="39">
        <v>4759.66</v>
      </c>
      <c r="F25" s="54">
        <f>E25/D25</f>
        <v>0.10891670480549198</v>
      </c>
      <c r="G25" s="39">
        <v>4759.66</v>
      </c>
      <c r="H25" s="12">
        <f>G25/D25</f>
        <v>0.10891670480549198</v>
      </c>
    </row>
    <row r="26" spans="1:8" ht="16.5" customHeight="1">
      <c r="A26" s="9" t="s">
        <v>40</v>
      </c>
      <c r="B26" s="39">
        <f>10161+6963.4</f>
        <v>17124.4</v>
      </c>
      <c r="C26" s="72">
        <v>0</v>
      </c>
      <c r="D26" s="72">
        <v>0</v>
      </c>
      <c r="E26" s="39">
        <v>541.8</v>
      </c>
      <c r="F26" s="54">
        <v>0</v>
      </c>
      <c r="G26" s="39">
        <v>0</v>
      </c>
      <c r="H26" s="12">
        <v>0</v>
      </c>
    </row>
    <row r="27" spans="1:8" ht="16.5" customHeight="1">
      <c r="A27" s="9" t="s">
        <v>32</v>
      </c>
      <c r="B27" s="39">
        <v>0</v>
      </c>
      <c r="C27" s="72">
        <v>0</v>
      </c>
      <c r="D27" s="76">
        <v>156573</v>
      </c>
      <c r="E27" s="39">
        <v>0</v>
      </c>
      <c r="F27" s="54">
        <v>0</v>
      </c>
      <c r="G27" s="39">
        <v>22127.4</v>
      </c>
      <c r="H27" s="12">
        <f>G27/D27</f>
        <v>0.14132321664654826</v>
      </c>
    </row>
    <row r="28" spans="1:8" ht="15.75">
      <c r="A28" s="9"/>
      <c r="B28" s="55"/>
      <c r="C28" s="73"/>
      <c r="D28" s="40"/>
      <c r="E28" s="48"/>
      <c r="F28" s="48"/>
      <c r="G28" s="55"/>
      <c r="H28" s="13"/>
    </row>
    <row r="29" spans="1:8" ht="89.25" customHeight="1">
      <c r="A29" s="19" t="s">
        <v>42</v>
      </c>
      <c r="B29" s="55"/>
      <c r="C29" s="73"/>
      <c r="D29" s="41"/>
      <c r="E29" s="48"/>
      <c r="F29" s="56"/>
      <c r="G29" s="55"/>
      <c r="H29" s="13"/>
    </row>
    <row r="30" spans="1:8" s="14" customFormat="1" ht="15.75">
      <c r="A30" s="17" t="s">
        <v>39</v>
      </c>
      <c r="B30" s="38">
        <v>500</v>
      </c>
      <c r="C30" s="71">
        <v>0</v>
      </c>
      <c r="D30" s="38">
        <v>0</v>
      </c>
      <c r="E30" s="38">
        <v>500</v>
      </c>
      <c r="F30" s="53">
        <v>0</v>
      </c>
      <c r="G30" s="38">
        <v>500</v>
      </c>
      <c r="H30" s="11">
        <v>0</v>
      </c>
    </row>
    <row r="31" spans="1:8" ht="15.75">
      <c r="A31" s="9" t="s">
        <v>38</v>
      </c>
      <c r="B31" s="39">
        <v>500</v>
      </c>
      <c r="C31" s="72">
        <v>0</v>
      </c>
      <c r="D31" s="39">
        <v>0</v>
      </c>
      <c r="E31" s="39">
        <v>500</v>
      </c>
      <c r="F31" s="54">
        <v>0</v>
      </c>
      <c r="G31" s="39">
        <v>500</v>
      </c>
      <c r="H31" s="12">
        <v>0</v>
      </c>
    </row>
    <row r="32" spans="1:8" ht="15.75">
      <c r="A32" s="9" t="s">
        <v>40</v>
      </c>
      <c r="B32" s="39">
        <v>0</v>
      </c>
      <c r="C32" s="72">
        <v>0</v>
      </c>
      <c r="D32" s="39">
        <v>0</v>
      </c>
      <c r="E32" s="39">
        <v>0</v>
      </c>
      <c r="F32" s="54">
        <v>0</v>
      </c>
      <c r="G32" s="39">
        <v>0</v>
      </c>
      <c r="H32" s="12">
        <v>0</v>
      </c>
    </row>
    <row r="33" spans="1:8" ht="16.5" customHeight="1">
      <c r="A33" s="9"/>
      <c r="B33" s="55"/>
      <c r="C33" s="73"/>
      <c r="D33" s="40"/>
      <c r="E33" s="48"/>
      <c r="F33" s="56"/>
      <c r="G33" s="57"/>
      <c r="H33" s="13"/>
    </row>
    <row r="34" spans="1:8" s="2" customFormat="1" ht="65.25" customHeight="1">
      <c r="A34" s="4" t="s">
        <v>95</v>
      </c>
      <c r="B34" s="55"/>
      <c r="C34" s="66"/>
      <c r="D34" s="48"/>
      <c r="E34" s="48"/>
      <c r="F34" s="58"/>
      <c r="G34" s="57"/>
      <c r="H34" s="13"/>
    </row>
    <row r="35" spans="1:8" s="14" customFormat="1" ht="15.75" customHeight="1">
      <c r="A35" s="17" t="s">
        <v>39</v>
      </c>
      <c r="B35" s="38">
        <f>B36+B37</f>
        <v>4964556.7</v>
      </c>
      <c r="C35" s="71">
        <v>4218807</v>
      </c>
      <c r="D35" s="71">
        <f>D36+D37+D38</f>
        <v>5848391.96</v>
      </c>
      <c r="E35" s="38">
        <v>2096194.6</v>
      </c>
      <c r="F35" s="53">
        <f>E35/D35</f>
        <v>0.35842238590315006</v>
      </c>
      <c r="G35" s="38">
        <v>2239597.06</v>
      </c>
      <c r="H35" s="11">
        <f>G35/D35</f>
        <v>0.382942366947649</v>
      </c>
    </row>
    <row r="36" spans="1:8" ht="16.5" customHeight="1">
      <c r="A36" s="9" t="s">
        <v>38</v>
      </c>
      <c r="B36" s="39">
        <f>B42+B49+B55+B61</f>
        <v>1861810.2000000002</v>
      </c>
      <c r="C36" s="72">
        <v>1862941</v>
      </c>
      <c r="D36" s="72">
        <f>D42+D49+D55+D61</f>
        <v>1862941</v>
      </c>
      <c r="E36" s="39">
        <v>740888.4</v>
      </c>
      <c r="F36" s="54">
        <f>E36/D36</f>
        <v>0.39769826312266465</v>
      </c>
      <c r="G36" s="39">
        <v>740888.4</v>
      </c>
      <c r="H36" s="12">
        <f>G36/D36</f>
        <v>0.39769826312266465</v>
      </c>
    </row>
    <row r="37" spans="1:8" ht="17.25" customHeight="1">
      <c r="A37" s="9" t="s">
        <v>40</v>
      </c>
      <c r="B37" s="39">
        <f>B43+B50+B56+B62</f>
        <v>3102746.5</v>
      </c>
      <c r="C37" s="72">
        <v>2355866</v>
      </c>
      <c r="D37" s="72">
        <f>D43+D50+D56+D62</f>
        <v>2967881</v>
      </c>
      <c r="E37" s="39">
        <v>1355306.2</v>
      </c>
      <c r="F37" s="54">
        <f>E37/D37</f>
        <v>0.45665786465158137</v>
      </c>
      <c r="G37" s="39">
        <v>1355306.2</v>
      </c>
      <c r="H37" s="12">
        <f>G37/D37</f>
        <v>0.45665786465158137</v>
      </c>
    </row>
    <row r="38" spans="1:8" ht="17.25" customHeight="1">
      <c r="A38" s="9" t="s">
        <v>32</v>
      </c>
      <c r="B38" s="39">
        <v>0</v>
      </c>
      <c r="C38" s="72">
        <v>0</v>
      </c>
      <c r="D38" s="72">
        <f>D44+D51+D57+D63</f>
        <v>1017569.96</v>
      </c>
      <c r="E38" s="39">
        <v>0</v>
      </c>
      <c r="F38" s="54">
        <f>E38/D38</f>
        <v>0</v>
      </c>
      <c r="G38" s="39">
        <v>143402.46</v>
      </c>
      <c r="H38" s="12">
        <f>G38/D38</f>
        <v>0.14092638898263074</v>
      </c>
    </row>
    <row r="39" spans="1:8" ht="18.75" customHeight="1">
      <c r="A39" s="20"/>
      <c r="B39" s="55"/>
      <c r="C39" s="73"/>
      <c r="D39" s="74"/>
      <c r="E39" s="48"/>
      <c r="F39" s="56"/>
      <c r="G39" s="57"/>
      <c r="H39" s="13"/>
    </row>
    <row r="40" spans="1:8" ht="29.25" customHeight="1">
      <c r="A40" s="18" t="s">
        <v>46</v>
      </c>
      <c r="B40" s="55"/>
      <c r="C40" s="73"/>
      <c r="D40" s="75"/>
      <c r="E40" s="48"/>
      <c r="F40" s="56"/>
      <c r="G40" s="57"/>
      <c r="H40" s="13"/>
    </row>
    <row r="41" spans="1:8" ht="17.25" customHeight="1">
      <c r="A41" s="9" t="s">
        <v>39</v>
      </c>
      <c r="B41" s="39">
        <f>B42+B43</f>
        <v>1742163.9</v>
      </c>
      <c r="C41" s="72">
        <v>1601443</v>
      </c>
      <c r="D41" s="72">
        <f>D42+D43+D44</f>
        <v>1795620.1099999999</v>
      </c>
      <c r="E41" s="39">
        <v>827273.3</v>
      </c>
      <c r="F41" s="54">
        <f>E41/D41</f>
        <v>0.4607173284554048</v>
      </c>
      <c r="G41" s="39">
        <v>923865.17</v>
      </c>
      <c r="H41" s="12">
        <f>G41/D41</f>
        <v>0.5145103715729716</v>
      </c>
    </row>
    <row r="42" spans="1:8" ht="17.25" customHeight="1">
      <c r="A42" s="9" t="s">
        <v>38</v>
      </c>
      <c r="B42" s="39">
        <v>593037.4</v>
      </c>
      <c r="C42" s="72">
        <v>568703</v>
      </c>
      <c r="D42" s="72">
        <v>568703</v>
      </c>
      <c r="E42" s="39">
        <v>233068.83</v>
      </c>
      <c r="F42" s="54">
        <f>E42/D42</f>
        <v>0.40982521632556884</v>
      </c>
      <c r="G42" s="39">
        <v>233068.83</v>
      </c>
      <c r="H42" s="12">
        <f>G42/D42</f>
        <v>0.40982521632556884</v>
      </c>
    </row>
    <row r="43" spans="1:8" ht="17.25" customHeight="1">
      <c r="A43" s="9" t="s">
        <v>40</v>
      </c>
      <c r="B43" s="39">
        <v>1149126.5</v>
      </c>
      <c r="C43" s="72">
        <v>1032740</v>
      </c>
      <c r="D43" s="72">
        <v>1032698</v>
      </c>
      <c r="E43" s="39">
        <v>594204.47</v>
      </c>
      <c r="F43" s="54">
        <f>E43/D43</f>
        <v>0.5753903561350946</v>
      </c>
      <c r="G43" s="39">
        <v>594204.47</v>
      </c>
      <c r="H43" s="12">
        <f>G43/D43</f>
        <v>0.5753903561350946</v>
      </c>
    </row>
    <row r="44" spans="1:8" ht="17.25" customHeight="1">
      <c r="A44" s="9" t="s">
        <v>32</v>
      </c>
      <c r="B44" s="39">
        <v>0</v>
      </c>
      <c r="C44" s="72">
        <v>0</v>
      </c>
      <c r="D44" s="72">
        <v>194219.11</v>
      </c>
      <c r="E44" s="39">
        <v>0</v>
      </c>
      <c r="F44" s="54">
        <f>E44/D44</f>
        <v>0</v>
      </c>
      <c r="G44" s="39">
        <v>96591.87</v>
      </c>
      <c r="H44" s="12">
        <f>G44/D44</f>
        <v>0.49733453108708</v>
      </c>
    </row>
    <row r="45" spans="1:8" ht="17.25" customHeight="1" hidden="1">
      <c r="A45" s="9"/>
      <c r="B45" s="55"/>
      <c r="C45" s="73"/>
      <c r="D45" s="74"/>
      <c r="E45" s="39"/>
      <c r="F45" s="56"/>
      <c r="G45" s="39"/>
      <c r="H45" s="12" t="e">
        <f>G45/D45</f>
        <v>#DIV/0!</v>
      </c>
    </row>
    <row r="46" spans="1:8" ht="17.25" customHeight="1">
      <c r="A46" s="9"/>
      <c r="B46" s="55"/>
      <c r="C46" s="73"/>
      <c r="D46" s="74"/>
      <c r="E46" s="39"/>
      <c r="F46" s="56"/>
      <c r="G46" s="39"/>
      <c r="H46" s="12"/>
    </row>
    <row r="47" spans="1:8" ht="17.25" customHeight="1">
      <c r="A47" s="18" t="s">
        <v>47</v>
      </c>
      <c r="B47" s="55"/>
      <c r="C47" s="73"/>
      <c r="D47" s="75"/>
      <c r="E47" s="39"/>
      <c r="F47" s="56"/>
      <c r="G47" s="39"/>
      <c r="H47" s="12"/>
    </row>
    <row r="48" spans="1:8" ht="17.25" customHeight="1">
      <c r="A48" s="9" t="s">
        <v>39</v>
      </c>
      <c r="B48" s="39">
        <f>B49+B50</f>
        <v>2500547.8</v>
      </c>
      <c r="C48" s="72">
        <v>1915202</v>
      </c>
      <c r="D48" s="72">
        <f>D49+D50+D51</f>
        <v>3309823.85</v>
      </c>
      <c r="E48" s="39">
        <v>889231.87</v>
      </c>
      <c r="F48" s="54">
        <f>E48/D48</f>
        <v>0.2686644094367741</v>
      </c>
      <c r="G48" s="39">
        <v>915880.79</v>
      </c>
      <c r="H48" s="12">
        <f>G48/D48</f>
        <v>0.2767158711482486</v>
      </c>
    </row>
    <row r="49" spans="1:8" ht="17.25" customHeight="1">
      <c r="A49" s="9" t="s">
        <v>38</v>
      </c>
      <c r="B49" s="39">
        <v>556892.8</v>
      </c>
      <c r="C49" s="72">
        <v>592076</v>
      </c>
      <c r="D49" s="72">
        <v>592076</v>
      </c>
      <c r="E49" s="39">
        <v>131814.14</v>
      </c>
      <c r="F49" s="54">
        <f>E49/D49</f>
        <v>0.22263043933549073</v>
      </c>
      <c r="G49" s="39">
        <v>131814.14</v>
      </c>
      <c r="H49" s="12">
        <f>G49/D49</f>
        <v>0.22263043933549073</v>
      </c>
    </row>
    <row r="50" spans="1:8" ht="17.25" customHeight="1">
      <c r="A50" s="9" t="s">
        <v>40</v>
      </c>
      <c r="B50" s="39">
        <v>1943655</v>
      </c>
      <c r="C50" s="72">
        <v>1323126</v>
      </c>
      <c r="D50" s="72">
        <v>1935183</v>
      </c>
      <c r="E50" s="39">
        <v>757417.73</v>
      </c>
      <c r="F50" s="54">
        <f>E50/D50</f>
        <v>0.3913933359274032</v>
      </c>
      <c r="G50" s="39">
        <v>757417.73</v>
      </c>
      <c r="H50" s="12">
        <f>G50/D50</f>
        <v>0.3913933359274032</v>
      </c>
    </row>
    <row r="51" spans="1:8" ht="17.25" customHeight="1">
      <c r="A51" s="9" t="s">
        <v>32</v>
      </c>
      <c r="B51" s="39">
        <v>0</v>
      </c>
      <c r="C51" s="72">
        <v>0</v>
      </c>
      <c r="D51" s="72">
        <v>782564.85</v>
      </c>
      <c r="E51" s="39">
        <v>0</v>
      </c>
      <c r="F51" s="54">
        <f>E51/D51</f>
        <v>0</v>
      </c>
      <c r="G51" s="39">
        <v>26648.92</v>
      </c>
      <c r="H51" s="12">
        <f>G51/D51</f>
        <v>0.034053305614224816</v>
      </c>
    </row>
    <row r="52" spans="1:8" ht="17.25" customHeight="1">
      <c r="A52" s="9"/>
      <c r="B52" s="39"/>
      <c r="C52" s="72"/>
      <c r="D52" s="72"/>
      <c r="E52" s="39"/>
      <c r="F52" s="59"/>
      <c r="G52" s="39"/>
      <c r="H52" s="12"/>
    </row>
    <row r="53" spans="1:8" ht="34.5" customHeight="1">
      <c r="A53" s="18" t="s">
        <v>48</v>
      </c>
      <c r="B53" s="39"/>
      <c r="C53" s="72"/>
      <c r="D53" s="72"/>
      <c r="E53" s="39"/>
      <c r="F53" s="59"/>
      <c r="G53" s="39"/>
      <c r="H53" s="12"/>
    </row>
    <row r="54" spans="1:8" ht="17.25" customHeight="1">
      <c r="A54" s="9" t="s">
        <v>39</v>
      </c>
      <c r="B54" s="39">
        <f>B55+B56</f>
        <v>569482.6</v>
      </c>
      <c r="C54" s="72">
        <v>558096</v>
      </c>
      <c r="D54" s="72">
        <f>D55+D57</f>
        <v>598882</v>
      </c>
      <c r="E54" s="39">
        <v>309697.78</v>
      </c>
      <c r="F54" s="54">
        <f>E54/D54</f>
        <v>0.5171265457970018</v>
      </c>
      <c r="G54" s="39">
        <v>329859.45</v>
      </c>
      <c r="H54" s="12">
        <f>G54/D54</f>
        <v>0.5507920592036495</v>
      </c>
    </row>
    <row r="55" spans="1:8" ht="17.25" customHeight="1">
      <c r="A55" s="9" t="s">
        <v>38</v>
      </c>
      <c r="B55" s="39">
        <v>559517.6</v>
      </c>
      <c r="C55" s="72">
        <v>558096</v>
      </c>
      <c r="D55" s="72">
        <v>558096</v>
      </c>
      <c r="E55" s="39">
        <v>306013.78</v>
      </c>
      <c r="F55" s="54">
        <f>E55/D55</f>
        <v>0.5483174579283852</v>
      </c>
      <c r="G55" s="39">
        <v>306013.78</v>
      </c>
      <c r="H55" s="12">
        <f>G55/D55</f>
        <v>0.5483174579283852</v>
      </c>
    </row>
    <row r="56" spans="1:8" ht="17.25" customHeight="1">
      <c r="A56" s="9" t="s">
        <v>40</v>
      </c>
      <c r="B56" s="39">
        <v>9965</v>
      </c>
      <c r="C56" s="72">
        <v>0</v>
      </c>
      <c r="D56" s="72">
        <v>0</v>
      </c>
      <c r="E56" s="39">
        <v>3684</v>
      </c>
      <c r="F56" s="54">
        <v>0</v>
      </c>
      <c r="G56" s="39">
        <v>3684</v>
      </c>
      <c r="H56" s="12">
        <v>0</v>
      </c>
    </row>
    <row r="57" spans="1:8" ht="17.25" customHeight="1">
      <c r="A57" s="9" t="s">
        <v>32</v>
      </c>
      <c r="B57" s="39">
        <v>0</v>
      </c>
      <c r="C57" s="72">
        <v>0</v>
      </c>
      <c r="D57" s="72">
        <v>40786</v>
      </c>
      <c r="E57" s="39">
        <v>0</v>
      </c>
      <c r="F57" s="54">
        <f>E57/D57</f>
        <v>0</v>
      </c>
      <c r="G57" s="39">
        <v>20161.67</v>
      </c>
      <c r="H57" s="12">
        <f>G57/D57</f>
        <v>0.4943282008532339</v>
      </c>
    </row>
    <row r="58" spans="1:8" ht="17.25" customHeight="1">
      <c r="A58" s="9"/>
      <c r="B58" s="39"/>
      <c r="C58" s="72"/>
      <c r="D58" s="72"/>
      <c r="E58" s="39"/>
      <c r="F58" s="56"/>
      <c r="G58" s="39"/>
      <c r="H58" s="12"/>
    </row>
    <row r="59" spans="1:8" ht="79.5" customHeight="1">
      <c r="A59" s="18" t="s">
        <v>49</v>
      </c>
      <c r="B59" s="39"/>
      <c r="C59" s="72"/>
      <c r="D59" s="72"/>
      <c r="E59" s="39"/>
      <c r="F59" s="56"/>
      <c r="G59" s="39"/>
      <c r="H59" s="12"/>
    </row>
    <row r="60" spans="1:8" ht="17.25" customHeight="1">
      <c r="A60" s="9" t="s">
        <v>39</v>
      </c>
      <c r="B60" s="39">
        <f>B61</f>
        <v>152362.4</v>
      </c>
      <c r="C60" s="72">
        <v>144066</v>
      </c>
      <c r="D60" s="72">
        <v>144066</v>
      </c>
      <c r="E60" s="39">
        <v>69991.65</v>
      </c>
      <c r="F60" s="54">
        <f>E60/D60</f>
        <v>0.4858304527091749</v>
      </c>
      <c r="G60" s="39">
        <v>69991.65</v>
      </c>
      <c r="H60" s="12">
        <f>G60/D60</f>
        <v>0.4858304527091749</v>
      </c>
    </row>
    <row r="61" spans="1:8" ht="17.25" customHeight="1">
      <c r="A61" s="9" t="s">
        <v>38</v>
      </c>
      <c r="B61" s="39">
        <v>152362.4</v>
      </c>
      <c r="C61" s="72">
        <v>144066</v>
      </c>
      <c r="D61" s="72">
        <v>144066</v>
      </c>
      <c r="E61" s="39">
        <v>69991.65</v>
      </c>
      <c r="F61" s="54">
        <f>E61/D61</f>
        <v>0.4858304527091749</v>
      </c>
      <c r="G61" s="39">
        <v>69991.65</v>
      </c>
      <c r="H61" s="12">
        <f>G61/D61</f>
        <v>0.4858304527091749</v>
      </c>
    </row>
    <row r="62" spans="1:8" ht="17.25" customHeight="1">
      <c r="A62" s="9" t="s">
        <v>40</v>
      </c>
      <c r="B62" s="39">
        <v>0</v>
      </c>
      <c r="C62" s="72">
        <v>0</v>
      </c>
      <c r="D62" s="72">
        <v>0</v>
      </c>
      <c r="E62" s="39">
        <v>0</v>
      </c>
      <c r="F62" s="54">
        <v>0</v>
      </c>
      <c r="G62" s="39">
        <v>0</v>
      </c>
      <c r="H62" s="12">
        <v>0</v>
      </c>
    </row>
    <row r="63" spans="1:8" ht="16.5" customHeight="1">
      <c r="A63" s="9" t="s">
        <v>32</v>
      </c>
      <c r="B63" s="39">
        <v>0</v>
      </c>
      <c r="C63" s="72">
        <v>0</v>
      </c>
      <c r="D63" s="72">
        <v>0</v>
      </c>
      <c r="E63" s="39">
        <v>0</v>
      </c>
      <c r="F63" s="54">
        <v>0</v>
      </c>
      <c r="G63" s="39">
        <v>0</v>
      </c>
      <c r="H63" s="12">
        <v>0</v>
      </c>
    </row>
    <row r="64" spans="1:8" ht="17.25" customHeight="1">
      <c r="A64" s="9"/>
      <c r="B64" s="39"/>
      <c r="C64" s="72"/>
      <c r="D64" s="72"/>
      <c r="E64" s="39"/>
      <c r="F64" s="56"/>
      <c r="G64" s="39"/>
      <c r="H64" s="12"/>
    </row>
    <row r="65" spans="1:8" ht="17.25" customHeight="1">
      <c r="A65" s="9"/>
      <c r="B65" s="39"/>
      <c r="C65" s="72"/>
      <c r="D65" s="39"/>
      <c r="E65" s="39"/>
      <c r="F65" s="56"/>
      <c r="G65" s="39"/>
      <c r="H65" s="12"/>
    </row>
    <row r="66" spans="1:8" ht="80.25" customHeight="1">
      <c r="A66" s="47" t="s">
        <v>43</v>
      </c>
      <c r="B66" s="39"/>
      <c r="C66" s="39"/>
      <c r="D66" s="39"/>
      <c r="E66" s="39"/>
      <c r="F66" s="48"/>
      <c r="G66" s="39"/>
      <c r="H66" s="49"/>
    </row>
    <row r="67" spans="1:8" s="14" customFormat="1" ht="15.75" customHeight="1">
      <c r="A67" s="17" t="s">
        <v>39</v>
      </c>
      <c r="B67" s="38">
        <v>69390</v>
      </c>
      <c r="C67" s="71">
        <v>70332</v>
      </c>
      <c r="D67" s="38">
        <v>795671.8</v>
      </c>
      <c r="E67" s="38">
        <v>37007.47</v>
      </c>
      <c r="F67" s="53">
        <f>E67/D67</f>
        <v>0.046510973494347796</v>
      </c>
      <c r="G67" s="38">
        <f>G74+G81+G88</f>
        <v>326029.44</v>
      </c>
      <c r="H67" s="11">
        <f>G67/D67</f>
        <v>0.4097536697919921</v>
      </c>
    </row>
    <row r="68" spans="1:8" ht="16.5" customHeight="1">
      <c r="A68" s="9" t="s">
        <v>38</v>
      </c>
      <c r="B68" s="39">
        <v>6800</v>
      </c>
      <c r="C68" s="72">
        <f>C75+C82</f>
        <v>6800</v>
      </c>
      <c r="D68" s="39">
        <v>6800</v>
      </c>
      <c r="E68" s="39">
        <v>1415.46</v>
      </c>
      <c r="F68" s="54">
        <f>E68/D68</f>
        <v>0.2081558823529412</v>
      </c>
      <c r="G68" s="39">
        <f>G75+G82</f>
        <v>518.03</v>
      </c>
      <c r="H68" s="12">
        <f>G68/D68</f>
        <v>0.07618088235294117</v>
      </c>
    </row>
    <row r="69" spans="1:8" ht="18" customHeight="1">
      <c r="A69" s="9" t="s">
        <v>40</v>
      </c>
      <c r="B69" s="39">
        <v>62590</v>
      </c>
      <c r="C69" s="72">
        <f>C90</f>
        <v>63532</v>
      </c>
      <c r="D69" s="39">
        <v>351554.2</v>
      </c>
      <c r="E69" s="39">
        <v>35592.01</v>
      </c>
      <c r="F69" s="54">
        <f>E69/D69</f>
        <v>0.10124188531953253</v>
      </c>
      <c r="G69" s="39">
        <v>35592.01</v>
      </c>
      <c r="H69" s="12">
        <f>G69/D69</f>
        <v>0.10124188531953253</v>
      </c>
    </row>
    <row r="70" spans="1:8" ht="13.5" customHeight="1" hidden="1">
      <c r="A70" s="21" t="s">
        <v>33</v>
      </c>
      <c r="B70" s="39">
        <v>0</v>
      </c>
      <c r="C70" s="72">
        <v>0</v>
      </c>
      <c r="D70" s="39"/>
      <c r="E70" s="39"/>
      <c r="F70" s="54" t="e">
        <f>E70/D70</f>
        <v>#DIV/0!</v>
      </c>
      <c r="G70" s="39"/>
      <c r="H70" s="12" t="e">
        <f>G70/D70</f>
        <v>#DIV/0!</v>
      </c>
    </row>
    <row r="71" spans="1:8" ht="13.5" customHeight="1">
      <c r="A71" s="21" t="s">
        <v>32</v>
      </c>
      <c r="B71" s="39">
        <v>0</v>
      </c>
      <c r="C71" s="72">
        <v>0</v>
      </c>
      <c r="D71" s="39">
        <v>437317.6</v>
      </c>
      <c r="E71" s="39">
        <v>0</v>
      </c>
      <c r="F71" s="54">
        <f>E71/D71</f>
        <v>0</v>
      </c>
      <c r="G71" s="39">
        <v>289919.4</v>
      </c>
      <c r="H71" s="12">
        <f>G71/D71</f>
        <v>0.6629493073226416</v>
      </c>
    </row>
    <row r="72" spans="1:8" ht="13.5" customHeight="1">
      <c r="A72" s="22"/>
      <c r="B72" s="39"/>
      <c r="C72" s="72"/>
      <c r="D72" s="39"/>
      <c r="E72" s="39"/>
      <c r="F72" s="48"/>
      <c r="G72" s="39"/>
      <c r="H72" s="12"/>
    </row>
    <row r="73" spans="1:8" ht="29.25" customHeight="1">
      <c r="A73" s="23" t="s">
        <v>50</v>
      </c>
      <c r="B73" s="39"/>
      <c r="C73" s="72"/>
      <c r="D73" s="39"/>
      <c r="E73" s="39"/>
      <c r="F73" s="48"/>
      <c r="G73" s="39"/>
      <c r="H73" s="12"/>
    </row>
    <row r="74" spans="1:8" ht="15.75">
      <c r="A74" s="9" t="s">
        <v>39</v>
      </c>
      <c r="B74" s="39">
        <v>5220</v>
      </c>
      <c r="C74" s="72">
        <v>5220</v>
      </c>
      <c r="D74" s="39">
        <v>523553.8</v>
      </c>
      <c r="E74" s="39">
        <v>418.63</v>
      </c>
      <c r="F74" s="54">
        <f>E74/D74</f>
        <v>0.0007995930886185909</v>
      </c>
      <c r="G74" s="39">
        <f>G75+G78</f>
        <v>249916.03</v>
      </c>
      <c r="H74" s="12">
        <f>G74/D74</f>
        <v>0.47734546096313313</v>
      </c>
    </row>
    <row r="75" spans="1:8" ht="15.75">
      <c r="A75" s="9" t="s">
        <v>38</v>
      </c>
      <c r="B75" s="39">
        <v>5220</v>
      </c>
      <c r="C75" s="72">
        <v>5220</v>
      </c>
      <c r="D75" s="39">
        <v>5220</v>
      </c>
      <c r="E75" s="39">
        <v>418.63</v>
      </c>
      <c r="F75" s="54">
        <f>E75/D75</f>
        <v>0.08019731800766283</v>
      </c>
      <c r="G75" s="39">
        <v>418.63</v>
      </c>
      <c r="H75" s="12">
        <f>G75/D75</f>
        <v>0.08019731800766283</v>
      </c>
    </row>
    <row r="76" spans="1:8" ht="15.75">
      <c r="A76" s="9" t="s">
        <v>40</v>
      </c>
      <c r="B76" s="39">
        <v>0</v>
      </c>
      <c r="C76" s="72">
        <v>0</v>
      </c>
      <c r="D76" s="39">
        <v>81016.2</v>
      </c>
      <c r="E76" s="39">
        <v>0</v>
      </c>
      <c r="F76" s="54">
        <f>E76/D76</f>
        <v>0</v>
      </c>
      <c r="G76" s="39">
        <v>0</v>
      </c>
      <c r="H76" s="12">
        <f>G76/D76</f>
        <v>0</v>
      </c>
    </row>
    <row r="77" spans="1:8" ht="15.75" customHeight="1" hidden="1">
      <c r="A77" s="21" t="s">
        <v>33</v>
      </c>
      <c r="B77" s="39">
        <v>0</v>
      </c>
      <c r="C77" s="72">
        <v>0</v>
      </c>
      <c r="D77" s="39"/>
      <c r="E77" s="39"/>
      <c r="F77" s="54"/>
      <c r="G77" s="39"/>
      <c r="H77" s="12"/>
    </row>
    <row r="78" spans="1:8" ht="15.75">
      <c r="A78" s="21" t="s">
        <v>32</v>
      </c>
      <c r="B78" s="39">
        <v>0</v>
      </c>
      <c r="C78" s="72">
        <v>0</v>
      </c>
      <c r="D78" s="39">
        <v>437317.6</v>
      </c>
      <c r="E78" s="39">
        <v>0</v>
      </c>
      <c r="F78" s="54">
        <f>E78/D78</f>
        <v>0</v>
      </c>
      <c r="G78" s="39">
        <v>249497.4</v>
      </c>
      <c r="H78" s="12">
        <f>G78/D78</f>
        <v>0.570517628378094</v>
      </c>
    </row>
    <row r="79" spans="1:8" ht="15.75">
      <c r="A79" s="24"/>
      <c r="B79" s="39"/>
      <c r="C79" s="72"/>
      <c r="D79" s="39"/>
      <c r="E79" s="39"/>
      <c r="F79" s="48"/>
      <c r="G79" s="39"/>
      <c r="H79" s="12"/>
    </row>
    <row r="80" spans="1:8" ht="32.25" customHeight="1">
      <c r="A80" s="25" t="s">
        <v>51</v>
      </c>
      <c r="B80" s="39"/>
      <c r="C80" s="72"/>
      <c r="D80" s="39"/>
      <c r="E80" s="39"/>
      <c r="F80" s="48"/>
      <c r="G80" s="39"/>
      <c r="H80" s="12"/>
    </row>
    <row r="81" spans="1:8" ht="15" customHeight="1">
      <c r="A81" s="9" t="s">
        <v>39</v>
      </c>
      <c r="B81" s="39">
        <v>1580</v>
      </c>
      <c r="C81" s="72">
        <v>1580</v>
      </c>
      <c r="D81" s="39">
        <v>208586</v>
      </c>
      <c r="E81" s="39">
        <v>996.83</v>
      </c>
      <c r="F81" s="54">
        <f>E81/D81</f>
        <v>0.004778988043301085</v>
      </c>
      <c r="G81" s="39">
        <v>40521.4</v>
      </c>
      <c r="H81" s="12">
        <f>G81/D81</f>
        <v>0.19426711284554093</v>
      </c>
    </row>
    <row r="82" spans="1:8" ht="15.75">
      <c r="A82" s="9" t="s">
        <v>38</v>
      </c>
      <c r="B82" s="39">
        <v>1580</v>
      </c>
      <c r="C82" s="72">
        <v>1580</v>
      </c>
      <c r="D82" s="39">
        <v>1580</v>
      </c>
      <c r="E82" s="39">
        <v>996.83</v>
      </c>
      <c r="F82" s="54">
        <f>E82/D82</f>
        <v>0.6309050632911393</v>
      </c>
      <c r="G82" s="39">
        <v>99.4</v>
      </c>
      <c r="H82" s="12">
        <f>G82/D82</f>
        <v>0.0629113924050633</v>
      </c>
    </row>
    <row r="83" spans="1:8" ht="15" customHeight="1">
      <c r="A83" s="9" t="s">
        <v>40</v>
      </c>
      <c r="B83" s="39">
        <v>0</v>
      </c>
      <c r="C83" s="72">
        <v>0</v>
      </c>
      <c r="D83" s="39">
        <v>0</v>
      </c>
      <c r="E83" s="39">
        <v>0</v>
      </c>
      <c r="F83" s="54">
        <v>0</v>
      </c>
      <c r="G83" s="39">
        <v>0</v>
      </c>
      <c r="H83" s="12">
        <v>0</v>
      </c>
    </row>
    <row r="84" spans="1:8" ht="15" customHeight="1" hidden="1">
      <c r="A84" s="21" t="s">
        <v>33</v>
      </c>
      <c r="B84" s="39">
        <v>0</v>
      </c>
      <c r="C84" s="72">
        <v>0</v>
      </c>
      <c r="D84" s="39"/>
      <c r="E84" s="39">
        <v>0</v>
      </c>
      <c r="F84" s="54" t="e">
        <f>E84/D84</f>
        <v>#DIV/0!</v>
      </c>
      <c r="G84" s="39"/>
      <c r="H84" s="12">
        <v>0</v>
      </c>
    </row>
    <row r="85" spans="1:8" ht="15" customHeight="1">
      <c r="A85" s="21" t="s">
        <v>32</v>
      </c>
      <c r="B85" s="39">
        <v>0</v>
      </c>
      <c r="C85" s="72">
        <v>0</v>
      </c>
      <c r="D85" s="39">
        <v>207006</v>
      </c>
      <c r="E85" s="39">
        <v>0</v>
      </c>
      <c r="F85" s="54">
        <f>E85/D85</f>
        <v>0</v>
      </c>
      <c r="G85" s="39">
        <v>40422</v>
      </c>
      <c r="H85" s="12">
        <f>G85/D85</f>
        <v>0.19526970232746876</v>
      </c>
    </row>
    <row r="86" spans="1:8" ht="15.75">
      <c r="A86" s="24"/>
      <c r="B86" s="39"/>
      <c r="C86" s="72"/>
      <c r="D86" s="39"/>
      <c r="E86" s="39"/>
      <c r="F86" s="48"/>
      <c r="G86" s="39"/>
      <c r="H86" s="12"/>
    </row>
    <row r="87" spans="1:8" ht="108.75" customHeight="1">
      <c r="A87" s="23" t="s">
        <v>52</v>
      </c>
      <c r="B87" s="39"/>
      <c r="C87" s="72"/>
      <c r="D87" s="39"/>
      <c r="E87" s="39"/>
      <c r="F87" s="48"/>
      <c r="G87" s="39"/>
      <c r="H87" s="12"/>
    </row>
    <row r="88" spans="1:8" ht="15.75">
      <c r="A88" s="9" t="s">
        <v>39</v>
      </c>
      <c r="B88" s="39">
        <v>62590</v>
      </c>
      <c r="C88" s="72">
        <v>63532</v>
      </c>
      <c r="D88" s="39">
        <v>63532</v>
      </c>
      <c r="E88" s="39">
        <v>35592.01</v>
      </c>
      <c r="F88" s="54">
        <f>E88/D88</f>
        <v>0.560221778001637</v>
      </c>
      <c r="G88" s="39">
        <v>35592.01</v>
      </c>
      <c r="H88" s="12">
        <f>G88/D88</f>
        <v>0.560221778001637</v>
      </c>
    </row>
    <row r="89" spans="1:8" ht="18.75" customHeight="1">
      <c r="A89" s="9" t="s">
        <v>38</v>
      </c>
      <c r="B89" s="39">
        <v>0</v>
      </c>
      <c r="C89" s="72">
        <v>0</v>
      </c>
      <c r="D89" s="39">
        <v>0</v>
      </c>
      <c r="E89" s="39">
        <v>0</v>
      </c>
      <c r="F89" s="54">
        <v>0</v>
      </c>
      <c r="G89" s="39">
        <v>0</v>
      </c>
      <c r="H89" s="12">
        <v>0</v>
      </c>
    </row>
    <row r="90" spans="1:8" ht="20.25" customHeight="1">
      <c r="A90" s="9" t="s">
        <v>40</v>
      </c>
      <c r="B90" s="39">
        <v>62590</v>
      </c>
      <c r="C90" s="72">
        <v>63532</v>
      </c>
      <c r="D90" s="39">
        <v>63532</v>
      </c>
      <c r="E90" s="39">
        <v>35592.01</v>
      </c>
      <c r="F90" s="54">
        <f>E90/D90</f>
        <v>0.560221778001637</v>
      </c>
      <c r="G90" s="39">
        <v>35592.01</v>
      </c>
      <c r="H90" s="12">
        <f>G90/D90</f>
        <v>0.560221778001637</v>
      </c>
    </row>
    <row r="91" spans="1:8" ht="18" customHeight="1">
      <c r="A91" s="9"/>
      <c r="B91" s="39"/>
      <c r="C91" s="72"/>
      <c r="D91" s="39"/>
      <c r="E91" s="39"/>
      <c r="F91" s="48"/>
      <c r="G91" s="39"/>
      <c r="H91" s="12"/>
    </row>
    <row r="92" spans="1:8" ht="15.75" customHeight="1" hidden="1">
      <c r="A92" s="23" t="s">
        <v>53</v>
      </c>
      <c r="B92" s="39"/>
      <c r="C92" s="39"/>
      <c r="D92" s="39"/>
      <c r="E92" s="39"/>
      <c r="F92" s="48"/>
      <c r="G92" s="39"/>
      <c r="H92" s="12"/>
    </row>
    <row r="93" spans="1:8" ht="15.75" customHeight="1" hidden="1">
      <c r="A93" s="9" t="s">
        <v>39</v>
      </c>
      <c r="B93" s="39"/>
      <c r="C93" s="39"/>
      <c r="D93" s="39"/>
      <c r="E93" s="39"/>
      <c r="F93" s="59"/>
      <c r="G93" s="39"/>
      <c r="H93" s="12"/>
    </row>
    <row r="94" spans="1:8" ht="15.75" customHeight="1" hidden="1">
      <c r="A94" s="9" t="s">
        <v>38</v>
      </c>
      <c r="B94" s="39"/>
      <c r="C94" s="39"/>
      <c r="D94" s="39"/>
      <c r="E94" s="39"/>
      <c r="F94" s="56"/>
      <c r="G94" s="39"/>
      <c r="H94" s="12"/>
    </row>
    <row r="95" spans="1:8" ht="15.75" customHeight="1" hidden="1">
      <c r="A95" s="9" t="s">
        <v>40</v>
      </c>
      <c r="B95" s="39"/>
      <c r="C95" s="39"/>
      <c r="D95" s="39"/>
      <c r="E95" s="39"/>
      <c r="F95" s="56"/>
      <c r="G95" s="39"/>
      <c r="H95" s="12"/>
    </row>
    <row r="96" spans="1:8" ht="15.75" customHeight="1" hidden="1">
      <c r="A96" s="9"/>
      <c r="B96" s="39"/>
      <c r="C96" s="39"/>
      <c r="D96" s="39"/>
      <c r="E96" s="39"/>
      <c r="F96" s="56"/>
      <c r="G96" s="39"/>
      <c r="H96" s="12"/>
    </row>
    <row r="97" spans="1:8" ht="78" customHeight="1">
      <c r="A97" s="19" t="s">
        <v>54</v>
      </c>
      <c r="B97" s="39"/>
      <c r="C97" s="39"/>
      <c r="D97" s="39"/>
      <c r="E97" s="39"/>
      <c r="F97" s="48"/>
      <c r="G97" s="39"/>
      <c r="H97" s="12"/>
    </row>
    <row r="98" spans="1:8" s="14" customFormat="1" ht="15.75">
      <c r="A98" s="17" t="s">
        <v>39</v>
      </c>
      <c r="B98" s="38">
        <v>142480.8</v>
      </c>
      <c r="C98" s="71">
        <v>122917</v>
      </c>
      <c r="D98" s="38">
        <v>183157</v>
      </c>
      <c r="E98" s="38">
        <v>62452.43</v>
      </c>
      <c r="F98" s="53">
        <f>E98/D98</f>
        <v>0.34097757661459843</v>
      </c>
      <c r="G98" s="38">
        <f>G99+G100+G101</f>
        <v>72817.03</v>
      </c>
      <c r="H98" s="11">
        <f>G98/D98</f>
        <v>0.3975661863865427</v>
      </c>
    </row>
    <row r="99" spans="1:8" ht="15.75">
      <c r="A99" s="9" t="s">
        <v>38</v>
      </c>
      <c r="B99" s="39">
        <v>104210.8</v>
      </c>
      <c r="C99" s="72">
        <v>93050</v>
      </c>
      <c r="D99" s="39">
        <v>93050</v>
      </c>
      <c r="E99" s="39">
        <v>47105.52</v>
      </c>
      <c r="F99" s="54">
        <f>E99/D99</f>
        <v>0.5062387963460505</v>
      </c>
      <c r="G99" s="39">
        <v>47105.52</v>
      </c>
      <c r="H99" s="12">
        <f>G99/D99</f>
        <v>0.5062387963460505</v>
      </c>
    </row>
    <row r="100" spans="1:8" ht="15.75">
      <c r="A100" s="9" t="s">
        <v>40</v>
      </c>
      <c r="B100" s="39">
        <f>B136+B142</f>
        <v>38270</v>
      </c>
      <c r="C100" s="72">
        <v>29867</v>
      </c>
      <c r="D100" s="39">
        <v>29867</v>
      </c>
      <c r="E100" s="39">
        <v>15346.91</v>
      </c>
      <c r="F100" s="54">
        <f>E100/D100</f>
        <v>0.5138416981953327</v>
      </c>
      <c r="G100" s="39">
        <v>15346.91</v>
      </c>
      <c r="H100" s="12">
        <f>G100/D100</f>
        <v>0.5138416981953327</v>
      </c>
    </row>
    <row r="101" spans="1:8" ht="15.75">
      <c r="A101" s="9" t="s">
        <v>32</v>
      </c>
      <c r="B101" s="39">
        <v>0</v>
      </c>
      <c r="C101" s="72"/>
      <c r="D101" s="39">
        <v>60240</v>
      </c>
      <c r="E101" s="39">
        <v>0</v>
      </c>
      <c r="F101" s="54">
        <f>E101/D101</f>
        <v>0</v>
      </c>
      <c r="G101" s="39">
        <v>10364.6</v>
      </c>
      <c r="H101" s="12">
        <f>G101/D101</f>
        <v>0.1720551128818061</v>
      </c>
    </row>
    <row r="102" spans="1:8" ht="15.75" customHeight="1" hidden="1">
      <c r="A102" s="9" t="s">
        <v>33</v>
      </c>
      <c r="B102" s="39"/>
      <c r="C102" s="72"/>
      <c r="D102" s="39"/>
      <c r="E102" s="39"/>
      <c r="F102" s="54"/>
      <c r="G102" s="39"/>
      <c r="H102" s="12"/>
    </row>
    <row r="103" spans="1:8" ht="15.75">
      <c r="A103" s="9"/>
      <c r="B103" s="39"/>
      <c r="C103" s="72"/>
      <c r="D103" s="39"/>
      <c r="E103" s="39"/>
      <c r="F103" s="59"/>
      <c r="G103" s="39"/>
      <c r="H103" s="12"/>
    </row>
    <row r="104" spans="1:8" ht="30.75" customHeight="1">
      <c r="A104" s="18" t="s">
        <v>55</v>
      </c>
      <c r="B104" s="39"/>
      <c r="C104" s="72"/>
      <c r="D104" s="39"/>
      <c r="E104" s="39"/>
      <c r="F104" s="60"/>
      <c r="G104" s="39"/>
      <c r="H104" s="12"/>
    </row>
    <row r="105" spans="1:8" ht="15.75">
      <c r="A105" s="9" t="s">
        <v>39</v>
      </c>
      <c r="B105" s="39">
        <v>51107</v>
      </c>
      <c r="C105" s="72">
        <v>51107</v>
      </c>
      <c r="D105" s="39">
        <v>55107</v>
      </c>
      <c r="E105" s="39">
        <v>23377.05</v>
      </c>
      <c r="F105" s="54">
        <f>E105/D105</f>
        <v>0.4242119875877838</v>
      </c>
      <c r="G105" s="39">
        <f>G106+G107+G108</f>
        <v>27377.05</v>
      </c>
      <c r="H105" s="12">
        <f>G105/D105</f>
        <v>0.4967980474349901</v>
      </c>
    </row>
    <row r="106" spans="1:8" ht="15.75">
      <c r="A106" s="9" t="s">
        <v>38</v>
      </c>
      <c r="B106" s="39">
        <v>51107</v>
      </c>
      <c r="C106" s="72">
        <v>51107</v>
      </c>
      <c r="D106" s="39">
        <v>51107</v>
      </c>
      <c r="E106" s="39">
        <v>23377.05</v>
      </c>
      <c r="F106" s="54">
        <f>E106/D106</f>
        <v>0.4574138572015575</v>
      </c>
      <c r="G106" s="39">
        <v>23377.05</v>
      </c>
      <c r="H106" s="12">
        <f>G106/D106</f>
        <v>0.4574138572015575</v>
      </c>
    </row>
    <row r="107" spans="1:8" ht="15.75">
      <c r="A107" s="9" t="s">
        <v>40</v>
      </c>
      <c r="B107" s="39">
        <v>0</v>
      </c>
      <c r="C107" s="72">
        <v>0</v>
      </c>
      <c r="D107" s="39">
        <v>0</v>
      </c>
      <c r="E107" s="39">
        <v>0</v>
      </c>
      <c r="F107" s="54">
        <v>0</v>
      </c>
      <c r="G107" s="39">
        <v>0</v>
      </c>
      <c r="H107" s="12">
        <v>0</v>
      </c>
    </row>
    <row r="108" spans="1:8" ht="15.75">
      <c r="A108" s="9" t="s">
        <v>32</v>
      </c>
      <c r="B108" s="39">
        <v>0</v>
      </c>
      <c r="C108" s="72">
        <v>0</v>
      </c>
      <c r="D108" s="39">
        <v>4000</v>
      </c>
      <c r="E108" s="39">
        <v>0</v>
      </c>
      <c r="F108" s="54">
        <f>E108/D108</f>
        <v>0</v>
      </c>
      <c r="G108" s="39">
        <v>4000</v>
      </c>
      <c r="H108" s="12">
        <f>G108/D108</f>
        <v>1</v>
      </c>
    </row>
    <row r="109" spans="1:8" ht="15.75">
      <c r="A109" s="9"/>
      <c r="B109" s="39"/>
      <c r="C109" s="72"/>
      <c r="D109" s="39"/>
      <c r="E109" s="39"/>
      <c r="F109" s="59"/>
      <c r="G109" s="39"/>
      <c r="H109" s="12"/>
    </row>
    <row r="110" spans="1:8" ht="41.25" customHeight="1" hidden="1">
      <c r="A110" s="26" t="s">
        <v>36</v>
      </c>
      <c r="B110" s="39"/>
      <c r="C110" s="72"/>
      <c r="D110" s="39"/>
      <c r="E110" s="39"/>
      <c r="F110" s="59"/>
      <c r="G110" s="39"/>
      <c r="H110" s="12"/>
    </row>
    <row r="111" spans="1:8" ht="47.25" customHeight="1" hidden="1">
      <c r="A111" s="26" t="s">
        <v>3</v>
      </c>
      <c r="B111" s="39"/>
      <c r="C111" s="72"/>
      <c r="D111" s="39"/>
      <c r="E111" s="39"/>
      <c r="F111" s="59"/>
      <c r="G111" s="39"/>
      <c r="H111" s="12"/>
    </row>
    <row r="112" spans="1:8" ht="63" customHeight="1" hidden="1">
      <c r="A112" s="26" t="s">
        <v>4</v>
      </c>
      <c r="B112" s="39"/>
      <c r="C112" s="72"/>
      <c r="D112" s="39"/>
      <c r="E112" s="39"/>
      <c r="F112" s="59"/>
      <c r="G112" s="39"/>
      <c r="H112" s="12"/>
    </row>
    <row r="113" spans="1:8" ht="47.25" customHeight="1" hidden="1">
      <c r="A113" s="26" t="s">
        <v>5</v>
      </c>
      <c r="B113" s="39"/>
      <c r="C113" s="72"/>
      <c r="D113" s="39"/>
      <c r="E113" s="39"/>
      <c r="F113" s="59"/>
      <c r="G113" s="39"/>
      <c r="H113" s="12"/>
    </row>
    <row r="114" spans="1:8" ht="31.5" customHeight="1" hidden="1">
      <c r="A114" s="26" t="s">
        <v>6</v>
      </c>
      <c r="B114" s="39"/>
      <c r="C114" s="72"/>
      <c r="D114" s="39"/>
      <c r="E114" s="39"/>
      <c r="F114" s="59"/>
      <c r="G114" s="39"/>
      <c r="H114" s="12"/>
    </row>
    <row r="115" spans="1:8" ht="47.25" customHeight="1" hidden="1">
      <c r="A115" s="26" t="s">
        <v>7</v>
      </c>
      <c r="B115" s="39"/>
      <c r="C115" s="72"/>
      <c r="D115" s="39"/>
      <c r="E115" s="39"/>
      <c r="F115" s="59"/>
      <c r="G115" s="39"/>
      <c r="H115" s="12"/>
    </row>
    <row r="116" spans="1:8" ht="63" customHeight="1" hidden="1">
      <c r="A116" s="26" t="s">
        <v>10</v>
      </c>
      <c r="B116" s="39"/>
      <c r="C116" s="72"/>
      <c r="D116" s="39"/>
      <c r="E116" s="39"/>
      <c r="F116" s="59"/>
      <c r="G116" s="39"/>
      <c r="H116" s="12"/>
    </row>
    <row r="117" spans="1:8" ht="47.25" customHeight="1" hidden="1">
      <c r="A117" s="26" t="s">
        <v>8</v>
      </c>
      <c r="B117" s="39"/>
      <c r="C117" s="72"/>
      <c r="D117" s="39"/>
      <c r="E117" s="39"/>
      <c r="F117" s="59"/>
      <c r="G117" s="39"/>
      <c r="H117" s="12"/>
    </row>
    <row r="118" spans="1:8" ht="47.25" customHeight="1" hidden="1">
      <c r="A118" s="26" t="s">
        <v>9</v>
      </c>
      <c r="B118" s="39"/>
      <c r="C118" s="72"/>
      <c r="D118" s="39"/>
      <c r="E118" s="39"/>
      <c r="F118" s="59"/>
      <c r="G118" s="39"/>
      <c r="H118" s="12"/>
    </row>
    <row r="119" spans="1:8" ht="15.75" customHeight="1" hidden="1">
      <c r="A119" s="26" t="s">
        <v>11</v>
      </c>
      <c r="B119" s="39"/>
      <c r="C119" s="72"/>
      <c r="D119" s="39"/>
      <c r="E119" s="39"/>
      <c r="F119" s="59"/>
      <c r="G119" s="39"/>
      <c r="H119" s="12"/>
    </row>
    <row r="120" spans="1:8" ht="15.75" customHeight="1" hidden="1">
      <c r="A120" s="26"/>
      <c r="B120" s="39"/>
      <c r="C120" s="72"/>
      <c r="D120" s="39"/>
      <c r="E120" s="39"/>
      <c r="F120" s="59"/>
      <c r="G120" s="39"/>
      <c r="H120" s="12"/>
    </row>
    <row r="121" spans="1:8" ht="50.25" customHeight="1">
      <c r="A121" s="18" t="s">
        <v>56</v>
      </c>
      <c r="B121" s="39"/>
      <c r="C121" s="72"/>
      <c r="D121" s="39"/>
      <c r="E121" s="39"/>
      <c r="F121" s="60"/>
      <c r="G121" s="39"/>
      <c r="H121" s="12"/>
    </row>
    <row r="122" spans="1:8" ht="15.75">
      <c r="A122" s="9" t="s">
        <v>39</v>
      </c>
      <c r="B122" s="39">
        <f>B123</f>
        <v>5890.2</v>
      </c>
      <c r="C122" s="72">
        <v>0</v>
      </c>
      <c r="D122" s="39">
        <v>50640</v>
      </c>
      <c r="E122" s="39">
        <v>2000.06</v>
      </c>
      <c r="F122" s="54">
        <f>E122/D122</f>
        <v>0.03949565560821485</v>
      </c>
      <c r="G122" s="39">
        <v>2000.06</v>
      </c>
      <c r="H122" s="12">
        <f>G122/D122</f>
        <v>0.03949565560821485</v>
      </c>
    </row>
    <row r="123" spans="1:8" ht="15.75">
      <c r="A123" s="9" t="s">
        <v>38</v>
      </c>
      <c r="B123" s="39">
        <v>5890.2</v>
      </c>
      <c r="C123" s="72">
        <v>0</v>
      </c>
      <c r="D123" s="39">
        <v>0</v>
      </c>
      <c r="E123" s="39">
        <v>2000.06</v>
      </c>
      <c r="F123" s="54">
        <v>0</v>
      </c>
      <c r="G123" s="39">
        <v>2000.06</v>
      </c>
      <c r="H123" s="12">
        <v>0</v>
      </c>
    </row>
    <row r="124" spans="1:8" ht="15.75">
      <c r="A124" s="9" t="s">
        <v>40</v>
      </c>
      <c r="B124" s="39">
        <v>0</v>
      </c>
      <c r="C124" s="72">
        <v>0</v>
      </c>
      <c r="D124" s="39">
        <v>0</v>
      </c>
      <c r="E124" s="39">
        <v>0</v>
      </c>
      <c r="F124" s="54">
        <v>0</v>
      </c>
      <c r="G124" s="48">
        <v>0</v>
      </c>
      <c r="H124" s="12">
        <v>0</v>
      </c>
    </row>
    <row r="125" spans="1:8" ht="15.75" customHeight="1" hidden="1">
      <c r="A125" s="9" t="s">
        <v>33</v>
      </c>
      <c r="B125" s="39"/>
      <c r="C125" s="72"/>
      <c r="D125" s="39"/>
      <c r="E125" s="39"/>
      <c r="F125" s="54">
        <v>0</v>
      </c>
      <c r="G125" s="39"/>
      <c r="H125" s="12">
        <v>0</v>
      </c>
    </row>
    <row r="126" spans="1:8" ht="15.75">
      <c r="A126" s="9" t="s">
        <v>32</v>
      </c>
      <c r="B126" s="39">
        <v>0</v>
      </c>
      <c r="C126" s="72"/>
      <c r="D126" s="39">
        <v>50640</v>
      </c>
      <c r="E126" s="39">
        <v>0</v>
      </c>
      <c r="F126" s="54">
        <v>0</v>
      </c>
      <c r="G126" s="39">
        <v>0</v>
      </c>
      <c r="H126" s="12">
        <v>0</v>
      </c>
    </row>
    <row r="127" spans="1:8" ht="68.25" customHeight="1">
      <c r="A127" s="18" t="s">
        <v>57</v>
      </c>
      <c r="B127" s="39"/>
      <c r="C127" s="72"/>
      <c r="D127" s="39"/>
      <c r="E127" s="39"/>
      <c r="F127" s="60"/>
      <c r="G127" s="39"/>
      <c r="H127" s="12"/>
    </row>
    <row r="128" spans="1:8" ht="15.75">
      <c r="A128" s="9" t="s">
        <v>39</v>
      </c>
      <c r="B128" s="39">
        <v>17500</v>
      </c>
      <c r="C128" s="72">
        <v>13000</v>
      </c>
      <c r="D128" s="39">
        <v>16600</v>
      </c>
      <c r="E128" s="39">
        <v>5956</v>
      </c>
      <c r="F128" s="54">
        <f>E128/D128</f>
        <v>0.35879518072289157</v>
      </c>
      <c r="G128" s="39">
        <f>G129+G131</f>
        <v>6262.8</v>
      </c>
      <c r="H128" s="12">
        <f>G128/D128</f>
        <v>0.37727710843373496</v>
      </c>
    </row>
    <row r="129" spans="1:8" ht="15.75">
      <c r="A129" s="9" t="s">
        <v>38</v>
      </c>
      <c r="B129" s="39">
        <v>17500</v>
      </c>
      <c r="C129" s="72">
        <v>13000</v>
      </c>
      <c r="D129" s="39">
        <v>13000</v>
      </c>
      <c r="E129" s="39">
        <v>5956</v>
      </c>
      <c r="F129" s="54">
        <f>E129/D129</f>
        <v>0.45815384615384613</v>
      </c>
      <c r="G129" s="39">
        <v>5956</v>
      </c>
      <c r="H129" s="12">
        <f>G129/D129</f>
        <v>0.45815384615384613</v>
      </c>
    </row>
    <row r="130" spans="1:8" ht="15.75">
      <c r="A130" s="9" t="s">
        <v>40</v>
      </c>
      <c r="B130" s="39">
        <v>0</v>
      </c>
      <c r="C130" s="72">
        <v>0</v>
      </c>
      <c r="D130" s="39">
        <v>0</v>
      </c>
      <c r="E130" s="39">
        <v>0</v>
      </c>
      <c r="F130" s="54">
        <v>0</v>
      </c>
      <c r="G130" s="39">
        <v>0</v>
      </c>
      <c r="H130" s="12">
        <v>0</v>
      </c>
    </row>
    <row r="131" spans="1:8" ht="15.75">
      <c r="A131" s="9" t="s">
        <v>32</v>
      </c>
      <c r="B131" s="39">
        <v>0</v>
      </c>
      <c r="C131" s="72">
        <v>0</v>
      </c>
      <c r="D131" s="39">
        <v>3600</v>
      </c>
      <c r="E131" s="39">
        <v>0</v>
      </c>
      <c r="F131" s="54">
        <f>E131/D131</f>
        <v>0</v>
      </c>
      <c r="G131" s="39">
        <v>306.8</v>
      </c>
      <c r="H131" s="12">
        <f>G131/D131</f>
        <v>0.08522222222222223</v>
      </c>
    </row>
    <row r="132" spans="1:8" ht="15.75">
      <c r="A132" s="9"/>
      <c r="B132" s="39"/>
      <c r="C132" s="72"/>
      <c r="D132" s="39"/>
      <c r="E132" s="39"/>
      <c r="F132" s="59"/>
      <c r="G132" s="39"/>
      <c r="H132" s="12"/>
    </row>
    <row r="133" spans="1:8" ht="51.75" customHeight="1">
      <c r="A133" s="18" t="s">
        <v>58</v>
      </c>
      <c r="B133" s="39"/>
      <c r="C133" s="72"/>
      <c r="D133" s="39"/>
      <c r="E133" s="39"/>
      <c r="F133" s="60"/>
      <c r="G133" s="39"/>
      <c r="H133" s="12"/>
    </row>
    <row r="134" spans="1:8" ht="15.75">
      <c r="A134" s="9" t="s">
        <v>39</v>
      </c>
      <c r="B134" s="39">
        <v>34270</v>
      </c>
      <c r="C134" s="72">
        <v>29867</v>
      </c>
      <c r="D134" s="39">
        <v>29867</v>
      </c>
      <c r="E134" s="39">
        <v>14802.51</v>
      </c>
      <c r="F134" s="54">
        <f>E134/D134</f>
        <v>0.49561422305554625</v>
      </c>
      <c r="G134" s="39">
        <f>G136</f>
        <v>14802.51</v>
      </c>
      <c r="H134" s="12">
        <f>G134/D134</f>
        <v>0.49561422305554625</v>
      </c>
    </row>
    <row r="135" spans="1:8" ht="15.75">
      <c r="A135" s="9" t="s">
        <v>38</v>
      </c>
      <c r="B135" s="39">
        <v>0</v>
      </c>
      <c r="C135" s="72">
        <v>0</v>
      </c>
      <c r="D135" s="39">
        <v>0</v>
      </c>
      <c r="E135" s="39">
        <v>0</v>
      </c>
      <c r="F135" s="54">
        <v>0</v>
      </c>
      <c r="G135" s="48">
        <v>0</v>
      </c>
      <c r="H135" s="12">
        <v>0</v>
      </c>
    </row>
    <row r="136" spans="1:8" ht="15.75">
      <c r="A136" s="9" t="s">
        <v>40</v>
      </c>
      <c r="B136" s="39">
        <v>34270</v>
      </c>
      <c r="C136" s="72">
        <v>29867</v>
      </c>
      <c r="D136" s="39">
        <v>29867</v>
      </c>
      <c r="E136" s="39">
        <v>14802.51</v>
      </c>
      <c r="F136" s="54">
        <f>E136/D136</f>
        <v>0.49561422305554625</v>
      </c>
      <c r="G136" s="39">
        <v>14802.51</v>
      </c>
      <c r="H136" s="12">
        <f>G136/D136</f>
        <v>0.49561422305554625</v>
      </c>
    </row>
    <row r="137" spans="1:8" ht="15.75">
      <c r="A137" s="9" t="s">
        <v>32</v>
      </c>
      <c r="B137" s="39">
        <v>0</v>
      </c>
      <c r="C137" s="72">
        <v>0</v>
      </c>
      <c r="D137" s="39">
        <v>0</v>
      </c>
      <c r="E137" s="39">
        <v>0</v>
      </c>
      <c r="F137" s="54">
        <v>0</v>
      </c>
      <c r="G137" s="39">
        <v>0</v>
      </c>
      <c r="H137" s="12">
        <v>0</v>
      </c>
    </row>
    <row r="138" spans="1:8" ht="15.75">
      <c r="A138" s="9"/>
      <c r="B138" s="39"/>
      <c r="C138" s="72"/>
      <c r="D138" s="39"/>
      <c r="E138" s="39"/>
      <c r="F138" s="59"/>
      <c r="G138" s="39"/>
      <c r="H138" s="12"/>
    </row>
    <row r="139" spans="1:8" ht="84.75" customHeight="1">
      <c r="A139" s="18" t="s">
        <v>59</v>
      </c>
      <c r="B139" s="39"/>
      <c r="C139" s="72"/>
      <c r="D139" s="39"/>
      <c r="E139" s="39"/>
      <c r="F139" s="60"/>
      <c r="G139" s="39"/>
      <c r="H139" s="12"/>
    </row>
    <row r="140" spans="1:8" ht="15.75">
      <c r="A140" s="9" t="s">
        <v>39</v>
      </c>
      <c r="B140" s="39">
        <f>B141+B142</f>
        <v>32624.3</v>
      </c>
      <c r="C140" s="72">
        <v>27932</v>
      </c>
      <c r="D140" s="39">
        <v>29932</v>
      </c>
      <c r="E140" s="39">
        <v>16046.81</v>
      </c>
      <c r="F140" s="54">
        <f>E140/D140</f>
        <v>0.5361088467192302</v>
      </c>
      <c r="G140" s="39">
        <v>16046.81</v>
      </c>
      <c r="H140" s="12">
        <f>G140/D140</f>
        <v>0.5361088467192302</v>
      </c>
    </row>
    <row r="141" spans="1:8" ht="15.75">
      <c r="A141" s="9" t="s">
        <v>38</v>
      </c>
      <c r="B141" s="39">
        <v>28624.3</v>
      </c>
      <c r="C141" s="72">
        <v>27932</v>
      </c>
      <c r="D141" s="39">
        <v>27932</v>
      </c>
      <c r="E141" s="39">
        <v>15502.41</v>
      </c>
      <c r="F141" s="54">
        <f>E141/D141</f>
        <v>0.5550053701847344</v>
      </c>
      <c r="G141" s="39">
        <v>15502.41</v>
      </c>
      <c r="H141" s="12">
        <f>G141/D141</f>
        <v>0.5550053701847344</v>
      </c>
    </row>
    <row r="142" spans="1:8" ht="15.75">
      <c r="A142" s="9" t="s">
        <v>40</v>
      </c>
      <c r="B142" s="39">
        <v>4000</v>
      </c>
      <c r="C142" s="72">
        <v>0</v>
      </c>
      <c r="D142" s="39">
        <v>0</v>
      </c>
      <c r="E142" s="39">
        <v>544.4</v>
      </c>
      <c r="F142" s="54">
        <v>0</v>
      </c>
      <c r="G142" s="39">
        <v>544.4</v>
      </c>
      <c r="H142" s="12">
        <v>0</v>
      </c>
    </row>
    <row r="143" spans="1:8" ht="15.75">
      <c r="A143" s="9" t="s">
        <v>32</v>
      </c>
      <c r="B143" s="39">
        <v>0</v>
      </c>
      <c r="C143" s="72">
        <v>0</v>
      </c>
      <c r="D143" s="39">
        <v>2000</v>
      </c>
      <c r="E143" s="39">
        <v>0</v>
      </c>
      <c r="F143" s="54">
        <v>0</v>
      </c>
      <c r="G143" s="39">
        <v>0</v>
      </c>
      <c r="H143" s="12">
        <v>0</v>
      </c>
    </row>
    <row r="144" spans="1:8" ht="15.75">
      <c r="A144" s="9"/>
      <c r="B144" s="39"/>
      <c r="C144" s="72"/>
      <c r="D144" s="39"/>
      <c r="E144" s="39"/>
      <c r="F144" s="56"/>
      <c r="G144" s="39"/>
      <c r="H144" s="12"/>
    </row>
    <row r="145" spans="1:8" ht="15.75">
      <c r="A145" s="18" t="s">
        <v>92</v>
      </c>
      <c r="B145" s="39"/>
      <c r="C145" s="72"/>
      <c r="D145" s="39"/>
      <c r="E145" s="39"/>
      <c r="F145" s="60"/>
      <c r="G145" s="39"/>
      <c r="H145" s="12"/>
    </row>
    <row r="146" spans="1:8" ht="15.75">
      <c r="A146" s="9" t="s">
        <v>39</v>
      </c>
      <c r="B146" s="39">
        <v>1089.4</v>
      </c>
      <c r="C146" s="72">
        <v>1011</v>
      </c>
      <c r="D146" s="39">
        <v>1011</v>
      </c>
      <c r="E146" s="39">
        <v>270</v>
      </c>
      <c r="F146" s="54">
        <f>E146/D146</f>
        <v>0.26706231454005935</v>
      </c>
      <c r="G146" s="39">
        <v>270</v>
      </c>
      <c r="H146" s="12">
        <f>G146/D146</f>
        <v>0.26706231454005935</v>
      </c>
    </row>
    <row r="147" spans="1:8" ht="15.75">
      <c r="A147" s="9" t="s">
        <v>38</v>
      </c>
      <c r="B147" s="39">
        <v>1089.4</v>
      </c>
      <c r="C147" s="72">
        <v>1011</v>
      </c>
      <c r="D147" s="39">
        <v>1011</v>
      </c>
      <c r="E147" s="39">
        <v>270</v>
      </c>
      <c r="F147" s="54">
        <f>E147/D147</f>
        <v>0.26706231454005935</v>
      </c>
      <c r="G147" s="39">
        <v>270</v>
      </c>
      <c r="H147" s="12">
        <f>G147/D147</f>
        <v>0.26706231454005935</v>
      </c>
    </row>
    <row r="148" spans="1:8" ht="15.75">
      <c r="A148" s="9" t="s">
        <v>40</v>
      </c>
      <c r="B148" s="39">
        <v>0</v>
      </c>
      <c r="C148" s="72">
        <v>0</v>
      </c>
      <c r="D148" s="39">
        <v>0</v>
      </c>
      <c r="E148" s="39">
        <v>0</v>
      </c>
      <c r="F148" s="54">
        <v>0</v>
      </c>
      <c r="G148" s="39">
        <v>0</v>
      </c>
      <c r="H148" s="12">
        <v>0</v>
      </c>
    </row>
    <row r="149" spans="1:8" ht="15.75">
      <c r="A149" s="9"/>
      <c r="B149" s="39"/>
      <c r="C149" s="72"/>
      <c r="D149" s="39"/>
      <c r="E149" s="39"/>
      <c r="F149" s="56"/>
      <c r="G149" s="39"/>
      <c r="H149" s="12"/>
    </row>
    <row r="150" spans="1:8" ht="15.75" customHeight="1" hidden="1">
      <c r="A150" s="9" t="s">
        <v>94</v>
      </c>
      <c r="B150" s="39"/>
      <c r="C150" s="72"/>
      <c r="D150" s="39"/>
      <c r="E150" s="39"/>
      <c r="F150" s="54"/>
      <c r="G150" s="39"/>
      <c r="H150" s="12"/>
    </row>
    <row r="151" spans="1:8" ht="15.75" customHeight="1" hidden="1">
      <c r="A151" s="9"/>
      <c r="B151" s="39"/>
      <c r="C151" s="72"/>
      <c r="D151" s="39"/>
      <c r="E151" s="39"/>
      <c r="F151" s="54"/>
      <c r="G151" s="39"/>
      <c r="H151" s="12"/>
    </row>
    <row r="152" spans="1:8" ht="15.75">
      <c r="A152" s="9"/>
      <c r="B152" s="39"/>
      <c r="C152" s="72"/>
      <c r="D152" s="39"/>
      <c r="E152" s="39"/>
      <c r="F152" s="54"/>
      <c r="G152" s="39"/>
      <c r="H152" s="12"/>
    </row>
    <row r="153" spans="1:8" ht="65.25" customHeight="1">
      <c r="A153" s="19" t="s">
        <v>60</v>
      </c>
      <c r="B153" s="39"/>
      <c r="C153" s="39"/>
      <c r="D153" s="39"/>
      <c r="E153" s="39"/>
      <c r="F153" s="48"/>
      <c r="G153" s="39"/>
      <c r="H153" s="12"/>
    </row>
    <row r="154" spans="1:8" s="14" customFormat="1" ht="15.75">
      <c r="A154" s="17" t="s">
        <v>39</v>
      </c>
      <c r="B154" s="38">
        <f>B155+B156</f>
        <v>111904.6</v>
      </c>
      <c r="C154" s="71">
        <v>98716</v>
      </c>
      <c r="D154" s="71">
        <v>121936</v>
      </c>
      <c r="E154" s="38">
        <v>53143.24</v>
      </c>
      <c r="F154" s="53">
        <f>E154/D154</f>
        <v>0.43582895945413985</v>
      </c>
      <c r="G154" s="38">
        <f>G155+G156+G158</f>
        <v>58152.54</v>
      </c>
      <c r="H154" s="11">
        <f>G154/D154</f>
        <v>0.47691034641123214</v>
      </c>
    </row>
    <row r="155" spans="1:8" ht="15.75">
      <c r="A155" s="9" t="s">
        <v>38</v>
      </c>
      <c r="B155" s="39">
        <f>B168+B175+B203+B210</f>
        <v>98804.6</v>
      </c>
      <c r="C155" s="72">
        <f>C168+C175+C203+C210</f>
        <v>98716</v>
      </c>
      <c r="D155" s="72">
        <v>98716</v>
      </c>
      <c r="E155" s="39">
        <v>47559.14</v>
      </c>
      <c r="F155" s="54">
        <f>E155/D155</f>
        <v>0.48177742209976093</v>
      </c>
      <c r="G155" s="39">
        <v>47559.14</v>
      </c>
      <c r="H155" s="12">
        <f>G155/D155</f>
        <v>0.48177742209976093</v>
      </c>
    </row>
    <row r="156" spans="1:8" ht="15.75">
      <c r="A156" s="9" t="s">
        <v>40</v>
      </c>
      <c r="B156" s="39">
        <f>B211</f>
        <v>13100</v>
      </c>
      <c r="C156" s="72">
        <v>0</v>
      </c>
      <c r="D156" s="72">
        <v>0</v>
      </c>
      <c r="E156" s="39">
        <v>5584.1</v>
      </c>
      <c r="F156" s="54">
        <v>0</v>
      </c>
      <c r="G156" s="39">
        <v>5584.1</v>
      </c>
      <c r="H156" s="12">
        <v>0</v>
      </c>
    </row>
    <row r="157" spans="1:8" ht="15.75" customHeight="1" hidden="1">
      <c r="A157" s="9" t="s">
        <v>33</v>
      </c>
      <c r="B157" s="39">
        <v>1997</v>
      </c>
      <c r="C157" s="72">
        <v>1997</v>
      </c>
      <c r="D157" s="72"/>
      <c r="E157" s="39">
        <v>0</v>
      </c>
      <c r="F157" s="54" t="e">
        <f>E157/D157</f>
        <v>#DIV/0!</v>
      </c>
      <c r="G157" s="39"/>
      <c r="H157" s="12" t="e">
        <f>G157/D157</f>
        <v>#DIV/0!</v>
      </c>
    </row>
    <row r="158" spans="1:8" ht="15.75">
      <c r="A158" s="9" t="s">
        <v>32</v>
      </c>
      <c r="B158" s="39">
        <v>0</v>
      </c>
      <c r="C158" s="72">
        <v>0</v>
      </c>
      <c r="D158" s="72">
        <v>23220</v>
      </c>
      <c r="E158" s="39">
        <v>0</v>
      </c>
      <c r="F158" s="54">
        <f>E158/D158</f>
        <v>0</v>
      </c>
      <c r="G158" s="39">
        <v>5009.3</v>
      </c>
      <c r="H158" s="12">
        <f>G158/D158</f>
        <v>0.21573212747631354</v>
      </c>
    </row>
    <row r="159" spans="1:8" ht="15.75">
      <c r="A159" s="9"/>
      <c r="B159" s="39"/>
      <c r="C159" s="72"/>
      <c r="D159" s="72"/>
      <c r="E159" s="39"/>
      <c r="F159" s="56"/>
      <c r="G159" s="39"/>
      <c r="H159" s="12"/>
    </row>
    <row r="160" spans="1:8" ht="47.25">
      <c r="A160" s="28" t="s">
        <v>61</v>
      </c>
      <c r="B160" s="39"/>
      <c r="C160" s="72"/>
      <c r="D160" s="72"/>
      <c r="E160" s="39"/>
      <c r="F160" s="56"/>
      <c r="G160" s="39"/>
      <c r="H160" s="12"/>
    </row>
    <row r="161" spans="1:8" ht="15.75">
      <c r="A161" s="9" t="s">
        <v>39</v>
      </c>
      <c r="B161" s="39">
        <v>0</v>
      </c>
      <c r="C161" s="72">
        <v>0</v>
      </c>
      <c r="D161" s="72">
        <v>0</v>
      </c>
      <c r="E161" s="39">
        <v>0</v>
      </c>
      <c r="F161" s="54">
        <v>0</v>
      </c>
      <c r="G161" s="39">
        <v>0</v>
      </c>
      <c r="H161" s="12">
        <v>0</v>
      </c>
    </row>
    <row r="162" spans="1:8" ht="15.75">
      <c r="A162" s="9" t="s">
        <v>38</v>
      </c>
      <c r="B162" s="39">
        <v>0</v>
      </c>
      <c r="C162" s="72">
        <v>0</v>
      </c>
      <c r="D162" s="72">
        <v>0</v>
      </c>
      <c r="E162" s="39">
        <v>0</v>
      </c>
      <c r="F162" s="54">
        <v>0</v>
      </c>
      <c r="G162" s="39">
        <v>0</v>
      </c>
      <c r="H162" s="12">
        <v>0</v>
      </c>
    </row>
    <row r="163" spans="1:8" ht="15.75">
      <c r="A163" s="9" t="s">
        <v>40</v>
      </c>
      <c r="B163" s="39">
        <v>0</v>
      </c>
      <c r="C163" s="72">
        <v>0</v>
      </c>
      <c r="D163" s="72">
        <v>0</v>
      </c>
      <c r="E163" s="39">
        <v>0</v>
      </c>
      <c r="F163" s="54">
        <v>0</v>
      </c>
      <c r="G163" s="39">
        <v>0</v>
      </c>
      <c r="H163" s="12">
        <v>0</v>
      </c>
    </row>
    <row r="164" spans="1:8" ht="15.75">
      <c r="A164" s="9" t="s">
        <v>34</v>
      </c>
      <c r="B164" s="39">
        <v>0</v>
      </c>
      <c r="C164" s="72">
        <v>0</v>
      </c>
      <c r="D164" s="72">
        <v>0</v>
      </c>
      <c r="E164" s="39">
        <v>0</v>
      </c>
      <c r="F164" s="54">
        <v>0</v>
      </c>
      <c r="G164" s="39">
        <v>0</v>
      </c>
      <c r="H164" s="12">
        <v>0</v>
      </c>
    </row>
    <row r="165" spans="1:8" ht="15.75">
      <c r="A165" s="9"/>
      <c r="B165" s="39"/>
      <c r="C165" s="72"/>
      <c r="D165" s="72"/>
      <c r="E165" s="39"/>
      <c r="F165" s="56"/>
      <c r="G165" s="39"/>
      <c r="H165" s="12"/>
    </row>
    <row r="166" spans="1:8" ht="31.5">
      <c r="A166" s="28" t="s">
        <v>62</v>
      </c>
      <c r="B166" s="39"/>
      <c r="C166" s="72"/>
      <c r="D166" s="72"/>
      <c r="E166" s="39"/>
      <c r="F166" s="56"/>
      <c r="G166" s="39"/>
      <c r="H166" s="12"/>
    </row>
    <row r="167" spans="1:8" ht="15.75">
      <c r="A167" s="9" t="s">
        <v>39</v>
      </c>
      <c r="B167" s="39">
        <v>36700</v>
      </c>
      <c r="C167" s="72">
        <v>36700</v>
      </c>
      <c r="D167" s="72">
        <f>D168+D171</f>
        <v>37000</v>
      </c>
      <c r="E167" s="39">
        <v>16234.32</v>
      </c>
      <c r="F167" s="54">
        <f>E167/D167</f>
        <v>0.4387654054054054</v>
      </c>
      <c r="G167" s="39">
        <v>16234.32</v>
      </c>
      <c r="H167" s="12">
        <f>G167/D167</f>
        <v>0.4387654054054054</v>
      </c>
    </row>
    <row r="168" spans="1:8" ht="15.75">
      <c r="A168" s="9" t="s">
        <v>38</v>
      </c>
      <c r="B168" s="39">
        <v>36700</v>
      </c>
      <c r="C168" s="72">
        <v>36700</v>
      </c>
      <c r="D168" s="72">
        <v>36700</v>
      </c>
      <c r="E168" s="39">
        <v>16234.32</v>
      </c>
      <c r="F168" s="54">
        <f>E168/D168</f>
        <v>0.44235204359673025</v>
      </c>
      <c r="G168" s="39">
        <v>16234.32</v>
      </c>
      <c r="H168" s="12">
        <f>G168/D168</f>
        <v>0.44235204359673025</v>
      </c>
    </row>
    <row r="169" spans="1:8" ht="15.75">
      <c r="A169" s="9" t="s">
        <v>40</v>
      </c>
      <c r="B169" s="39">
        <v>0</v>
      </c>
      <c r="C169" s="72">
        <v>0</v>
      </c>
      <c r="D169" s="72">
        <v>0</v>
      </c>
      <c r="E169" s="39">
        <v>0</v>
      </c>
      <c r="F169" s="54">
        <v>0</v>
      </c>
      <c r="G169" s="39">
        <v>0</v>
      </c>
      <c r="H169" s="12">
        <v>0</v>
      </c>
    </row>
    <row r="170" spans="1:8" ht="15.75" customHeight="1" hidden="1">
      <c r="A170" s="9" t="s">
        <v>34</v>
      </c>
      <c r="B170" s="39"/>
      <c r="C170" s="72"/>
      <c r="D170" s="72">
        <v>200</v>
      </c>
      <c r="E170" s="39"/>
      <c r="F170" s="54">
        <v>0</v>
      </c>
      <c r="G170" s="39"/>
      <c r="H170" s="12">
        <f>G170/D170</f>
        <v>0</v>
      </c>
    </row>
    <row r="171" spans="1:8" ht="15.75">
      <c r="A171" s="9" t="s">
        <v>34</v>
      </c>
      <c r="B171" s="39">
        <v>0</v>
      </c>
      <c r="C171" s="72">
        <v>0</v>
      </c>
      <c r="D171" s="72">
        <v>300</v>
      </c>
      <c r="E171" s="39">
        <v>0</v>
      </c>
      <c r="F171" s="54">
        <v>0</v>
      </c>
      <c r="G171" s="39">
        <v>0</v>
      </c>
      <c r="H171" s="12">
        <v>0</v>
      </c>
    </row>
    <row r="172" spans="1:8" ht="15.75">
      <c r="A172" s="9"/>
      <c r="B172" s="39"/>
      <c r="C172" s="72"/>
      <c r="D172" s="72"/>
      <c r="E172" s="39"/>
      <c r="F172" s="56"/>
      <c r="G172" s="39"/>
      <c r="H172" s="12"/>
    </row>
    <row r="173" spans="1:8" ht="31.5">
      <c r="A173" s="28" t="s">
        <v>63</v>
      </c>
      <c r="B173" s="39"/>
      <c r="C173" s="72"/>
      <c r="D173" s="72"/>
      <c r="E173" s="39"/>
      <c r="F173" s="56"/>
      <c r="G173" s="39"/>
      <c r="H173" s="12"/>
    </row>
    <row r="174" spans="1:8" ht="15.75">
      <c r="A174" s="9" t="s">
        <v>39</v>
      </c>
      <c r="B174" s="39">
        <v>39574</v>
      </c>
      <c r="C174" s="72">
        <v>39574</v>
      </c>
      <c r="D174" s="72">
        <f>D175+D178</f>
        <v>48574</v>
      </c>
      <c r="E174" s="39">
        <v>18842.2</v>
      </c>
      <c r="F174" s="54">
        <f>E174/D174</f>
        <v>0.3879071108000165</v>
      </c>
      <c r="G174" s="39">
        <f>G175+G178</f>
        <v>23749</v>
      </c>
      <c r="H174" s="12">
        <f>G174/D174</f>
        <v>0.48892411578210565</v>
      </c>
    </row>
    <row r="175" spans="1:8" ht="15.75">
      <c r="A175" s="9" t="s">
        <v>38</v>
      </c>
      <c r="B175" s="39">
        <v>39574</v>
      </c>
      <c r="C175" s="72">
        <v>39574</v>
      </c>
      <c r="D175" s="72">
        <v>39574</v>
      </c>
      <c r="E175" s="39">
        <v>18842.2</v>
      </c>
      <c r="F175" s="54">
        <f>E175/D175</f>
        <v>0.4761257391216455</v>
      </c>
      <c r="G175" s="39">
        <v>18842.2</v>
      </c>
      <c r="H175" s="12">
        <f>G175/D175</f>
        <v>0.4761257391216455</v>
      </c>
    </row>
    <row r="176" spans="1:8" ht="15.75">
      <c r="A176" s="9" t="s">
        <v>40</v>
      </c>
      <c r="B176" s="39">
        <v>0</v>
      </c>
      <c r="C176" s="72">
        <v>0</v>
      </c>
      <c r="D176" s="72">
        <v>0</v>
      </c>
      <c r="E176" s="39">
        <v>0</v>
      </c>
      <c r="F176" s="54">
        <v>0</v>
      </c>
      <c r="G176" s="48">
        <v>0</v>
      </c>
      <c r="H176" s="12">
        <v>0</v>
      </c>
    </row>
    <row r="177" spans="1:8" ht="15.75" customHeight="1" hidden="1">
      <c r="A177" s="9" t="s">
        <v>32</v>
      </c>
      <c r="B177" s="39"/>
      <c r="C177" s="72"/>
      <c r="D177" s="72">
        <v>8500</v>
      </c>
      <c r="E177" s="39"/>
      <c r="F177" s="54">
        <f>E177/D177</f>
        <v>0</v>
      </c>
      <c r="G177" s="39"/>
      <c r="H177" s="12">
        <f>G177/D177</f>
        <v>0</v>
      </c>
    </row>
    <row r="178" spans="1:8" ht="15.75">
      <c r="A178" s="9" t="s">
        <v>34</v>
      </c>
      <c r="B178" s="39">
        <v>0</v>
      </c>
      <c r="C178" s="72">
        <v>0</v>
      </c>
      <c r="D178" s="72">
        <v>9000</v>
      </c>
      <c r="E178" s="39">
        <v>0</v>
      </c>
      <c r="F178" s="54">
        <f>E178/D178</f>
        <v>0</v>
      </c>
      <c r="G178" s="39">
        <v>4906.8</v>
      </c>
      <c r="H178" s="12">
        <f>G178/D178</f>
        <v>0.5452</v>
      </c>
    </row>
    <row r="179" spans="1:8" ht="15.75">
      <c r="A179" s="9"/>
      <c r="B179" s="39"/>
      <c r="C179" s="72"/>
      <c r="D179" s="72"/>
      <c r="E179" s="39"/>
      <c r="F179" s="56"/>
      <c r="G179" s="39"/>
      <c r="H179" s="12"/>
    </row>
    <row r="180" spans="1:8" ht="31.5">
      <c r="A180" s="28" t="s">
        <v>64</v>
      </c>
      <c r="B180" s="39"/>
      <c r="C180" s="72"/>
      <c r="D180" s="72"/>
      <c r="E180" s="39"/>
      <c r="F180" s="56"/>
      <c r="G180" s="39"/>
      <c r="H180" s="12"/>
    </row>
    <row r="181" spans="1:8" ht="15.75">
      <c r="A181" s="9" t="s">
        <v>39</v>
      </c>
      <c r="B181" s="39">
        <v>0</v>
      </c>
      <c r="C181" s="72">
        <v>0</v>
      </c>
      <c r="D181" s="72">
        <v>0</v>
      </c>
      <c r="E181" s="39">
        <v>0</v>
      </c>
      <c r="F181" s="54">
        <v>0</v>
      </c>
      <c r="G181" s="39">
        <v>0</v>
      </c>
      <c r="H181" s="12">
        <v>0</v>
      </c>
    </row>
    <row r="182" spans="1:8" ht="15.75">
      <c r="A182" s="9" t="s">
        <v>38</v>
      </c>
      <c r="B182" s="39">
        <v>0</v>
      </c>
      <c r="C182" s="72">
        <v>0</v>
      </c>
      <c r="D182" s="72">
        <v>0</v>
      </c>
      <c r="E182" s="39">
        <v>0</v>
      </c>
      <c r="F182" s="54">
        <v>0</v>
      </c>
      <c r="G182" s="39">
        <v>0</v>
      </c>
      <c r="H182" s="12">
        <v>0</v>
      </c>
    </row>
    <row r="183" spans="1:8" ht="18.75" customHeight="1">
      <c r="A183" s="9" t="s">
        <v>40</v>
      </c>
      <c r="B183" s="39">
        <v>0</v>
      </c>
      <c r="C183" s="72">
        <v>0</v>
      </c>
      <c r="D183" s="72">
        <v>0</v>
      </c>
      <c r="E183" s="39">
        <v>0</v>
      </c>
      <c r="F183" s="54">
        <v>0</v>
      </c>
      <c r="G183" s="39">
        <v>0</v>
      </c>
      <c r="H183" s="12">
        <v>0</v>
      </c>
    </row>
    <row r="184" spans="1:8" ht="15.75" customHeight="1" hidden="1">
      <c r="A184" s="9" t="s">
        <v>32</v>
      </c>
      <c r="B184" s="39"/>
      <c r="C184" s="72"/>
      <c r="D184" s="72">
        <v>1200</v>
      </c>
      <c r="E184" s="39"/>
      <c r="F184" s="54">
        <f>E184/D184</f>
        <v>0</v>
      </c>
      <c r="G184" s="39"/>
      <c r="H184" s="12">
        <f>G184/D184</f>
        <v>0</v>
      </c>
    </row>
    <row r="185" spans="1:8" ht="15.75">
      <c r="A185" s="9" t="s">
        <v>34</v>
      </c>
      <c r="B185" s="39">
        <v>0</v>
      </c>
      <c r="C185" s="72">
        <v>0</v>
      </c>
      <c r="D185" s="72">
        <v>0</v>
      </c>
      <c r="E185" s="39">
        <v>0</v>
      </c>
      <c r="F185" s="54">
        <v>0</v>
      </c>
      <c r="G185" s="39">
        <v>0</v>
      </c>
      <c r="H185" s="12">
        <v>0</v>
      </c>
    </row>
    <row r="186" spans="1:8" ht="15.75">
      <c r="A186" s="9"/>
      <c r="B186" s="39"/>
      <c r="C186" s="72"/>
      <c r="D186" s="72"/>
      <c r="E186" s="39"/>
      <c r="F186" s="56"/>
      <c r="G186" s="39"/>
      <c r="H186" s="12"/>
    </row>
    <row r="187" spans="1:8" ht="47.25">
      <c r="A187" s="28" t="s">
        <v>65</v>
      </c>
      <c r="B187" s="39"/>
      <c r="C187" s="72"/>
      <c r="D187" s="72"/>
      <c r="E187" s="39"/>
      <c r="F187" s="56"/>
      <c r="G187" s="39"/>
      <c r="H187" s="12"/>
    </row>
    <row r="188" spans="1:8" ht="15.75">
      <c r="A188" s="9" t="s">
        <v>39</v>
      </c>
      <c r="B188" s="39">
        <v>0</v>
      </c>
      <c r="C188" s="72">
        <v>0</v>
      </c>
      <c r="D188" s="72">
        <v>0</v>
      </c>
      <c r="E188" s="39">
        <v>0</v>
      </c>
      <c r="F188" s="54">
        <v>0</v>
      </c>
      <c r="G188" s="39">
        <v>0</v>
      </c>
      <c r="H188" s="12">
        <v>0</v>
      </c>
    </row>
    <row r="189" spans="1:8" ht="15.75">
      <c r="A189" s="9" t="s">
        <v>38</v>
      </c>
      <c r="B189" s="39">
        <v>0</v>
      </c>
      <c r="C189" s="72">
        <v>0</v>
      </c>
      <c r="D189" s="72">
        <v>0</v>
      </c>
      <c r="E189" s="39">
        <v>0</v>
      </c>
      <c r="F189" s="54">
        <v>0</v>
      </c>
      <c r="G189" s="39">
        <v>0</v>
      </c>
      <c r="H189" s="12">
        <v>0</v>
      </c>
    </row>
    <row r="190" spans="1:8" ht="15.75">
      <c r="A190" s="9" t="s">
        <v>40</v>
      </c>
      <c r="B190" s="39">
        <v>0</v>
      </c>
      <c r="C190" s="72">
        <v>0</v>
      </c>
      <c r="D190" s="72">
        <v>0</v>
      </c>
      <c r="E190" s="39">
        <v>0</v>
      </c>
      <c r="F190" s="54">
        <v>0</v>
      </c>
      <c r="G190" s="39">
        <v>0</v>
      </c>
      <c r="H190" s="12">
        <v>0</v>
      </c>
    </row>
    <row r="191" spans="1:8" ht="15.75">
      <c r="A191" s="9" t="s">
        <v>34</v>
      </c>
      <c r="B191" s="39">
        <v>0</v>
      </c>
      <c r="C191" s="72">
        <v>0</v>
      </c>
      <c r="D191" s="72">
        <v>0</v>
      </c>
      <c r="E191" s="39">
        <v>0</v>
      </c>
      <c r="F191" s="54">
        <v>0</v>
      </c>
      <c r="G191" s="39">
        <v>0</v>
      </c>
      <c r="H191" s="12">
        <v>0</v>
      </c>
    </row>
    <row r="192" spans="1:8" ht="15.75">
      <c r="A192" s="9"/>
      <c r="B192" s="39"/>
      <c r="C192" s="72"/>
      <c r="D192" s="72"/>
      <c r="E192" s="39"/>
      <c r="F192" s="48"/>
      <c r="G192" s="39"/>
      <c r="H192" s="12"/>
    </row>
    <row r="193" spans="1:8" ht="34.5" customHeight="1">
      <c r="A193" s="28" t="s">
        <v>102</v>
      </c>
      <c r="B193" s="39"/>
      <c r="C193" s="72"/>
      <c r="D193" s="72"/>
      <c r="E193" s="39"/>
      <c r="F193" s="48"/>
      <c r="G193" s="39"/>
      <c r="H193" s="12"/>
    </row>
    <row r="194" spans="1:8" ht="15.75">
      <c r="A194" s="9" t="s">
        <v>39</v>
      </c>
      <c r="B194" s="39">
        <v>0</v>
      </c>
      <c r="C194" s="72">
        <v>0</v>
      </c>
      <c r="D194" s="72">
        <v>820</v>
      </c>
      <c r="E194" s="39">
        <v>0</v>
      </c>
      <c r="F194" s="54">
        <f>E194/D194</f>
        <v>0</v>
      </c>
      <c r="G194" s="39">
        <v>0</v>
      </c>
      <c r="H194" s="12">
        <f>G194/D194</f>
        <v>0</v>
      </c>
    </row>
    <row r="195" spans="1:8" ht="15.75">
      <c r="A195" s="9" t="s">
        <v>38</v>
      </c>
      <c r="B195" s="39">
        <v>0</v>
      </c>
      <c r="C195" s="72">
        <v>0</v>
      </c>
      <c r="D195" s="72">
        <v>0</v>
      </c>
      <c r="E195" s="39">
        <v>0</v>
      </c>
      <c r="F195" s="54">
        <v>0</v>
      </c>
      <c r="G195" s="39">
        <v>0</v>
      </c>
      <c r="H195" s="12">
        <v>0</v>
      </c>
    </row>
    <row r="196" spans="1:8" ht="15.75">
      <c r="A196" s="9" t="s">
        <v>40</v>
      </c>
      <c r="B196" s="39">
        <v>0</v>
      </c>
      <c r="C196" s="72">
        <v>0</v>
      </c>
      <c r="D196" s="72">
        <v>0</v>
      </c>
      <c r="E196" s="39">
        <v>0</v>
      </c>
      <c r="F196" s="54">
        <v>0</v>
      </c>
      <c r="G196" s="39">
        <v>0</v>
      </c>
      <c r="H196" s="12">
        <v>0</v>
      </c>
    </row>
    <row r="197" spans="1:8" ht="15.75" customHeight="1" hidden="1">
      <c r="A197" s="9" t="s">
        <v>35</v>
      </c>
      <c r="B197" s="39"/>
      <c r="C197" s="72"/>
      <c r="D197" s="72">
        <v>5755</v>
      </c>
      <c r="E197" s="39"/>
      <c r="F197" s="54">
        <v>0</v>
      </c>
      <c r="G197" s="39"/>
      <c r="H197" s="12">
        <f>G197/D197</f>
        <v>0</v>
      </c>
    </row>
    <row r="198" spans="1:8" ht="15.75" customHeight="1" hidden="1">
      <c r="A198" s="9" t="s">
        <v>32</v>
      </c>
      <c r="B198" s="39"/>
      <c r="C198" s="72"/>
      <c r="D198" s="72">
        <v>750</v>
      </c>
      <c r="E198" s="39"/>
      <c r="F198" s="54">
        <v>0</v>
      </c>
      <c r="G198" s="39"/>
      <c r="H198" s="12">
        <f>G198/D198</f>
        <v>0</v>
      </c>
    </row>
    <row r="199" spans="1:8" ht="15.75">
      <c r="A199" s="9" t="s">
        <v>34</v>
      </c>
      <c r="B199" s="39">
        <v>0</v>
      </c>
      <c r="C199" s="72">
        <v>0</v>
      </c>
      <c r="D199" s="72">
        <v>820</v>
      </c>
      <c r="E199" s="39">
        <v>0</v>
      </c>
      <c r="F199" s="54">
        <v>0</v>
      </c>
      <c r="G199" s="39">
        <v>0</v>
      </c>
      <c r="H199" s="12">
        <f>G199/D199</f>
        <v>0</v>
      </c>
    </row>
    <row r="200" spans="1:8" ht="15.75">
      <c r="A200" s="9"/>
      <c r="B200" s="39"/>
      <c r="C200" s="72"/>
      <c r="D200" s="72"/>
      <c r="E200" s="39"/>
      <c r="F200" s="48"/>
      <c r="G200" s="39"/>
      <c r="H200" s="12"/>
    </row>
    <row r="201" spans="1:8" ht="15.75">
      <c r="A201" s="28" t="s">
        <v>66</v>
      </c>
      <c r="B201" s="39"/>
      <c r="C201" s="72"/>
      <c r="D201" s="72"/>
      <c r="E201" s="39"/>
      <c r="F201" s="48"/>
      <c r="G201" s="39"/>
      <c r="H201" s="12"/>
    </row>
    <row r="202" spans="1:8" ht="15.75">
      <c r="A202" s="9" t="s">
        <v>39</v>
      </c>
      <c r="B202" s="39">
        <v>1500</v>
      </c>
      <c r="C202" s="72">
        <v>1500</v>
      </c>
      <c r="D202" s="72">
        <v>1500</v>
      </c>
      <c r="E202" s="39">
        <v>1464.74</v>
      </c>
      <c r="F202" s="54">
        <f>E202/D202</f>
        <v>0.9764933333333333</v>
      </c>
      <c r="G202" s="39">
        <v>1464.74</v>
      </c>
      <c r="H202" s="12">
        <f>G202/D202</f>
        <v>0.9764933333333333</v>
      </c>
    </row>
    <row r="203" spans="1:8" ht="15.75">
      <c r="A203" s="9" t="s">
        <v>38</v>
      </c>
      <c r="B203" s="39">
        <v>1500</v>
      </c>
      <c r="C203" s="72">
        <v>1500</v>
      </c>
      <c r="D203" s="72">
        <v>1500</v>
      </c>
      <c r="E203" s="39">
        <v>1464.74</v>
      </c>
      <c r="F203" s="54">
        <f>E203/D203</f>
        <v>0.9764933333333333</v>
      </c>
      <c r="G203" s="39">
        <v>1464.74</v>
      </c>
      <c r="H203" s="12">
        <f>G203/D203</f>
        <v>0.9764933333333333</v>
      </c>
    </row>
    <row r="204" spans="1:8" ht="15.75">
      <c r="A204" s="9" t="s">
        <v>40</v>
      </c>
      <c r="B204" s="39">
        <v>0</v>
      </c>
      <c r="C204" s="72">
        <v>0</v>
      </c>
      <c r="D204" s="72">
        <v>0</v>
      </c>
      <c r="E204" s="39">
        <v>0</v>
      </c>
      <c r="F204" s="54">
        <v>0</v>
      </c>
      <c r="G204" s="39">
        <v>0</v>
      </c>
      <c r="H204" s="12">
        <v>0</v>
      </c>
    </row>
    <row r="205" spans="1:8" ht="15.75" customHeight="1" hidden="1">
      <c r="A205" s="9" t="s">
        <v>32</v>
      </c>
      <c r="B205" s="39">
        <v>0</v>
      </c>
      <c r="C205" s="72">
        <v>0</v>
      </c>
      <c r="D205" s="72">
        <v>0</v>
      </c>
      <c r="E205" s="39">
        <v>0</v>
      </c>
      <c r="F205" s="54">
        <v>0</v>
      </c>
      <c r="G205" s="39">
        <v>0</v>
      </c>
      <c r="H205" s="12" t="e">
        <f>G205/D205</f>
        <v>#DIV/0!</v>
      </c>
    </row>
    <row r="206" spans="1:8" ht="15.75">
      <c r="A206" s="9" t="s">
        <v>34</v>
      </c>
      <c r="B206" s="39">
        <v>0</v>
      </c>
      <c r="C206" s="72">
        <v>0</v>
      </c>
      <c r="D206" s="72">
        <v>0</v>
      </c>
      <c r="E206" s="39">
        <v>0</v>
      </c>
      <c r="F206" s="54">
        <v>0</v>
      </c>
      <c r="G206" s="39">
        <v>0</v>
      </c>
      <c r="H206" s="12">
        <v>0</v>
      </c>
    </row>
    <row r="207" spans="1:8" ht="15.75">
      <c r="A207" s="9"/>
      <c r="B207" s="39"/>
      <c r="C207" s="72"/>
      <c r="D207" s="72"/>
      <c r="E207" s="39"/>
      <c r="F207" s="54"/>
      <c r="G207" s="39"/>
      <c r="H207" s="12"/>
    </row>
    <row r="208" spans="1:8" ht="15.75">
      <c r="A208" s="28" t="s">
        <v>67</v>
      </c>
      <c r="B208" s="39"/>
      <c r="C208" s="72"/>
      <c r="D208" s="72"/>
      <c r="E208" s="39"/>
      <c r="F208" s="48"/>
      <c r="G208" s="39"/>
      <c r="H208" s="12"/>
    </row>
    <row r="209" spans="1:8" ht="15.75">
      <c r="A209" s="9" t="s">
        <v>39</v>
      </c>
      <c r="B209" s="39">
        <f>B210+B211</f>
        <v>34130.6</v>
      </c>
      <c r="C209" s="72">
        <v>20942</v>
      </c>
      <c r="D209" s="72">
        <v>34042</v>
      </c>
      <c r="E209" s="39">
        <v>16601.98</v>
      </c>
      <c r="F209" s="54">
        <f>E209/D209</f>
        <v>0.48769108748017154</v>
      </c>
      <c r="G209" s="39">
        <v>16601.98</v>
      </c>
      <c r="H209" s="12">
        <f>G209/D209</f>
        <v>0.48769108748017154</v>
      </c>
    </row>
    <row r="210" spans="1:8" ht="15.75">
      <c r="A210" s="9" t="s">
        <v>38</v>
      </c>
      <c r="B210" s="39">
        <v>21030.6</v>
      </c>
      <c r="C210" s="72">
        <v>20942</v>
      </c>
      <c r="D210" s="72">
        <v>20942</v>
      </c>
      <c r="E210" s="39">
        <v>11017.88</v>
      </c>
      <c r="F210" s="54">
        <f>E210/D210</f>
        <v>0.5261140292235699</v>
      </c>
      <c r="G210" s="39">
        <v>11017.88</v>
      </c>
      <c r="H210" s="12">
        <f>G210/D210</f>
        <v>0.5261140292235699</v>
      </c>
    </row>
    <row r="211" spans="1:8" ht="15.75">
      <c r="A211" s="9" t="s">
        <v>40</v>
      </c>
      <c r="B211" s="39">
        <v>13100</v>
      </c>
      <c r="C211" s="72">
        <v>0</v>
      </c>
      <c r="D211" s="72">
        <v>13100</v>
      </c>
      <c r="E211" s="39">
        <v>5584.1</v>
      </c>
      <c r="F211" s="54">
        <f>E211/D211</f>
        <v>0.4262671755725191</v>
      </c>
      <c r="G211" s="39">
        <v>5584.1</v>
      </c>
      <c r="H211" s="12">
        <f>G211/D211</f>
        <v>0.4262671755725191</v>
      </c>
    </row>
    <row r="212" spans="1:8" ht="15.75" customHeight="1" hidden="1">
      <c r="A212" s="9" t="s">
        <v>35</v>
      </c>
      <c r="B212" s="39">
        <v>1997</v>
      </c>
      <c r="C212" s="72">
        <v>1997</v>
      </c>
      <c r="D212" s="72">
        <v>1997</v>
      </c>
      <c r="E212" s="39"/>
      <c r="F212" s="54">
        <f>E212/D212</f>
        <v>0</v>
      </c>
      <c r="G212" s="39"/>
      <c r="H212" s="12">
        <f>G212/D212</f>
        <v>0</v>
      </c>
    </row>
    <row r="213" spans="1:8" ht="15.75">
      <c r="A213" s="9" t="s">
        <v>34</v>
      </c>
      <c r="B213" s="39">
        <v>0</v>
      </c>
      <c r="C213" s="72">
        <v>0</v>
      </c>
      <c r="D213" s="72">
        <v>0</v>
      </c>
      <c r="E213" s="39">
        <v>0</v>
      </c>
      <c r="F213" s="54">
        <v>0</v>
      </c>
      <c r="G213" s="39">
        <v>0</v>
      </c>
      <c r="H213" s="12">
        <v>0</v>
      </c>
    </row>
    <row r="214" spans="1:8" ht="15.75">
      <c r="A214" s="9"/>
      <c r="B214" s="39"/>
      <c r="C214" s="72"/>
      <c r="D214" s="72"/>
      <c r="E214" s="39"/>
      <c r="F214" s="48"/>
      <c r="G214" s="39"/>
      <c r="H214" s="12"/>
    </row>
    <row r="215" spans="1:8" ht="91.5" customHeight="1">
      <c r="A215" s="19" t="s">
        <v>68</v>
      </c>
      <c r="B215" s="39"/>
      <c r="C215" s="39"/>
      <c r="D215" s="72"/>
      <c r="E215" s="39"/>
      <c r="F215" s="56"/>
      <c r="G215" s="39"/>
      <c r="H215" s="12"/>
    </row>
    <row r="216" spans="1:8" s="14" customFormat="1" ht="15.75">
      <c r="A216" s="17" t="s">
        <v>39</v>
      </c>
      <c r="B216" s="38">
        <v>5612</v>
      </c>
      <c r="C216" s="71">
        <v>5612</v>
      </c>
      <c r="D216" s="71">
        <v>5612</v>
      </c>
      <c r="E216" s="38">
        <v>719.59</v>
      </c>
      <c r="F216" s="53">
        <f>E216/D216</f>
        <v>0.12822344975053457</v>
      </c>
      <c r="G216" s="38">
        <v>1696.79</v>
      </c>
      <c r="H216" s="11">
        <f>G216/D216</f>
        <v>0.3023503207412687</v>
      </c>
    </row>
    <row r="217" spans="1:8" ht="15.75">
      <c r="A217" s="9" t="s">
        <v>38</v>
      </c>
      <c r="B217" s="39">
        <v>5612</v>
      </c>
      <c r="C217" s="72">
        <f>C216</f>
        <v>5612</v>
      </c>
      <c r="D217" s="72">
        <v>5612</v>
      </c>
      <c r="E217" s="39">
        <v>719.59</v>
      </c>
      <c r="F217" s="54">
        <f>E217/D217</f>
        <v>0.12822344975053457</v>
      </c>
      <c r="G217" s="39">
        <v>1696.79</v>
      </c>
      <c r="H217" s="12">
        <f>G217/D217</f>
        <v>0.3023503207412687</v>
      </c>
    </row>
    <row r="218" spans="1:8" ht="15.75">
      <c r="A218" s="9" t="s">
        <v>40</v>
      </c>
      <c r="B218" s="39">
        <v>0</v>
      </c>
      <c r="C218" s="72">
        <v>0</v>
      </c>
      <c r="D218" s="72">
        <v>0</v>
      </c>
      <c r="E218" s="39">
        <v>0</v>
      </c>
      <c r="F218" s="54">
        <v>0</v>
      </c>
      <c r="G218" s="39">
        <v>0</v>
      </c>
      <c r="H218" s="12">
        <v>0</v>
      </c>
    </row>
    <row r="219" spans="1:8" ht="15.75">
      <c r="A219" s="9" t="s">
        <v>34</v>
      </c>
      <c r="B219" s="39">
        <v>0</v>
      </c>
      <c r="C219" s="39"/>
      <c r="D219" s="72">
        <v>0</v>
      </c>
      <c r="E219" s="39">
        <v>0</v>
      </c>
      <c r="F219" s="54">
        <v>0</v>
      </c>
      <c r="G219" s="39">
        <v>0</v>
      </c>
      <c r="H219" s="12">
        <v>0</v>
      </c>
    </row>
    <row r="220" spans="1:8" ht="15.75">
      <c r="A220" s="9"/>
      <c r="B220" s="39"/>
      <c r="C220" s="39"/>
      <c r="D220" s="72"/>
      <c r="E220" s="39"/>
      <c r="F220" s="48"/>
      <c r="G220" s="39"/>
      <c r="H220" s="12"/>
    </row>
    <row r="221" spans="1:8" ht="84" customHeight="1">
      <c r="A221" s="17" t="s">
        <v>87</v>
      </c>
      <c r="B221" s="39"/>
      <c r="C221" s="39"/>
      <c r="D221" s="39"/>
      <c r="E221" s="39"/>
      <c r="F221" s="48"/>
      <c r="G221" s="39"/>
      <c r="H221" s="12"/>
    </row>
    <row r="222" spans="1:8" s="14" customFormat="1" ht="18.75" customHeight="1">
      <c r="A222" s="17" t="s">
        <v>39</v>
      </c>
      <c r="B222" s="38">
        <v>31757</v>
      </c>
      <c r="C222" s="71">
        <v>32404</v>
      </c>
      <c r="D222" s="38">
        <v>32604</v>
      </c>
      <c r="E222" s="38">
        <v>15069.77</v>
      </c>
      <c r="F222" s="53">
        <f>E222/D222</f>
        <v>0.4622061710219605</v>
      </c>
      <c r="G222" s="38">
        <v>15069.77</v>
      </c>
      <c r="H222" s="11">
        <f>G222/D222</f>
        <v>0.4622061710219605</v>
      </c>
    </row>
    <row r="223" spans="1:8" ht="15.75">
      <c r="A223" s="9" t="s">
        <v>38</v>
      </c>
      <c r="B223" s="39">
        <v>31757</v>
      </c>
      <c r="C223" s="72">
        <v>32404</v>
      </c>
      <c r="D223" s="39">
        <v>32404</v>
      </c>
      <c r="E223" s="39">
        <v>15069.77</v>
      </c>
      <c r="F223" s="54">
        <f>E223/D223</f>
        <v>0.4650589433403284</v>
      </c>
      <c r="G223" s="39">
        <v>15069.77</v>
      </c>
      <c r="H223" s="12">
        <f>G223/D223</f>
        <v>0.4650589433403284</v>
      </c>
    </row>
    <row r="224" spans="1:8" ht="15.75">
      <c r="A224" s="9" t="s">
        <v>40</v>
      </c>
      <c r="B224" s="39">
        <v>0</v>
      </c>
      <c r="C224" s="72">
        <v>0</v>
      </c>
      <c r="D224" s="39">
        <v>0</v>
      </c>
      <c r="E224" s="39">
        <v>0</v>
      </c>
      <c r="F224" s="54">
        <v>0</v>
      </c>
      <c r="G224" s="39">
        <v>0</v>
      </c>
      <c r="H224" s="12">
        <v>0</v>
      </c>
    </row>
    <row r="225" spans="1:8" ht="15.75">
      <c r="A225" s="9" t="s">
        <v>34</v>
      </c>
      <c r="B225" s="39">
        <v>0</v>
      </c>
      <c r="C225" s="72">
        <v>0</v>
      </c>
      <c r="D225" s="39">
        <v>200</v>
      </c>
      <c r="E225" s="39">
        <v>0</v>
      </c>
      <c r="F225" s="54">
        <v>0</v>
      </c>
      <c r="G225" s="39">
        <v>0</v>
      </c>
      <c r="H225" s="12">
        <v>0</v>
      </c>
    </row>
    <row r="226" spans="1:8" ht="15.75">
      <c r="A226" s="9"/>
      <c r="B226" s="39"/>
      <c r="C226" s="72"/>
      <c r="D226" s="39"/>
      <c r="E226" s="39"/>
      <c r="F226" s="48"/>
      <c r="G226" s="39"/>
      <c r="H226" s="12"/>
    </row>
    <row r="227" spans="1:8" ht="31.5">
      <c r="A227" s="18" t="s">
        <v>88</v>
      </c>
      <c r="B227" s="39"/>
      <c r="C227" s="72"/>
      <c r="D227" s="39"/>
      <c r="E227" s="39"/>
      <c r="F227" s="48"/>
      <c r="G227" s="39"/>
      <c r="H227" s="12"/>
    </row>
    <row r="228" spans="1:8" ht="15.75">
      <c r="A228" s="9" t="s">
        <v>39</v>
      </c>
      <c r="B228" s="39">
        <v>5926</v>
      </c>
      <c r="C228" s="72">
        <v>5926</v>
      </c>
      <c r="D228" s="39">
        <v>5926</v>
      </c>
      <c r="E228" s="39">
        <v>917.19</v>
      </c>
      <c r="F228" s="54">
        <f>E228/D228</f>
        <v>0.15477387782652718</v>
      </c>
      <c r="G228" s="39">
        <v>917.19</v>
      </c>
      <c r="H228" s="12">
        <f>G228/D228</f>
        <v>0.15477387782652718</v>
      </c>
    </row>
    <row r="229" spans="1:8" ht="15.75">
      <c r="A229" s="9" t="s">
        <v>38</v>
      </c>
      <c r="B229" s="39">
        <v>5926</v>
      </c>
      <c r="C229" s="72">
        <v>5926</v>
      </c>
      <c r="D229" s="39">
        <v>5926</v>
      </c>
      <c r="E229" s="39">
        <v>917.19</v>
      </c>
      <c r="F229" s="54">
        <f>E229/D229</f>
        <v>0.15477387782652718</v>
      </c>
      <c r="G229" s="39">
        <v>917.19</v>
      </c>
      <c r="H229" s="12">
        <f>G229/D229</f>
        <v>0.15477387782652718</v>
      </c>
    </row>
    <row r="230" spans="1:8" ht="17.25" customHeight="1">
      <c r="A230" s="9" t="s">
        <v>40</v>
      </c>
      <c r="B230" s="39">
        <v>0</v>
      </c>
      <c r="C230" s="72">
        <v>0</v>
      </c>
      <c r="D230" s="39">
        <v>0</v>
      </c>
      <c r="E230" s="39">
        <v>0</v>
      </c>
      <c r="F230" s="54">
        <v>0</v>
      </c>
      <c r="G230" s="39">
        <v>0</v>
      </c>
      <c r="H230" s="12">
        <v>0</v>
      </c>
    </row>
    <row r="231" spans="1:8" ht="15.75">
      <c r="A231" s="9" t="s">
        <v>34</v>
      </c>
      <c r="B231" s="39">
        <v>0</v>
      </c>
      <c r="C231" s="72">
        <v>0</v>
      </c>
      <c r="D231" s="39">
        <v>0</v>
      </c>
      <c r="E231" s="39">
        <v>0</v>
      </c>
      <c r="F231" s="54">
        <v>0</v>
      </c>
      <c r="G231" s="39">
        <v>0</v>
      </c>
      <c r="H231" s="12">
        <v>0</v>
      </c>
    </row>
    <row r="232" spans="1:8" ht="15.75">
      <c r="A232" s="9"/>
      <c r="B232" s="39"/>
      <c r="C232" s="72"/>
      <c r="D232" s="39"/>
      <c r="E232" s="39"/>
      <c r="F232" s="48"/>
      <c r="G232" s="39"/>
      <c r="H232" s="12"/>
    </row>
    <row r="233" spans="1:8" ht="31.5" customHeight="1">
      <c r="A233" s="18" t="s">
        <v>89</v>
      </c>
      <c r="B233" s="39"/>
      <c r="C233" s="72"/>
      <c r="D233" s="39"/>
      <c r="E233" s="39"/>
      <c r="F233" s="48"/>
      <c r="G233" s="39"/>
      <c r="H233" s="12"/>
    </row>
    <row r="234" spans="1:8" ht="15.75">
      <c r="A234" s="9" t="s">
        <v>39</v>
      </c>
      <c r="B234" s="39">
        <v>25831</v>
      </c>
      <c r="C234" s="72">
        <v>26478</v>
      </c>
      <c r="D234" s="39">
        <v>26678</v>
      </c>
      <c r="E234" s="39">
        <v>14152.58</v>
      </c>
      <c r="F234" s="54">
        <f>E234/D234</f>
        <v>0.5304962890771422</v>
      </c>
      <c r="G234" s="39">
        <v>14152.58</v>
      </c>
      <c r="H234" s="12">
        <f>G234/D234</f>
        <v>0.5304962890771422</v>
      </c>
    </row>
    <row r="235" spans="1:8" ht="15.75">
      <c r="A235" s="9" t="s">
        <v>38</v>
      </c>
      <c r="B235" s="39">
        <v>25831</v>
      </c>
      <c r="C235" s="72">
        <v>26478</v>
      </c>
      <c r="D235" s="39">
        <v>26478</v>
      </c>
      <c r="E235" s="39">
        <v>14152.58</v>
      </c>
      <c r="F235" s="54">
        <f>E235/D235</f>
        <v>0.5345033612810636</v>
      </c>
      <c r="G235" s="39">
        <v>14152.58</v>
      </c>
      <c r="H235" s="12">
        <f>G235/D235</f>
        <v>0.5345033612810636</v>
      </c>
    </row>
    <row r="236" spans="1:8" ht="15.75">
      <c r="A236" s="9" t="s">
        <v>40</v>
      </c>
      <c r="B236" s="39">
        <v>0</v>
      </c>
      <c r="C236" s="72">
        <v>0</v>
      </c>
      <c r="D236" s="39">
        <v>0</v>
      </c>
      <c r="E236" s="39">
        <v>0</v>
      </c>
      <c r="F236" s="54">
        <v>0</v>
      </c>
      <c r="G236" s="39">
        <v>0</v>
      </c>
      <c r="H236" s="12">
        <v>0</v>
      </c>
    </row>
    <row r="237" spans="1:8" ht="15.75">
      <c r="A237" s="9" t="s">
        <v>34</v>
      </c>
      <c r="B237" s="39">
        <v>0</v>
      </c>
      <c r="C237" s="72">
        <v>0</v>
      </c>
      <c r="D237" s="39">
        <v>200</v>
      </c>
      <c r="E237" s="39">
        <v>0</v>
      </c>
      <c r="F237" s="54">
        <v>0</v>
      </c>
      <c r="G237" s="39">
        <v>0</v>
      </c>
      <c r="H237" s="12">
        <v>0</v>
      </c>
    </row>
    <row r="238" spans="1:8" ht="15.75">
      <c r="A238" s="9"/>
      <c r="B238" s="39"/>
      <c r="C238" s="72"/>
      <c r="D238" s="39"/>
      <c r="E238" s="39"/>
      <c r="F238" s="48"/>
      <c r="G238" s="39"/>
      <c r="H238" s="12"/>
    </row>
    <row r="239" spans="1:8" ht="96" customHeight="1">
      <c r="A239" s="19" t="s">
        <v>90</v>
      </c>
      <c r="B239" s="39"/>
      <c r="C239" s="72"/>
      <c r="D239" s="39"/>
      <c r="E239" s="39"/>
      <c r="F239" s="48"/>
      <c r="G239" s="39"/>
      <c r="H239" s="12"/>
    </row>
    <row r="240" spans="1:8" s="14" customFormat="1" ht="15.75">
      <c r="A240" s="17" t="s">
        <v>39</v>
      </c>
      <c r="B240" s="38">
        <v>1382</v>
      </c>
      <c r="C240" s="71">
        <v>1382</v>
      </c>
      <c r="D240" s="38">
        <v>221006.18</v>
      </c>
      <c r="E240" s="38">
        <v>0</v>
      </c>
      <c r="F240" s="53">
        <f>E240/D240</f>
        <v>0</v>
      </c>
      <c r="G240" s="38">
        <v>58714.07</v>
      </c>
      <c r="H240" s="11">
        <f>G240/D240</f>
        <v>0.26566709582510317</v>
      </c>
    </row>
    <row r="241" spans="1:8" ht="15.75">
      <c r="A241" s="9" t="s">
        <v>38</v>
      </c>
      <c r="B241" s="39">
        <v>1382</v>
      </c>
      <c r="C241" s="72">
        <v>1382</v>
      </c>
      <c r="D241" s="39">
        <v>1382</v>
      </c>
      <c r="E241" s="39">
        <v>0</v>
      </c>
      <c r="F241" s="54">
        <f>E241/D241</f>
        <v>0</v>
      </c>
      <c r="G241" s="39">
        <v>0</v>
      </c>
      <c r="H241" s="12">
        <f>G241/D241</f>
        <v>0</v>
      </c>
    </row>
    <row r="242" spans="1:8" ht="15.75" customHeight="1">
      <c r="A242" s="9" t="s">
        <v>40</v>
      </c>
      <c r="B242" s="39">
        <v>0</v>
      </c>
      <c r="C242" s="72">
        <v>0</v>
      </c>
      <c r="D242" s="39">
        <v>0</v>
      </c>
      <c r="E242" s="39">
        <v>0</v>
      </c>
      <c r="F242" s="54">
        <v>0</v>
      </c>
      <c r="G242" s="39">
        <v>0</v>
      </c>
      <c r="H242" s="12">
        <v>0</v>
      </c>
    </row>
    <row r="243" spans="1:8" ht="15.75" customHeight="1">
      <c r="A243" s="9" t="s">
        <v>32</v>
      </c>
      <c r="B243" s="39">
        <v>0</v>
      </c>
      <c r="C243" s="72">
        <v>0</v>
      </c>
      <c r="D243" s="39">
        <v>219624.18</v>
      </c>
      <c r="E243" s="39">
        <v>0</v>
      </c>
      <c r="F243" s="54">
        <f>E243/D243</f>
        <v>0</v>
      </c>
      <c r="G243" s="39">
        <v>58714.07</v>
      </c>
      <c r="H243" s="12">
        <f>G243/D243</f>
        <v>0.2673388239855921</v>
      </c>
    </row>
    <row r="244" spans="1:8" ht="15.75" customHeight="1" hidden="1">
      <c r="A244" s="9" t="s">
        <v>35</v>
      </c>
      <c r="B244" s="39">
        <v>0</v>
      </c>
      <c r="C244" s="72">
        <v>0</v>
      </c>
      <c r="D244" s="39">
        <v>3483.8</v>
      </c>
      <c r="E244" s="39">
        <v>3483.8</v>
      </c>
      <c r="F244" s="54">
        <f>E244/D244</f>
        <v>1</v>
      </c>
      <c r="G244" s="39"/>
      <c r="H244" s="12">
        <f>G244/D244</f>
        <v>0</v>
      </c>
    </row>
    <row r="245" spans="1:8" ht="15.75" customHeight="1">
      <c r="A245" s="9"/>
      <c r="B245" s="39"/>
      <c r="C245" s="72"/>
      <c r="D245" s="39"/>
      <c r="E245" s="39"/>
      <c r="F245" s="56"/>
      <c r="G245" s="39"/>
      <c r="H245" s="12"/>
    </row>
    <row r="246" spans="1:8" ht="30.75" customHeight="1">
      <c r="A246" s="18" t="s">
        <v>71</v>
      </c>
      <c r="B246" s="39"/>
      <c r="C246" s="72"/>
      <c r="D246" s="39"/>
      <c r="E246" s="39"/>
      <c r="F246" s="56"/>
      <c r="G246" s="39"/>
      <c r="H246" s="12"/>
    </row>
    <row r="247" spans="1:8" ht="15.75" customHeight="1">
      <c r="A247" s="9" t="s">
        <v>39</v>
      </c>
      <c r="B247" s="39">
        <v>1382</v>
      </c>
      <c r="C247" s="72">
        <v>1382</v>
      </c>
      <c r="D247" s="39">
        <f>D248+D250</f>
        <v>193557.9</v>
      </c>
      <c r="E247" s="39">
        <v>0</v>
      </c>
      <c r="F247" s="54">
        <f>E247/D247</f>
        <v>0</v>
      </c>
      <c r="G247" s="39">
        <v>58714.07</v>
      </c>
      <c r="H247" s="12">
        <f>G247/D247</f>
        <v>0.30334111911732875</v>
      </c>
    </row>
    <row r="248" spans="1:8" ht="15.75" customHeight="1">
      <c r="A248" s="9" t="s">
        <v>38</v>
      </c>
      <c r="B248" s="39">
        <v>1382</v>
      </c>
      <c r="C248" s="72">
        <v>1382</v>
      </c>
      <c r="D248" s="39">
        <v>1382</v>
      </c>
      <c r="E248" s="39">
        <v>0</v>
      </c>
      <c r="F248" s="54">
        <f>E248/D248</f>
        <v>0</v>
      </c>
      <c r="G248" s="39">
        <v>0</v>
      </c>
      <c r="H248" s="12">
        <f>G248/D248</f>
        <v>0</v>
      </c>
    </row>
    <row r="249" spans="1:8" ht="15.75" customHeight="1">
      <c r="A249" s="9" t="s">
        <v>40</v>
      </c>
      <c r="B249" s="39">
        <v>0</v>
      </c>
      <c r="C249" s="72">
        <v>0</v>
      </c>
      <c r="D249" s="39">
        <v>0</v>
      </c>
      <c r="E249" s="39">
        <v>0</v>
      </c>
      <c r="F249" s="54">
        <v>0</v>
      </c>
      <c r="G249" s="39">
        <v>0</v>
      </c>
      <c r="H249" s="12">
        <v>0</v>
      </c>
    </row>
    <row r="250" spans="1:8" ht="15.75" customHeight="1">
      <c r="A250" s="9" t="s">
        <v>32</v>
      </c>
      <c r="B250" s="39">
        <v>0</v>
      </c>
      <c r="C250" s="72">
        <v>0</v>
      </c>
      <c r="D250" s="39">
        <v>192175.9</v>
      </c>
      <c r="E250" s="39">
        <v>0</v>
      </c>
      <c r="F250" s="54">
        <f>E250/D250</f>
        <v>0</v>
      </c>
      <c r="G250" s="39">
        <v>58714.07</v>
      </c>
      <c r="H250" s="12">
        <f>G250/D250</f>
        <v>0.3055225447103409</v>
      </c>
    </row>
    <row r="251" spans="1:8" ht="15.75" customHeight="1" hidden="1">
      <c r="A251" s="9" t="s">
        <v>35</v>
      </c>
      <c r="B251" s="39">
        <v>0</v>
      </c>
      <c r="C251" s="72">
        <v>0</v>
      </c>
      <c r="D251" s="39">
        <v>2783.8</v>
      </c>
      <c r="E251" s="39">
        <v>2783.8</v>
      </c>
      <c r="F251" s="54">
        <f>E251/D251</f>
        <v>1</v>
      </c>
      <c r="G251" s="39"/>
      <c r="H251" s="12">
        <f>G251/D251</f>
        <v>0</v>
      </c>
    </row>
    <row r="252" spans="1:8" ht="15.75" customHeight="1">
      <c r="A252" s="9"/>
      <c r="B252" s="39"/>
      <c r="C252" s="72"/>
      <c r="D252" s="39"/>
      <c r="E252" s="39"/>
      <c r="F252" s="56"/>
      <c r="G252" s="39"/>
      <c r="H252" s="12"/>
    </row>
    <row r="253" spans="1:8" ht="31.5">
      <c r="A253" s="18" t="s">
        <v>72</v>
      </c>
      <c r="B253" s="39"/>
      <c r="C253" s="72"/>
      <c r="D253" s="39"/>
      <c r="E253" s="39"/>
      <c r="F253" s="48"/>
      <c r="G253" s="39"/>
      <c r="H253" s="12"/>
    </row>
    <row r="254" spans="1:8" ht="15.75">
      <c r="A254" s="9" t="s">
        <v>39</v>
      </c>
      <c r="B254" s="39">
        <v>0</v>
      </c>
      <c r="C254" s="72">
        <v>0</v>
      </c>
      <c r="D254" s="39">
        <v>27448.28</v>
      </c>
      <c r="E254" s="39">
        <v>0</v>
      </c>
      <c r="F254" s="54">
        <f>E254/D254</f>
        <v>0</v>
      </c>
      <c r="G254" s="39">
        <v>0</v>
      </c>
      <c r="H254" s="12">
        <f>G254/D254</f>
        <v>0</v>
      </c>
    </row>
    <row r="255" spans="1:8" ht="15.75">
      <c r="A255" s="9" t="s">
        <v>38</v>
      </c>
      <c r="B255" s="39">
        <v>0</v>
      </c>
      <c r="C255" s="72">
        <v>0</v>
      </c>
      <c r="D255" s="39">
        <v>0</v>
      </c>
      <c r="E255" s="39">
        <v>0</v>
      </c>
      <c r="F255" s="54">
        <v>0</v>
      </c>
      <c r="G255" s="39">
        <v>0</v>
      </c>
      <c r="H255" s="12">
        <v>0</v>
      </c>
    </row>
    <row r="256" spans="1:8" ht="15.75">
      <c r="A256" s="9" t="s">
        <v>32</v>
      </c>
      <c r="B256" s="39">
        <v>0</v>
      </c>
      <c r="C256" s="72">
        <v>0</v>
      </c>
      <c r="D256" s="39">
        <v>27448.28</v>
      </c>
      <c r="E256" s="39">
        <v>0</v>
      </c>
      <c r="F256" s="54">
        <v>0</v>
      </c>
      <c r="G256" s="39">
        <v>0</v>
      </c>
      <c r="H256" s="12">
        <f>G256/D256</f>
        <v>0</v>
      </c>
    </row>
    <row r="257" spans="1:8" ht="15.75">
      <c r="A257" s="9"/>
      <c r="B257" s="39"/>
      <c r="C257" s="72"/>
      <c r="D257" s="39"/>
      <c r="E257" s="39"/>
      <c r="F257" s="54"/>
      <c r="G257" s="39"/>
      <c r="H257" s="12"/>
    </row>
    <row r="258" spans="1:8" ht="102" customHeight="1">
      <c r="A258" s="17" t="s">
        <v>91</v>
      </c>
      <c r="B258" s="39"/>
      <c r="C258" s="72"/>
      <c r="D258" s="39"/>
      <c r="E258" s="39"/>
      <c r="F258" s="48"/>
      <c r="G258" s="39"/>
      <c r="H258" s="12"/>
    </row>
    <row r="259" spans="1:8" s="14" customFormat="1" ht="15.75">
      <c r="A259" s="17" t="s">
        <v>39</v>
      </c>
      <c r="B259" s="38">
        <v>58291.1</v>
      </c>
      <c r="C259" s="71">
        <v>43227</v>
      </c>
      <c r="D259" s="38">
        <f>D260+D261+D262+D263</f>
        <v>1325457.5</v>
      </c>
      <c r="E259" s="38">
        <v>0</v>
      </c>
      <c r="F259" s="53">
        <f>E259/D259</f>
        <v>0</v>
      </c>
      <c r="G259" s="38">
        <v>5980</v>
      </c>
      <c r="H259" s="11">
        <f>G259/D259</f>
        <v>0.004511649751123669</v>
      </c>
    </row>
    <row r="260" spans="1:8" ht="15.75">
      <c r="A260" s="9" t="s">
        <v>38</v>
      </c>
      <c r="B260" s="39">
        <v>95</v>
      </c>
      <c r="C260" s="72">
        <v>0</v>
      </c>
      <c r="D260" s="39">
        <v>95</v>
      </c>
      <c r="E260" s="39">
        <v>0</v>
      </c>
      <c r="F260" s="54">
        <v>0</v>
      </c>
      <c r="G260" s="39">
        <v>0</v>
      </c>
      <c r="H260" s="12">
        <v>0</v>
      </c>
    </row>
    <row r="261" spans="1:8" ht="15.75">
      <c r="A261" s="9" t="s">
        <v>40</v>
      </c>
      <c r="B261" s="39">
        <v>58196.1</v>
      </c>
      <c r="C261" s="72">
        <v>43227</v>
      </c>
      <c r="D261" s="39">
        <v>61416.5</v>
      </c>
      <c r="E261" s="39">
        <v>0</v>
      </c>
      <c r="F261" s="54">
        <f>E261/D261</f>
        <v>0</v>
      </c>
      <c r="G261" s="39">
        <v>0</v>
      </c>
      <c r="H261" s="12">
        <f>G261/D261</f>
        <v>0</v>
      </c>
    </row>
    <row r="262" spans="1:8" ht="15.75" customHeight="1" hidden="1">
      <c r="A262" s="9" t="s">
        <v>35</v>
      </c>
      <c r="B262" s="39">
        <v>0</v>
      </c>
      <c r="C262" s="72">
        <v>0</v>
      </c>
      <c r="D262" s="39">
        <v>0</v>
      </c>
      <c r="E262" s="39">
        <v>0</v>
      </c>
      <c r="F262" s="54" t="e">
        <f>E262/D262</f>
        <v>#DIV/0!</v>
      </c>
      <c r="G262" s="39"/>
      <c r="H262" s="12" t="e">
        <f>G262/D262</f>
        <v>#DIV/0!</v>
      </c>
    </row>
    <row r="263" spans="1:8" ht="15.75">
      <c r="A263" s="9" t="s">
        <v>32</v>
      </c>
      <c r="B263" s="39">
        <v>0</v>
      </c>
      <c r="C263" s="72">
        <v>0</v>
      </c>
      <c r="D263" s="39">
        <f>6536+1257410</f>
        <v>1263946</v>
      </c>
      <c r="E263" s="39">
        <v>0</v>
      </c>
      <c r="F263" s="54">
        <f>E263/D263</f>
        <v>0</v>
      </c>
      <c r="G263" s="39">
        <v>5980</v>
      </c>
      <c r="H263" s="12">
        <f>G263/D263</f>
        <v>0.004731214782910029</v>
      </c>
    </row>
    <row r="264" spans="1:8" ht="15.75">
      <c r="A264" s="9"/>
      <c r="B264" s="39"/>
      <c r="C264" s="72"/>
      <c r="D264" s="39"/>
      <c r="E264" s="39"/>
      <c r="F264" s="48"/>
      <c r="G264" s="39"/>
      <c r="H264" s="12"/>
    </row>
    <row r="265" spans="1:8" ht="31.5">
      <c r="A265" s="18" t="s">
        <v>73</v>
      </c>
      <c r="B265" s="39"/>
      <c r="C265" s="72"/>
      <c r="D265" s="39"/>
      <c r="E265" s="39"/>
      <c r="F265" s="48"/>
      <c r="G265" s="39"/>
      <c r="H265" s="12"/>
    </row>
    <row r="266" spans="1:8" ht="15.75">
      <c r="A266" s="9" t="s">
        <v>39</v>
      </c>
      <c r="B266" s="39">
        <v>53981.9</v>
      </c>
      <c r="C266" s="72">
        <v>43227</v>
      </c>
      <c r="D266" s="39">
        <f>D267+D268+D269</f>
        <v>1308044.5</v>
      </c>
      <c r="E266" s="39">
        <v>0</v>
      </c>
      <c r="F266" s="54">
        <f>E266/D266</f>
        <v>0</v>
      </c>
      <c r="G266" s="39">
        <v>5980</v>
      </c>
      <c r="H266" s="12">
        <f>G266/D266</f>
        <v>0.004571709907422874</v>
      </c>
    </row>
    <row r="267" spans="1:8" ht="15.75">
      <c r="A267" s="9" t="s">
        <v>38</v>
      </c>
      <c r="B267" s="39">
        <v>95</v>
      </c>
      <c r="C267" s="72">
        <v>0</v>
      </c>
      <c r="D267" s="39">
        <v>95</v>
      </c>
      <c r="E267" s="39">
        <v>0</v>
      </c>
      <c r="F267" s="54">
        <v>0</v>
      </c>
      <c r="G267" s="39">
        <v>0</v>
      </c>
      <c r="H267" s="12">
        <v>0</v>
      </c>
    </row>
    <row r="268" spans="1:8" ht="15.75">
      <c r="A268" s="9" t="s">
        <v>40</v>
      </c>
      <c r="B268" s="39">
        <v>53886.9</v>
      </c>
      <c r="C268" s="72">
        <v>43227</v>
      </c>
      <c r="D268" s="39">
        <f>46850.5+3689</f>
        <v>50539.5</v>
      </c>
      <c r="E268" s="39">
        <v>0</v>
      </c>
      <c r="F268" s="54">
        <f>E268/D268</f>
        <v>0</v>
      </c>
      <c r="G268" s="39">
        <v>0</v>
      </c>
      <c r="H268" s="12">
        <f>G268/D268</f>
        <v>0</v>
      </c>
    </row>
    <row r="269" spans="1:8" ht="15.75">
      <c r="A269" s="9" t="s">
        <v>32</v>
      </c>
      <c r="B269" s="39">
        <v>0</v>
      </c>
      <c r="C269" s="72">
        <v>0</v>
      </c>
      <c r="D269" s="39">
        <v>1257410</v>
      </c>
      <c r="E269" s="39">
        <v>0</v>
      </c>
      <c r="F269" s="54">
        <f>E269/D269</f>
        <v>0</v>
      </c>
      <c r="G269" s="39">
        <v>5980</v>
      </c>
      <c r="H269" s="12">
        <f>G269/D269</f>
        <v>0.004755807572708981</v>
      </c>
    </row>
    <row r="270" spans="1:8" ht="15.75">
      <c r="A270" s="9"/>
      <c r="B270" s="39"/>
      <c r="C270" s="72"/>
      <c r="D270" s="39"/>
      <c r="E270" s="39"/>
      <c r="F270" s="54"/>
      <c r="G270" s="39"/>
      <c r="H270" s="12"/>
    </row>
    <row r="271" spans="1:8" ht="78.75">
      <c r="A271" s="18" t="s">
        <v>74</v>
      </c>
      <c r="B271" s="39"/>
      <c r="C271" s="72"/>
      <c r="D271" s="39"/>
      <c r="E271" s="39"/>
      <c r="F271" s="48"/>
      <c r="G271" s="39"/>
      <c r="H271" s="12"/>
    </row>
    <row r="272" spans="1:8" ht="15.75">
      <c r="A272" s="9" t="s">
        <v>39</v>
      </c>
      <c r="B272" s="39">
        <v>0</v>
      </c>
      <c r="C272" s="72">
        <v>0</v>
      </c>
      <c r="D272" s="39">
        <v>0</v>
      </c>
      <c r="E272" s="39">
        <v>0</v>
      </c>
      <c r="F272" s="54">
        <v>0</v>
      </c>
      <c r="G272" s="39">
        <v>0</v>
      </c>
      <c r="H272" s="12">
        <v>0</v>
      </c>
    </row>
    <row r="273" spans="1:8" ht="15.75">
      <c r="A273" s="9" t="s">
        <v>38</v>
      </c>
      <c r="B273" s="39">
        <v>0</v>
      </c>
      <c r="C273" s="72">
        <v>0</v>
      </c>
      <c r="D273" s="39">
        <v>0</v>
      </c>
      <c r="E273" s="39">
        <v>0</v>
      </c>
      <c r="F273" s="54">
        <v>0</v>
      </c>
      <c r="G273" s="39">
        <v>0</v>
      </c>
      <c r="H273" s="12">
        <v>0</v>
      </c>
    </row>
    <row r="274" spans="1:8" ht="15.75">
      <c r="A274" s="9" t="s">
        <v>40</v>
      </c>
      <c r="B274" s="39">
        <v>0</v>
      </c>
      <c r="C274" s="72">
        <v>0</v>
      </c>
      <c r="D274" s="39">
        <v>0</v>
      </c>
      <c r="E274" s="39">
        <v>0</v>
      </c>
      <c r="F274" s="54">
        <v>0</v>
      </c>
      <c r="G274" s="39">
        <v>0</v>
      </c>
      <c r="H274" s="12">
        <v>0</v>
      </c>
    </row>
    <row r="275" spans="1:8" ht="15.75">
      <c r="A275" s="9" t="s">
        <v>32</v>
      </c>
      <c r="B275" s="39">
        <v>0</v>
      </c>
      <c r="C275" s="72">
        <v>0</v>
      </c>
      <c r="D275" s="39">
        <v>0</v>
      </c>
      <c r="E275" s="39">
        <v>0</v>
      </c>
      <c r="F275" s="54">
        <v>0</v>
      </c>
      <c r="G275" s="39">
        <v>0</v>
      </c>
      <c r="H275" s="12">
        <v>0</v>
      </c>
    </row>
    <row r="276" spans="1:8" ht="15.75">
      <c r="A276" s="9"/>
      <c r="B276" s="39"/>
      <c r="C276" s="72"/>
      <c r="D276" s="39"/>
      <c r="E276" s="39"/>
      <c r="F276" s="54"/>
      <c r="G276" s="39"/>
      <c r="H276" s="12"/>
    </row>
    <row r="277" spans="1:8" ht="31.5">
      <c r="A277" s="18" t="s">
        <v>31</v>
      </c>
      <c r="B277" s="39"/>
      <c r="C277" s="72"/>
      <c r="D277" s="39"/>
      <c r="E277" s="39"/>
      <c r="F277" s="48"/>
      <c r="G277" s="39"/>
      <c r="H277" s="12"/>
    </row>
    <row r="278" spans="1:8" ht="15.75">
      <c r="A278" s="9" t="s">
        <v>39</v>
      </c>
      <c r="B278" s="39">
        <v>4309.2</v>
      </c>
      <c r="C278" s="72">
        <v>0</v>
      </c>
      <c r="D278" s="39">
        <f>D280+D281</f>
        <v>17413</v>
      </c>
      <c r="E278" s="39">
        <v>0</v>
      </c>
      <c r="F278" s="54">
        <v>0</v>
      </c>
      <c r="G278" s="39">
        <v>0</v>
      </c>
      <c r="H278" s="12">
        <f>G278/D278</f>
        <v>0</v>
      </c>
    </row>
    <row r="279" spans="1:8" ht="15.75">
      <c r="A279" s="9" t="s">
        <v>38</v>
      </c>
      <c r="B279" s="39">
        <v>0</v>
      </c>
      <c r="C279" s="72">
        <v>0</v>
      </c>
      <c r="D279" s="39">
        <v>0</v>
      </c>
      <c r="E279" s="39">
        <v>0</v>
      </c>
      <c r="F279" s="54">
        <v>0</v>
      </c>
      <c r="G279" s="39">
        <v>0</v>
      </c>
      <c r="H279" s="12">
        <v>0</v>
      </c>
    </row>
    <row r="280" spans="1:8" ht="15.75">
      <c r="A280" s="9" t="s">
        <v>40</v>
      </c>
      <c r="B280" s="39">
        <v>4309.2</v>
      </c>
      <c r="C280" s="72">
        <v>0</v>
      </c>
      <c r="D280" s="39">
        <f>6243+4634</f>
        <v>10877</v>
      </c>
      <c r="E280" s="39">
        <v>0</v>
      </c>
      <c r="F280" s="54">
        <v>0</v>
      </c>
      <c r="G280" s="39">
        <v>0</v>
      </c>
      <c r="H280" s="12">
        <f>G280/D280</f>
        <v>0</v>
      </c>
    </row>
    <row r="281" spans="1:8" ht="15.75">
      <c r="A281" s="9" t="s">
        <v>32</v>
      </c>
      <c r="B281" s="39">
        <v>0</v>
      </c>
      <c r="C281" s="72">
        <v>0</v>
      </c>
      <c r="D281" s="39">
        <v>6536</v>
      </c>
      <c r="E281" s="39">
        <v>0</v>
      </c>
      <c r="F281" s="54">
        <v>0</v>
      </c>
      <c r="G281" s="39">
        <v>0</v>
      </c>
      <c r="H281" s="12">
        <f>G281/D281</f>
        <v>0</v>
      </c>
    </row>
    <row r="282" spans="1:8" ht="15.75">
      <c r="A282" s="9"/>
      <c r="B282" s="39"/>
      <c r="C282" s="72"/>
      <c r="D282" s="39"/>
      <c r="E282" s="39"/>
      <c r="F282" s="48"/>
      <c r="G282" s="39"/>
      <c r="H282" s="12"/>
    </row>
    <row r="283" spans="1:8" ht="87" customHeight="1">
      <c r="A283" s="47" t="s">
        <v>0</v>
      </c>
      <c r="B283" s="39"/>
      <c r="C283" s="39"/>
      <c r="D283" s="39"/>
      <c r="E283" s="39"/>
      <c r="F283" s="48"/>
      <c r="G283" s="39"/>
      <c r="H283" s="12"/>
    </row>
    <row r="284" spans="1:8" s="14" customFormat="1" ht="15.75">
      <c r="A284" s="17" t="s">
        <v>39</v>
      </c>
      <c r="B284" s="38">
        <v>51665.9</v>
      </c>
      <c r="C284" s="71">
        <v>37467</v>
      </c>
      <c r="D284" s="71">
        <f>D285+D286+D288</f>
        <v>121390.29999999999</v>
      </c>
      <c r="E284" s="38">
        <v>29932.05</v>
      </c>
      <c r="F284" s="53">
        <f>E284/D284</f>
        <v>0.2465769505471195</v>
      </c>
      <c r="G284" s="38">
        <v>31158.05</v>
      </c>
      <c r="H284" s="11">
        <f>G284/D284</f>
        <v>0.2566766043085815</v>
      </c>
    </row>
    <row r="285" spans="1:8" ht="15.75">
      <c r="A285" s="9" t="s">
        <v>38</v>
      </c>
      <c r="B285" s="39">
        <v>42350.3</v>
      </c>
      <c r="C285" s="72">
        <v>37384</v>
      </c>
      <c r="D285" s="72">
        <f>D292+D297+D311</f>
        <v>42865.7</v>
      </c>
      <c r="E285" s="39">
        <v>25818.3</v>
      </c>
      <c r="F285" s="54">
        <f>E285/D285</f>
        <v>0.602306739421029</v>
      </c>
      <c r="G285" s="39">
        <v>25818.3</v>
      </c>
      <c r="H285" s="12">
        <f>G285/D285</f>
        <v>0.602306739421029</v>
      </c>
    </row>
    <row r="286" spans="1:8" ht="15.75">
      <c r="A286" s="9" t="s">
        <v>40</v>
      </c>
      <c r="B286" s="39">
        <f>B293+B298+B312</f>
        <v>9315.6</v>
      </c>
      <c r="C286" s="72">
        <v>83</v>
      </c>
      <c r="D286" s="72">
        <f>9232.6+83</f>
        <v>9315.6</v>
      </c>
      <c r="E286" s="39">
        <v>4113.75</v>
      </c>
      <c r="F286" s="54">
        <f>E286/D286</f>
        <v>0.44159796470436685</v>
      </c>
      <c r="G286" s="39">
        <v>4113.75</v>
      </c>
      <c r="H286" s="12">
        <f>G286/D286</f>
        <v>0.44159796470436685</v>
      </c>
    </row>
    <row r="287" spans="1:8" ht="15.75" customHeight="1" hidden="1">
      <c r="A287" s="9" t="s">
        <v>69</v>
      </c>
      <c r="B287" s="39">
        <v>11565.5</v>
      </c>
      <c r="C287" s="72">
        <v>11565.5</v>
      </c>
      <c r="D287" s="72">
        <v>11565.5</v>
      </c>
      <c r="E287" s="39">
        <f>E314</f>
        <v>11565.4</v>
      </c>
      <c r="F287" s="54">
        <f>E287/D287</f>
        <v>0.999991353594743</v>
      </c>
      <c r="G287" s="39"/>
      <c r="H287" s="12">
        <f>G287/D287</f>
        <v>0</v>
      </c>
    </row>
    <row r="288" spans="1:8" ht="15.75">
      <c r="A288" s="9" t="s">
        <v>32</v>
      </c>
      <c r="B288" s="39">
        <v>0</v>
      </c>
      <c r="C288" s="72">
        <v>0</v>
      </c>
      <c r="D288" s="72">
        <f>D299+D306</f>
        <v>69209</v>
      </c>
      <c r="E288" s="39">
        <v>0</v>
      </c>
      <c r="F288" s="54">
        <f>E288/D288</f>
        <v>0</v>
      </c>
      <c r="G288" s="39">
        <v>1226</v>
      </c>
      <c r="H288" s="12">
        <f>G288/D288</f>
        <v>0.017714459102139896</v>
      </c>
    </row>
    <row r="289" spans="1:8" ht="15.75">
      <c r="A289" s="9"/>
      <c r="B289" s="39"/>
      <c r="C289" s="72"/>
      <c r="D289" s="72"/>
      <c r="E289" s="39"/>
      <c r="F289" s="48"/>
      <c r="G289" s="39"/>
      <c r="H289" s="12"/>
    </row>
    <row r="290" spans="1:8" ht="31.5">
      <c r="A290" s="18" t="s">
        <v>75</v>
      </c>
      <c r="B290" s="39"/>
      <c r="C290" s="72"/>
      <c r="D290" s="72"/>
      <c r="E290" s="39"/>
      <c r="F290" s="48"/>
      <c r="G290" s="39"/>
      <c r="H290" s="12"/>
    </row>
    <row r="291" spans="1:8" ht="15.75">
      <c r="A291" s="9" t="s">
        <v>39</v>
      </c>
      <c r="B291" s="39">
        <v>420</v>
      </c>
      <c r="C291" s="72">
        <v>420</v>
      </c>
      <c r="D291" s="72">
        <f>D292</f>
        <v>420</v>
      </c>
      <c r="E291" s="39">
        <v>0</v>
      </c>
      <c r="F291" s="54">
        <f>E291/D291</f>
        <v>0</v>
      </c>
      <c r="G291" s="39">
        <v>0</v>
      </c>
      <c r="H291" s="12">
        <f>G291/D291</f>
        <v>0</v>
      </c>
    </row>
    <row r="292" spans="1:8" ht="15.75">
      <c r="A292" s="9" t="s">
        <v>38</v>
      </c>
      <c r="B292" s="39">
        <v>420</v>
      </c>
      <c r="C292" s="72">
        <v>420</v>
      </c>
      <c r="D292" s="72">
        <v>420</v>
      </c>
      <c r="E292" s="39">
        <v>0</v>
      </c>
      <c r="F292" s="54">
        <f>E292/D292</f>
        <v>0</v>
      </c>
      <c r="G292" s="39">
        <v>0</v>
      </c>
      <c r="H292" s="12">
        <f>G292/D292</f>
        <v>0</v>
      </c>
    </row>
    <row r="293" spans="1:8" ht="15.75">
      <c r="A293" s="9" t="s">
        <v>40</v>
      </c>
      <c r="B293" s="39">
        <v>0</v>
      </c>
      <c r="C293" s="72">
        <v>0</v>
      </c>
      <c r="D293" s="72">
        <v>0</v>
      </c>
      <c r="E293" s="39">
        <v>0</v>
      </c>
      <c r="F293" s="54">
        <v>0</v>
      </c>
      <c r="G293" s="39">
        <v>0</v>
      </c>
      <c r="H293" s="12">
        <v>0</v>
      </c>
    </row>
    <row r="294" spans="1:8" ht="15.75">
      <c r="A294" s="9"/>
      <c r="B294" s="39"/>
      <c r="C294" s="72"/>
      <c r="D294" s="72"/>
      <c r="E294" s="39"/>
      <c r="F294" s="48"/>
      <c r="G294" s="39"/>
      <c r="H294" s="12"/>
    </row>
    <row r="295" spans="1:8" ht="31.5">
      <c r="A295" s="18" t="s">
        <v>76</v>
      </c>
      <c r="B295" s="39"/>
      <c r="C295" s="72"/>
      <c r="D295" s="72"/>
      <c r="E295" s="39"/>
      <c r="F295" s="48"/>
      <c r="G295" s="39"/>
      <c r="H295" s="12"/>
    </row>
    <row r="296" spans="1:8" ht="15.75">
      <c r="A296" s="9" t="s">
        <v>39</v>
      </c>
      <c r="B296" s="39">
        <f>B297+B298</f>
        <v>13358.7</v>
      </c>
      <c r="C296" s="72">
        <v>7877</v>
      </c>
      <c r="D296" s="72">
        <f>D297+D298+D299</f>
        <v>79367.7</v>
      </c>
      <c r="E296" s="39">
        <v>9264.05</v>
      </c>
      <c r="F296" s="54">
        <f>E296/D296</f>
        <v>0.11672317580073506</v>
      </c>
      <c r="G296" s="39">
        <v>9264.05</v>
      </c>
      <c r="H296" s="12">
        <f>G296/D296</f>
        <v>0.11672317580073506</v>
      </c>
    </row>
    <row r="297" spans="1:8" ht="15.75">
      <c r="A297" s="9" t="s">
        <v>38</v>
      </c>
      <c r="B297" s="39">
        <v>13275.7</v>
      </c>
      <c r="C297" s="72">
        <v>7794</v>
      </c>
      <c r="D297" s="72">
        <v>13275.7</v>
      </c>
      <c r="E297" s="39">
        <v>9264.05</v>
      </c>
      <c r="F297" s="54">
        <f>E297/D297</f>
        <v>0.6978200772840603</v>
      </c>
      <c r="G297" s="39">
        <v>9264.05</v>
      </c>
      <c r="H297" s="12">
        <f>G297/D297</f>
        <v>0.6978200772840603</v>
      </c>
    </row>
    <row r="298" spans="1:8" ht="15.75">
      <c r="A298" s="9" t="s">
        <v>40</v>
      </c>
      <c r="B298" s="39">
        <v>83</v>
      </c>
      <c r="C298" s="72">
        <v>83</v>
      </c>
      <c r="D298" s="72">
        <v>83</v>
      </c>
      <c r="E298" s="39">
        <v>0</v>
      </c>
      <c r="F298" s="54">
        <f>E298/D298</f>
        <v>0</v>
      </c>
      <c r="G298" s="39">
        <v>0</v>
      </c>
      <c r="H298" s="12">
        <f>G298/D298</f>
        <v>0</v>
      </c>
    </row>
    <row r="299" spans="1:8" ht="15.75">
      <c r="A299" s="9" t="s">
        <v>32</v>
      </c>
      <c r="B299" s="39">
        <v>0</v>
      </c>
      <c r="C299" s="72">
        <v>0</v>
      </c>
      <c r="D299" s="72">
        <v>66009</v>
      </c>
      <c r="E299" s="39">
        <v>0</v>
      </c>
      <c r="F299" s="54">
        <v>0</v>
      </c>
      <c r="G299" s="39">
        <v>0</v>
      </c>
      <c r="H299" s="12">
        <v>0</v>
      </c>
    </row>
    <row r="300" spans="1:8" ht="15.75" customHeight="1" hidden="1">
      <c r="A300" s="9" t="s">
        <v>69</v>
      </c>
      <c r="B300" s="39"/>
      <c r="C300" s="72"/>
      <c r="D300" s="72"/>
      <c r="E300" s="39"/>
      <c r="F300" s="48"/>
      <c r="G300" s="39"/>
      <c r="H300" s="12" t="e">
        <f>G300/D300</f>
        <v>#DIV/0!</v>
      </c>
    </row>
    <row r="301" spans="1:8" ht="15.75">
      <c r="A301" s="9"/>
      <c r="B301" s="39"/>
      <c r="C301" s="72"/>
      <c r="D301" s="72"/>
      <c r="E301" s="39"/>
      <c r="F301" s="48"/>
      <c r="G301" s="39"/>
      <c r="H301" s="12"/>
    </row>
    <row r="302" spans="1:8" ht="31.5">
      <c r="A302" s="18" t="s">
        <v>96</v>
      </c>
      <c r="B302" s="39"/>
      <c r="C302" s="72"/>
      <c r="D302" s="72"/>
      <c r="E302" s="39"/>
      <c r="F302" s="48"/>
      <c r="G302" s="39"/>
      <c r="H302" s="12"/>
    </row>
    <row r="303" spans="1:8" ht="15.75">
      <c r="A303" s="9" t="s">
        <v>39</v>
      </c>
      <c r="B303" s="39">
        <v>0</v>
      </c>
      <c r="C303" s="72">
        <v>0</v>
      </c>
      <c r="D303" s="72">
        <v>3200</v>
      </c>
      <c r="E303" s="39">
        <v>0</v>
      </c>
      <c r="F303" s="54">
        <f>E303/D303</f>
        <v>0</v>
      </c>
      <c r="G303" s="39">
        <v>1226</v>
      </c>
      <c r="H303" s="12">
        <f>G303/D303</f>
        <v>0.383125</v>
      </c>
    </row>
    <row r="304" spans="1:8" ht="15.75">
      <c r="A304" s="9" t="s">
        <v>38</v>
      </c>
      <c r="B304" s="39">
        <v>0</v>
      </c>
      <c r="C304" s="72">
        <v>0</v>
      </c>
      <c r="D304" s="72">
        <v>0</v>
      </c>
      <c r="E304" s="39">
        <v>0</v>
      </c>
      <c r="F304" s="54">
        <v>0</v>
      </c>
      <c r="G304" s="39">
        <v>0</v>
      </c>
      <c r="H304" s="12">
        <v>0</v>
      </c>
    </row>
    <row r="305" spans="1:8" ht="15.75">
      <c r="A305" s="9" t="s">
        <v>40</v>
      </c>
      <c r="B305" s="39">
        <v>0</v>
      </c>
      <c r="C305" s="72">
        <v>0</v>
      </c>
      <c r="D305" s="72">
        <v>0</v>
      </c>
      <c r="E305" s="39">
        <v>0</v>
      </c>
      <c r="F305" s="54">
        <v>0</v>
      </c>
      <c r="G305" s="39">
        <v>0</v>
      </c>
      <c r="H305" s="12">
        <v>0</v>
      </c>
    </row>
    <row r="306" spans="1:8" ht="15.75">
      <c r="A306" s="9" t="s">
        <v>32</v>
      </c>
      <c r="B306" s="39">
        <v>0</v>
      </c>
      <c r="C306" s="72">
        <v>0</v>
      </c>
      <c r="D306" s="72">
        <v>3200</v>
      </c>
      <c r="E306" s="39">
        <v>0</v>
      </c>
      <c r="F306" s="54">
        <v>0</v>
      </c>
      <c r="G306" s="39">
        <v>1226</v>
      </c>
      <c r="H306" s="12">
        <f>G306/D306</f>
        <v>0.383125</v>
      </c>
    </row>
    <row r="307" spans="1:8" ht="15.75" customHeight="1" hidden="1">
      <c r="A307" s="9" t="s">
        <v>70</v>
      </c>
      <c r="B307" s="39"/>
      <c r="C307" s="72"/>
      <c r="D307" s="72"/>
      <c r="E307" s="39"/>
      <c r="F307" s="54"/>
      <c r="G307" s="39"/>
      <c r="H307" s="12" t="e">
        <f>G307/D307</f>
        <v>#DIV/0!</v>
      </c>
    </row>
    <row r="308" spans="1:8" ht="15.75">
      <c r="A308" s="9"/>
      <c r="B308" s="39"/>
      <c r="C308" s="72"/>
      <c r="D308" s="72"/>
      <c r="E308" s="39"/>
      <c r="F308" s="48"/>
      <c r="G308" s="39"/>
      <c r="H308" s="12"/>
    </row>
    <row r="309" spans="1:8" ht="18" customHeight="1">
      <c r="A309" s="18" t="s">
        <v>77</v>
      </c>
      <c r="B309" s="39"/>
      <c r="C309" s="72"/>
      <c r="D309" s="72"/>
      <c r="E309" s="39"/>
      <c r="F309" s="48"/>
      <c r="G309" s="39"/>
      <c r="H309" s="12"/>
    </row>
    <row r="310" spans="1:8" ht="15.75">
      <c r="A310" s="9" t="s">
        <v>39</v>
      </c>
      <c r="B310" s="39">
        <f>B311+B312</f>
        <v>37887.3</v>
      </c>
      <c r="C310" s="72">
        <v>29170</v>
      </c>
      <c r="D310" s="72">
        <f>D311+D312</f>
        <v>38402.6</v>
      </c>
      <c r="E310" s="39">
        <v>20668</v>
      </c>
      <c r="F310" s="54">
        <f>E310/D310</f>
        <v>0.538192726534141</v>
      </c>
      <c r="G310" s="39">
        <v>20668</v>
      </c>
      <c r="H310" s="12">
        <f>G310/D310</f>
        <v>0.538192726534141</v>
      </c>
    </row>
    <row r="311" spans="1:8" ht="15.75">
      <c r="A311" s="9" t="s">
        <v>38</v>
      </c>
      <c r="B311" s="39">
        <v>28654.7</v>
      </c>
      <c r="C311" s="72">
        <v>29170</v>
      </c>
      <c r="D311" s="72">
        <v>29170</v>
      </c>
      <c r="E311" s="39">
        <v>16554.25</v>
      </c>
      <c r="F311" s="54">
        <f>E311/D311</f>
        <v>0.5675094274940007</v>
      </c>
      <c r="G311" s="39">
        <v>16554.25</v>
      </c>
      <c r="H311" s="12">
        <f>G311/D311</f>
        <v>0.5675094274940007</v>
      </c>
    </row>
    <row r="312" spans="1:8" ht="15.75">
      <c r="A312" s="9" t="s">
        <v>40</v>
      </c>
      <c r="B312" s="39">
        <v>9232.6</v>
      </c>
      <c r="C312" s="72">
        <v>0</v>
      </c>
      <c r="D312" s="72">
        <v>9232.6</v>
      </c>
      <c r="E312" s="39">
        <v>4113.75</v>
      </c>
      <c r="F312" s="54">
        <v>0</v>
      </c>
      <c r="G312" s="39">
        <v>4113.75</v>
      </c>
      <c r="H312" s="12">
        <f>G312/D312</f>
        <v>0.44556787903732425</v>
      </c>
    </row>
    <row r="313" spans="1:8" ht="15.75">
      <c r="A313" s="9" t="s">
        <v>32</v>
      </c>
      <c r="B313" s="39">
        <v>0</v>
      </c>
      <c r="C313" s="72">
        <v>0</v>
      </c>
      <c r="D313" s="72">
        <v>0</v>
      </c>
      <c r="E313" s="39">
        <v>0</v>
      </c>
      <c r="F313" s="54">
        <v>0</v>
      </c>
      <c r="G313" s="39">
        <v>0</v>
      </c>
      <c r="H313" s="12">
        <v>0</v>
      </c>
    </row>
    <row r="314" spans="1:8" ht="15.75" customHeight="1" hidden="1">
      <c r="A314" s="9" t="s">
        <v>70</v>
      </c>
      <c r="B314" s="39">
        <v>11565.5</v>
      </c>
      <c r="C314" s="72">
        <v>11565.5</v>
      </c>
      <c r="D314" s="39">
        <v>11565.5</v>
      </c>
      <c r="E314" s="39">
        <v>11565.4</v>
      </c>
      <c r="F314" s="54">
        <f>E314/D314</f>
        <v>0.999991353594743</v>
      </c>
      <c r="G314" s="39"/>
      <c r="H314" s="12">
        <f>G314/D314</f>
        <v>0</v>
      </c>
    </row>
    <row r="315" spans="1:8" ht="15.75">
      <c r="A315" s="9"/>
      <c r="B315" s="39"/>
      <c r="C315" s="72"/>
      <c r="D315" s="39"/>
      <c r="E315" s="39"/>
      <c r="F315" s="48"/>
      <c r="G315" s="39"/>
      <c r="H315" s="12"/>
    </row>
    <row r="316" spans="1:8" ht="94.5" customHeight="1">
      <c r="A316" s="19" t="s">
        <v>1</v>
      </c>
      <c r="B316" s="39"/>
      <c r="C316" s="72"/>
      <c r="D316" s="39"/>
      <c r="E316" s="39"/>
      <c r="F316" s="48"/>
      <c r="G316" s="39"/>
      <c r="H316" s="12"/>
    </row>
    <row r="317" spans="1:8" s="14" customFormat="1" ht="15.75">
      <c r="A317" s="17" t="s">
        <v>39</v>
      </c>
      <c r="B317" s="38">
        <f>B318</f>
        <v>20932.8</v>
      </c>
      <c r="C317" s="71">
        <v>20600</v>
      </c>
      <c r="D317" s="71">
        <v>36722.6</v>
      </c>
      <c r="E317" s="38">
        <v>15138.8</v>
      </c>
      <c r="F317" s="53">
        <f>E317/D317</f>
        <v>0.41224749881544337</v>
      </c>
      <c r="G317" s="38">
        <v>19838.07</v>
      </c>
      <c r="H317" s="11">
        <f>G317/D317</f>
        <v>0.540214200519571</v>
      </c>
    </row>
    <row r="318" spans="1:8" ht="15.75">
      <c r="A318" s="9" t="s">
        <v>38</v>
      </c>
      <c r="B318" s="39">
        <f>B325+B332</f>
        <v>20932.8</v>
      </c>
      <c r="C318" s="72">
        <v>20600</v>
      </c>
      <c r="D318" s="72">
        <v>20600</v>
      </c>
      <c r="E318" s="39">
        <v>15138.8</v>
      </c>
      <c r="F318" s="54">
        <f>E318/D318</f>
        <v>0.7348932038834951</v>
      </c>
      <c r="G318" s="39">
        <v>18188.55</v>
      </c>
      <c r="H318" s="12">
        <f>G318/D318</f>
        <v>0.8829393203883494</v>
      </c>
    </row>
    <row r="319" spans="1:8" ht="15.75">
      <c r="A319" s="9" t="s">
        <v>40</v>
      </c>
      <c r="B319" s="39">
        <v>0</v>
      </c>
      <c r="C319" s="72">
        <v>0</v>
      </c>
      <c r="D319" s="72">
        <v>0</v>
      </c>
      <c r="E319" s="39">
        <v>0</v>
      </c>
      <c r="F319" s="54">
        <v>0</v>
      </c>
      <c r="G319" s="39">
        <v>0</v>
      </c>
      <c r="H319" s="12">
        <v>0</v>
      </c>
    </row>
    <row r="320" spans="1:8" ht="15.75" customHeight="1" hidden="1">
      <c r="A320" s="9" t="s">
        <v>33</v>
      </c>
      <c r="B320" s="39">
        <v>0</v>
      </c>
      <c r="C320" s="72">
        <v>0</v>
      </c>
      <c r="D320" s="72">
        <v>4610.3</v>
      </c>
      <c r="E320" s="39">
        <v>578.4</v>
      </c>
      <c r="F320" s="54">
        <f>E320/D320</f>
        <v>0.1254582131314665</v>
      </c>
      <c r="G320" s="39"/>
      <c r="H320" s="12">
        <f>G320/D320</f>
        <v>0</v>
      </c>
    </row>
    <row r="321" spans="1:8" ht="15.75">
      <c r="A321" s="9" t="s">
        <v>32</v>
      </c>
      <c r="B321" s="39">
        <v>0</v>
      </c>
      <c r="C321" s="72">
        <v>0</v>
      </c>
      <c r="D321" s="72">
        <v>16122.6</v>
      </c>
      <c r="E321" s="39">
        <v>0</v>
      </c>
      <c r="F321" s="54">
        <f>E321/D321</f>
        <v>0</v>
      </c>
      <c r="G321" s="39">
        <v>1649.52</v>
      </c>
      <c r="H321" s="12">
        <f>G321/D321</f>
        <v>0.10231104164340739</v>
      </c>
    </row>
    <row r="322" spans="1:8" ht="15.75">
      <c r="A322" s="22"/>
      <c r="B322" s="39"/>
      <c r="C322" s="72"/>
      <c r="D322" s="72"/>
      <c r="E322" s="39"/>
      <c r="F322" s="61"/>
      <c r="G322" s="39"/>
      <c r="H322" s="12"/>
    </row>
    <row r="323" spans="1:8" ht="48" customHeight="1">
      <c r="A323" s="18" t="s">
        <v>78</v>
      </c>
      <c r="B323" s="39"/>
      <c r="C323" s="72"/>
      <c r="D323" s="72"/>
      <c r="E323" s="39"/>
      <c r="F323" s="56"/>
      <c r="G323" s="39"/>
      <c r="H323" s="12"/>
    </row>
    <row r="324" spans="1:8" ht="16.5" customHeight="1">
      <c r="A324" s="9" t="s">
        <v>39</v>
      </c>
      <c r="B324" s="39">
        <v>20600</v>
      </c>
      <c r="C324" s="72">
        <v>20600</v>
      </c>
      <c r="D324" s="72">
        <v>35390.6</v>
      </c>
      <c r="E324" s="39">
        <v>14806.03</v>
      </c>
      <c r="F324" s="54">
        <f>E324/D324</f>
        <v>0.41836052511118776</v>
      </c>
      <c r="G324" s="39">
        <f>G325+G328</f>
        <v>19172.07</v>
      </c>
      <c r="H324" s="12">
        <f>G324/D324</f>
        <v>0.5417277469158477</v>
      </c>
    </row>
    <row r="325" spans="1:8" ht="13.5" customHeight="1">
      <c r="A325" s="9" t="s">
        <v>38</v>
      </c>
      <c r="B325" s="39">
        <v>20600</v>
      </c>
      <c r="C325" s="72">
        <v>20600</v>
      </c>
      <c r="D325" s="72">
        <v>20600</v>
      </c>
      <c r="E325" s="39">
        <v>14806.03</v>
      </c>
      <c r="F325" s="54">
        <f>E325/D325</f>
        <v>0.7187393203883495</v>
      </c>
      <c r="G325" s="39">
        <v>18188.55</v>
      </c>
      <c r="H325" s="12">
        <f>G325/D325</f>
        <v>0.8829393203883494</v>
      </c>
    </row>
    <row r="326" spans="1:8" ht="15.75">
      <c r="A326" s="9" t="s">
        <v>40</v>
      </c>
      <c r="B326" s="39">
        <v>0</v>
      </c>
      <c r="C326" s="72">
        <v>0</v>
      </c>
      <c r="D326" s="72">
        <v>0</v>
      </c>
      <c r="E326" s="39">
        <v>0</v>
      </c>
      <c r="F326" s="54">
        <v>0</v>
      </c>
      <c r="G326" s="39">
        <v>0</v>
      </c>
      <c r="H326" s="12">
        <v>0</v>
      </c>
    </row>
    <row r="327" spans="1:8" ht="15.75" customHeight="1" hidden="1">
      <c r="A327" s="9" t="s">
        <v>33</v>
      </c>
      <c r="B327" s="39">
        <v>0</v>
      </c>
      <c r="C327" s="72">
        <v>0</v>
      </c>
      <c r="D327" s="72">
        <v>4610.3</v>
      </c>
      <c r="E327" s="39">
        <v>0</v>
      </c>
      <c r="F327" s="54">
        <v>0</v>
      </c>
      <c r="G327" s="39"/>
      <c r="H327" s="12">
        <f>G327/D327</f>
        <v>0</v>
      </c>
    </row>
    <row r="328" spans="1:8" ht="15.75">
      <c r="A328" s="9" t="s">
        <v>32</v>
      </c>
      <c r="B328" s="39">
        <v>0</v>
      </c>
      <c r="C328" s="72">
        <v>0</v>
      </c>
      <c r="D328" s="72">
        <v>14790.6</v>
      </c>
      <c r="E328" s="39">
        <v>0</v>
      </c>
      <c r="F328" s="54">
        <v>0</v>
      </c>
      <c r="G328" s="39">
        <v>983.52</v>
      </c>
      <c r="H328" s="12">
        <f>G328/D328</f>
        <v>0.06649628818303517</v>
      </c>
    </row>
    <row r="329" spans="1:8" ht="15.75">
      <c r="A329" s="29"/>
      <c r="B329" s="39"/>
      <c r="C329" s="72"/>
      <c r="D329" s="72"/>
      <c r="E329" s="39"/>
      <c r="F329" s="48"/>
      <c r="G329" s="39"/>
      <c r="H329" s="12"/>
    </row>
    <row r="330" spans="1:8" ht="31.5" customHeight="1">
      <c r="A330" s="18" t="s">
        <v>79</v>
      </c>
      <c r="B330" s="39"/>
      <c r="C330" s="72"/>
      <c r="D330" s="72"/>
      <c r="E330" s="39"/>
      <c r="F330" s="56"/>
      <c r="G330" s="39"/>
      <c r="H330" s="12"/>
    </row>
    <row r="331" spans="1:8" ht="15.75">
      <c r="A331" s="9" t="s">
        <v>39</v>
      </c>
      <c r="B331" s="39">
        <v>332.8</v>
      </c>
      <c r="C331" s="72">
        <v>0</v>
      </c>
      <c r="D331" s="72">
        <f>D332+D334+D335</f>
        <v>1332</v>
      </c>
      <c r="E331" s="39">
        <v>332.77</v>
      </c>
      <c r="F331" s="54">
        <f>E331/D331</f>
        <v>0.24982732732732732</v>
      </c>
      <c r="G331" s="39">
        <v>666</v>
      </c>
      <c r="H331" s="12">
        <f>G331/D331</f>
        <v>0.5</v>
      </c>
    </row>
    <row r="332" spans="1:8" ht="15" customHeight="1">
      <c r="A332" s="9" t="s">
        <v>38</v>
      </c>
      <c r="B332" s="39">
        <v>332.8</v>
      </c>
      <c r="C332" s="72">
        <v>0</v>
      </c>
      <c r="D332" s="72">
        <v>0</v>
      </c>
      <c r="E332" s="39">
        <v>332.77</v>
      </c>
      <c r="F332" s="54">
        <v>0</v>
      </c>
      <c r="G332" s="39">
        <v>0</v>
      </c>
      <c r="H332" s="12">
        <v>0</v>
      </c>
    </row>
    <row r="333" spans="1:8" ht="15.75">
      <c r="A333" s="9" t="s">
        <v>40</v>
      </c>
      <c r="B333" s="39">
        <v>0</v>
      </c>
      <c r="C333" s="72">
        <v>0</v>
      </c>
      <c r="D333" s="72">
        <v>0</v>
      </c>
      <c r="E333" s="39">
        <v>0</v>
      </c>
      <c r="F333" s="54">
        <v>0</v>
      </c>
      <c r="G333" s="39">
        <v>0</v>
      </c>
      <c r="H333" s="12">
        <v>0</v>
      </c>
    </row>
    <row r="334" spans="1:8" ht="15.75" customHeight="1" hidden="1">
      <c r="A334" s="9" t="s">
        <v>33</v>
      </c>
      <c r="B334" s="39">
        <v>0</v>
      </c>
      <c r="C334" s="72">
        <v>0</v>
      </c>
      <c r="D334" s="72">
        <v>0</v>
      </c>
      <c r="E334" s="39">
        <v>0</v>
      </c>
      <c r="F334" s="54">
        <v>0</v>
      </c>
      <c r="G334" s="39"/>
      <c r="H334" s="12" t="e">
        <f>G334/D334</f>
        <v>#DIV/0!</v>
      </c>
    </row>
    <row r="335" spans="1:8" ht="15.75">
      <c r="A335" s="9" t="s">
        <v>32</v>
      </c>
      <c r="B335" s="39">
        <v>0</v>
      </c>
      <c r="C335" s="72">
        <v>0</v>
      </c>
      <c r="D335" s="72">
        <v>1332</v>
      </c>
      <c r="E335" s="39">
        <v>0</v>
      </c>
      <c r="F335" s="54">
        <f>E335/D335</f>
        <v>0</v>
      </c>
      <c r="G335" s="39">
        <v>666</v>
      </c>
      <c r="H335" s="12">
        <f>G335/D335</f>
        <v>0.5</v>
      </c>
    </row>
    <row r="336" spans="1:8" ht="15.75">
      <c r="A336" s="9"/>
      <c r="B336" s="39"/>
      <c r="C336" s="72"/>
      <c r="D336" s="39"/>
      <c r="E336" s="39"/>
      <c r="F336" s="56"/>
      <c r="G336" s="39"/>
      <c r="H336" s="12"/>
    </row>
    <row r="337" spans="1:8" ht="15.75">
      <c r="A337" s="9"/>
      <c r="B337" s="39"/>
      <c r="C337" s="72"/>
      <c r="D337" s="39"/>
      <c r="E337" s="39"/>
      <c r="F337" s="48"/>
      <c r="G337" s="39"/>
      <c r="H337" s="12"/>
    </row>
    <row r="338" spans="1:8" ht="69" customHeight="1">
      <c r="A338" s="19" t="s">
        <v>2</v>
      </c>
      <c r="B338" s="39"/>
      <c r="C338" s="72"/>
      <c r="D338" s="39" t="s">
        <v>94</v>
      </c>
      <c r="E338" s="39"/>
      <c r="F338" s="48"/>
      <c r="G338" s="39"/>
      <c r="H338" s="12"/>
    </row>
    <row r="339" spans="1:8" s="14" customFormat="1" ht="15.75">
      <c r="A339" s="17" t="s">
        <v>39</v>
      </c>
      <c r="B339" s="38">
        <f>B340+B341</f>
        <v>488521.2</v>
      </c>
      <c r="C339" s="71">
        <v>461399</v>
      </c>
      <c r="D339" s="71">
        <f>D340+D341+D343</f>
        <v>502362</v>
      </c>
      <c r="E339" s="38">
        <v>249361.77</v>
      </c>
      <c r="F339" s="53">
        <f>E339/D339</f>
        <v>0.4963786472702951</v>
      </c>
      <c r="G339" s="38">
        <v>249606.38</v>
      </c>
      <c r="H339" s="11">
        <f>G339/D339</f>
        <v>0.4968655670612029</v>
      </c>
    </row>
    <row r="340" spans="1:8" ht="15.75">
      <c r="A340" s="9" t="s">
        <v>38</v>
      </c>
      <c r="B340" s="39">
        <v>464072.4</v>
      </c>
      <c r="C340" s="72">
        <v>453822</v>
      </c>
      <c r="D340" s="72">
        <f>D347+D354+D361+D368+D375+D394+D407</f>
        <v>453822</v>
      </c>
      <c r="E340" s="39">
        <v>238517.36</v>
      </c>
      <c r="F340" s="54">
        <f>E340/D340</f>
        <v>0.5255746966872474</v>
      </c>
      <c r="G340" s="39">
        <v>239709.48</v>
      </c>
      <c r="H340" s="12">
        <f>G340/D340</f>
        <v>0.5282015415735685</v>
      </c>
    </row>
    <row r="341" spans="1:8" ht="15.75">
      <c r="A341" s="9" t="s">
        <v>40</v>
      </c>
      <c r="B341" s="39">
        <f>B348+B355+B395+B408</f>
        <v>24448.8</v>
      </c>
      <c r="C341" s="72">
        <v>7577</v>
      </c>
      <c r="D341" s="72">
        <f>D355+D362+D369+D376+D395+D408+D348</f>
        <v>23540</v>
      </c>
      <c r="E341" s="39">
        <v>10844.41</v>
      </c>
      <c r="F341" s="54">
        <f>E341/D341</f>
        <v>0.4606801189464741</v>
      </c>
      <c r="G341" s="39">
        <v>9896.9</v>
      </c>
      <c r="H341" s="12">
        <f>G341/D341</f>
        <v>0.42042905692438404</v>
      </c>
    </row>
    <row r="342" spans="1:8" ht="15.75" customHeight="1" hidden="1">
      <c r="A342" s="9" t="s">
        <v>35</v>
      </c>
      <c r="B342" s="39"/>
      <c r="C342" s="72"/>
      <c r="D342" s="72">
        <v>6482.15</v>
      </c>
      <c r="E342" s="39">
        <v>0</v>
      </c>
      <c r="F342" s="54">
        <f>E342/D342</f>
        <v>0</v>
      </c>
      <c r="G342" s="39"/>
      <c r="H342" s="12">
        <f>G342/D342</f>
        <v>0</v>
      </c>
    </row>
    <row r="343" spans="1:8" ht="15.75">
      <c r="A343" s="9" t="s">
        <v>32</v>
      </c>
      <c r="B343" s="39">
        <v>0</v>
      </c>
      <c r="C343" s="72"/>
      <c r="D343" s="72">
        <f>D357+D410</f>
        <v>25000</v>
      </c>
      <c r="E343" s="39">
        <v>0</v>
      </c>
      <c r="F343" s="54">
        <v>0</v>
      </c>
      <c r="G343" s="39">
        <v>0</v>
      </c>
      <c r="H343" s="12">
        <v>0</v>
      </c>
    </row>
    <row r="344" spans="1:8" ht="15.75">
      <c r="A344" s="26"/>
      <c r="B344" s="39"/>
      <c r="C344" s="72"/>
      <c r="D344" s="72"/>
      <c r="E344" s="39"/>
      <c r="F344" s="56"/>
      <c r="G344" s="39"/>
      <c r="H344" s="12"/>
    </row>
    <row r="345" spans="1:8" ht="138.75" customHeight="1">
      <c r="A345" s="77" t="s">
        <v>80</v>
      </c>
      <c r="B345" s="39"/>
      <c r="C345" s="72"/>
      <c r="D345" s="72"/>
      <c r="E345" s="39"/>
      <c r="F345" s="56"/>
      <c r="G345" s="39"/>
      <c r="H345" s="12"/>
    </row>
    <row r="346" spans="1:8" ht="15.75">
      <c r="A346" s="9" t="s">
        <v>39</v>
      </c>
      <c r="B346" s="39">
        <f>B347+B348</f>
        <v>61521</v>
      </c>
      <c r="C346" s="72">
        <v>31000</v>
      </c>
      <c r="D346" s="72">
        <f>D347+D348</f>
        <v>32886</v>
      </c>
      <c r="E346" s="39">
        <v>28434.98</v>
      </c>
      <c r="F346" s="54">
        <f>E346/D346</f>
        <v>0.8646530438484461</v>
      </c>
      <c r="G346" s="39">
        <v>28029.29</v>
      </c>
      <c r="H346" s="12">
        <f>G346/D346</f>
        <v>0.8523167913397799</v>
      </c>
    </row>
    <row r="347" spans="1:8" ht="15.75">
      <c r="A347" s="9" t="s">
        <v>38</v>
      </c>
      <c r="B347" s="39">
        <v>59635</v>
      </c>
      <c r="C347" s="72">
        <v>31000</v>
      </c>
      <c r="D347" s="72">
        <v>31000</v>
      </c>
      <c r="E347" s="39">
        <v>28434.98</v>
      </c>
      <c r="F347" s="54">
        <f>E347/D347</f>
        <v>0.9172574193548387</v>
      </c>
      <c r="G347" s="39">
        <v>28029.29</v>
      </c>
      <c r="H347" s="12">
        <f>G347/D347</f>
        <v>0.9041706451612903</v>
      </c>
    </row>
    <row r="348" spans="1:8" ht="15.75">
      <c r="A348" s="9" t="s">
        <v>40</v>
      </c>
      <c r="B348" s="39">
        <v>1886</v>
      </c>
      <c r="C348" s="72">
        <v>0</v>
      </c>
      <c r="D348" s="72">
        <f>B348</f>
        <v>1886</v>
      </c>
      <c r="E348" s="39">
        <v>0</v>
      </c>
      <c r="F348" s="54">
        <f>E348/D348</f>
        <v>0</v>
      </c>
      <c r="G348" s="39">
        <v>0</v>
      </c>
      <c r="H348" s="12">
        <v>0</v>
      </c>
    </row>
    <row r="349" spans="1:8" ht="15.75" customHeight="1" hidden="1">
      <c r="A349" s="9" t="s">
        <v>35</v>
      </c>
      <c r="B349" s="39">
        <v>0</v>
      </c>
      <c r="C349" s="72">
        <v>0</v>
      </c>
      <c r="D349" s="72"/>
      <c r="E349" s="39">
        <v>0</v>
      </c>
      <c r="F349" s="54" t="e">
        <f>E349/D349</f>
        <v>#DIV/0!</v>
      </c>
      <c r="G349" s="39"/>
      <c r="H349" s="12" t="e">
        <f>G349/D349</f>
        <v>#DIV/0!</v>
      </c>
    </row>
    <row r="350" spans="1:8" ht="15.75">
      <c r="A350" s="9" t="s">
        <v>32</v>
      </c>
      <c r="B350" s="39">
        <v>0</v>
      </c>
      <c r="C350" s="72">
        <v>0</v>
      </c>
      <c r="D350" s="72">
        <v>0</v>
      </c>
      <c r="E350" s="39">
        <v>0</v>
      </c>
      <c r="F350" s="54">
        <v>0</v>
      </c>
      <c r="G350" s="39">
        <v>0</v>
      </c>
      <c r="H350" s="12">
        <v>0</v>
      </c>
    </row>
    <row r="351" spans="1:8" ht="15.75">
      <c r="A351" s="9"/>
      <c r="B351" s="39"/>
      <c r="C351" s="72"/>
      <c r="D351" s="72"/>
      <c r="E351" s="39"/>
      <c r="F351" s="56"/>
      <c r="G351" s="39"/>
      <c r="H351" s="12"/>
    </row>
    <row r="352" spans="1:8" ht="74.25" customHeight="1">
      <c r="A352" s="18" t="s">
        <v>81</v>
      </c>
      <c r="B352" s="39"/>
      <c r="C352" s="72"/>
      <c r="D352" s="72"/>
      <c r="E352" s="39"/>
      <c r="F352" s="56"/>
      <c r="G352" s="39"/>
      <c r="H352" s="12"/>
    </row>
    <row r="353" spans="1:8" ht="15.75">
      <c r="A353" s="9" t="s">
        <v>39</v>
      </c>
      <c r="B353" s="39">
        <v>49939.4</v>
      </c>
      <c r="C353" s="72">
        <v>68527</v>
      </c>
      <c r="D353" s="72">
        <v>93687</v>
      </c>
      <c r="E353" s="39">
        <v>24485.74</v>
      </c>
      <c r="F353" s="54">
        <f>E353/D353</f>
        <v>0.2613568584755623</v>
      </c>
      <c r="G353" s="39">
        <v>24485.74</v>
      </c>
      <c r="H353" s="12">
        <f>G353/D353</f>
        <v>0.2613568584755623</v>
      </c>
    </row>
    <row r="354" spans="1:8" ht="15.75">
      <c r="A354" s="9" t="s">
        <v>38</v>
      </c>
      <c r="B354" s="39">
        <v>49049.4</v>
      </c>
      <c r="C354" s="72">
        <v>68527</v>
      </c>
      <c r="D354" s="72">
        <v>68527</v>
      </c>
      <c r="E354" s="39">
        <v>24485.74</v>
      </c>
      <c r="F354" s="54">
        <f>E354/D354</f>
        <v>0.35731521881885975</v>
      </c>
      <c r="G354" s="39">
        <v>24485.74</v>
      </c>
      <c r="H354" s="12">
        <f>G354/D354</f>
        <v>0.35731521881885975</v>
      </c>
    </row>
    <row r="355" spans="1:8" ht="15.75">
      <c r="A355" s="9" t="s">
        <v>40</v>
      </c>
      <c r="B355" s="39">
        <v>890</v>
      </c>
      <c r="C355" s="72">
        <v>0</v>
      </c>
      <c r="D355" s="72">
        <v>160</v>
      </c>
      <c r="E355" s="39">
        <v>0</v>
      </c>
      <c r="F355" s="54">
        <f>E355/D355</f>
        <v>0</v>
      </c>
      <c r="G355" s="39">
        <v>0</v>
      </c>
      <c r="H355" s="12">
        <f>G355/D355</f>
        <v>0</v>
      </c>
    </row>
    <row r="356" spans="1:8" ht="15.75" customHeight="1" hidden="1">
      <c r="A356" s="9" t="s">
        <v>35</v>
      </c>
      <c r="B356" s="39"/>
      <c r="C356" s="72"/>
      <c r="D356" s="72">
        <v>0</v>
      </c>
      <c r="E356" s="39"/>
      <c r="F356" s="54" t="e">
        <f>E356/D356</f>
        <v>#DIV/0!</v>
      </c>
      <c r="G356" s="39"/>
      <c r="H356" s="12" t="e">
        <f>G356/D356</f>
        <v>#DIV/0!</v>
      </c>
    </row>
    <row r="357" spans="1:8" ht="15.75">
      <c r="A357" s="9" t="s">
        <v>32</v>
      </c>
      <c r="B357" s="39">
        <v>0</v>
      </c>
      <c r="C357" s="72">
        <v>0</v>
      </c>
      <c r="D357" s="72">
        <v>25000</v>
      </c>
      <c r="E357" s="39">
        <v>0</v>
      </c>
      <c r="F357" s="54">
        <f>E357/D357</f>
        <v>0</v>
      </c>
      <c r="G357" s="39">
        <v>0</v>
      </c>
      <c r="H357" s="12">
        <f>G357/D357</f>
        <v>0</v>
      </c>
    </row>
    <row r="358" spans="1:8" ht="15.75">
      <c r="A358" s="9"/>
      <c r="B358" s="39"/>
      <c r="C358" s="72"/>
      <c r="D358" s="72"/>
      <c r="E358" s="39"/>
      <c r="F358" s="56"/>
      <c r="G358" s="39"/>
      <c r="H358" s="12"/>
    </row>
    <row r="359" spans="1:8" ht="40.5" customHeight="1">
      <c r="A359" s="18" t="s">
        <v>82</v>
      </c>
      <c r="B359" s="39"/>
      <c r="C359" s="72"/>
      <c r="D359" s="72"/>
      <c r="E359" s="39"/>
      <c r="F359" s="56"/>
      <c r="G359" s="39"/>
      <c r="H359" s="12"/>
    </row>
    <row r="360" spans="1:8" ht="15.75">
      <c r="A360" s="9" t="s">
        <v>39</v>
      </c>
      <c r="B360" s="39">
        <v>11000</v>
      </c>
      <c r="C360" s="72">
        <v>11000</v>
      </c>
      <c r="D360" s="72">
        <v>11000</v>
      </c>
      <c r="E360" s="39">
        <v>5175.85</v>
      </c>
      <c r="F360" s="54">
        <f>E360/D360</f>
        <v>0.4705318181818182</v>
      </c>
      <c r="G360" s="39">
        <v>5175.85</v>
      </c>
      <c r="H360" s="12">
        <f>G360/D360</f>
        <v>0.4705318181818182</v>
      </c>
    </row>
    <row r="361" spans="1:8" ht="15.75">
      <c r="A361" s="9" t="s">
        <v>38</v>
      </c>
      <c r="B361" s="39">
        <v>11000</v>
      </c>
      <c r="C361" s="72">
        <v>11000</v>
      </c>
      <c r="D361" s="72">
        <v>11000</v>
      </c>
      <c r="E361" s="39">
        <v>5175.85</v>
      </c>
      <c r="F361" s="54">
        <f>E361/D361</f>
        <v>0.4705318181818182</v>
      </c>
      <c r="G361" s="39">
        <v>5175.85</v>
      </c>
      <c r="H361" s="12">
        <f>G361/D361</f>
        <v>0.4705318181818182</v>
      </c>
    </row>
    <row r="362" spans="1:8" ht="15.75">
      <c r="A362" s="9" t="s">
        <v>40</v>
      </c>
      <c r="B362" s="39">
        <v>0</v>
      </c>
      <c r="C362" s="72">
        <v>0</v>
      </c>
      <c r="D362" s="72">
        <v>0</v>
      </c>
      <c r="E362" s="39">
        <v>0</v>
      </c>
      <c r="F362" s="54">
        <v>0</v>
      </c>
      <c r="G362" s="39">
        <v>0</v>
      </c>
      <c r="H362" s="12">
        <v>0</v>
      </c>
    </row>
    <row r="363" spans="1:8" ht="15.75" customHeight="1" hidden="1">
      <c r="A363" s="9" t="s">
        <v>35</v>
      </c>
      <c r="B363" s="39"/>
      <c r="C363" s="72"/>
      <c r="D363" s="72"/>
      <c r="E363" s="39"/>
      <c r="F363" s="54" t="e">
        <f>E363/D363</f>
        <v>#DIV/0!</v>
      </c>
      <c r="G363" s="39"/>
      <c r="H363" s="12" t="e">
        <f>G363/D363</f>
        <v>#DIV/0!</v>
      </c>
    </row>
    <row r="364" spans="1:8" ht="15.75">
      <c r="A364" s="9" t="s">
        <v>32</v>
      </c>
      <c r="B364" s="39">
        <v>0</v>
      </c>
      <c r="C364" s="72">
        <v>0</v>
      </c>
      <c r="D364" s="72">
        <v>0</v>
      </c>
      <c r="E364" s="39">
        <v>0</v>
      </c>
      <c r="F364" s="54">
        <v>0</v>
      </c>
      <c r="G364" s="39">
        <v>0</v>
      </c>
      <c r="H364" s="12">
        <v>0</v>
      </c>
    </row>
    <row r="365" spans="1:8" ht="15.75">
      <c r="A365" s="9"/>
      <c r="B365" s="39"/>
      <c r="C365" s="72"/>
      <c r="D365" s="72"/>
      <c r="E365" s="39"/>
      <c r="F365" s="56"/>
      <c r="G365" s="39"/>
      <c r="H365" s="12"/>
    </row>
    <row r="366" spans="1:8" ht="31.5">
      <c r="A366" s="18" t="s">
        <v>83</v>
      </c>
      <c r="B366" s="39"/>
      <c r="C366" s="72"/>
      <c r="D366" s="72"/>
      <c r="E366" s="39"/>
      <c r="F366" s="56"/>
      <c r="G366" s="39"/>
      <c r="H366" s="12"/>
    </row>
    <row r="367" spans="1:8" ht="15.75">
      <c r="A367" s="9" t="s">
        <v>39</v>
      </c>
      <c r="B367" s="39">
        <v>100</v>
      </c>
      <c r="C367" s="72">
        <v>1000</v>
      </c>
      <c r="D367" s="72">
        <v>1000</v>
      </c>
      <c r="E367" s="39">
        <v>0</v>
      </c>
      <c r="F367" s="54">
        <f>E367/D367</f>
        <v>0</v>
      </c>
      <c r="G367" s="39">
        <v>0</v>
      </c>
      <c r="H367" s="12">
        <f>G367/D367</f>
        <v>0</v>
      </c>
    </row>
    <row r="368" spans="1:8" ht="15.75">
      <c r="A368" s="9" t="s">
        <v>38</v>
      </c>
      <c r="B368" s="39">
        <v>100</v>
      </c>
      <c r="C368" s="72">
        <v>1000</v>
      </c>
      <c r="D368" s="72">
        <v>1000</v>
      </c>
      <c r="E368" s="39">
        <v>0</v>
      </c>
      <c r="F368" s="54">
        <f>E368/D368</f>
        <v>0</v>
      </c>
      <c r="G368" s="39">
        <v>0</v>
      </c>
      <c r="H368" s="12">
        <f>G368/D368</f>
        <v>0</v>
      </c>
    </row>
    <row r="369" spans="1:8" ht="15.75">
      <c r="A369" s="9" t="s">
        <v>40</v>
      </c>
      <c r="B369" s="39">
        <v>0</v>
      </c>
      <c r="C369" s="72">
        <v>0</v>
      </c>
      <c r="D369" s="72">
        <v>0</v>
      </c>
      <c r="E369" s="39">
        <v>0</v>
      </c>
      <c r="F369" s="54">
        <v>0</v>
      </c>
      <c r="G369" s="39">
        <v>0</v>
      </c>
      <c r="H369" s="12">
        <v>0</v>
      </c>
    </row>
    <row r="370" spans="1:8" ht="15.75" customHeight="1" hidden="1">
      <c r="A370" s="9" t="s">
        <v>35</v>
      </c>
      <c r="B370" s="39"/>
      <c r="C370" s="72"/>
      <c r="D370" s="72"/>
      <c r="E370" s="39"/>
      <c r="F370" s="54" t="e">
        <f>E370/D370</f>
        <v>#DIV/0!</v>
      </c>
      <c r="G370" s="39"/>
      <c r="H370" s="12" t="e">
        <f>G370/D370</f>
        <v>#DIV/0!</v>
      </c>
    </row>
    <row r="371" spans="1:8" ht="15.75">
      <c r="A371" s="9" t="s">
        <v>32</v>
      </c>
      <c r="B371" s="39">
        <v>0</v>
      </c>
      <c r="C371" s="72">
        <v>0</v>
      </c>
      <c r="D371" s="72">
        <v>0</v>
      </c>
      <c r="E371" s="39">
        <v>0</v>
      </c>
      <c r="F371" s="54">
        <v>0</v>
      </c>
      <c r="G371" s="39">
        <v>0</v>
      </c>
      <c r="H371" s="12">
        <v>0</v>
      </c>
    </row>
    <row r="372" spans="1:8" ht="15.75">
      <c r="A372" s="26"/>
      <c r="B372" s="39"/>
      <c r="C372" s="72"/>
      <c r="D372" s="72"/>
      <c r="E372" s="39"/>
      <c r="F372" s="56"/>
      <c r="G372" s="39"/>
      <c r="H372" s="12"/>
    </row>
    <row r="373" spans="1:8" ht="47.25">
      <c r="A373" s="18" t="s">
        <v>84</v>
      </c>
      <c r="B373" s="39"/>
      <c r="C373" s="72"/>
      <c r="D373" s="72"/>
      <c r="E373" s="39"/>
      <c r="F373" s="56"/>
      <c r="G373" s="39"/>
      <c r="H373" s="12"/>
    </row>
    <row r="374" spans="1:8" ht="14.25" customHeight="1">
      <c r="A374" s="9" t="s">
        <v>39</v>
      </c>
      <c r="B374" s="39">
        <f>B375</f>
        <v>2364.9</v>
      </c>
      <c r="C374" s="72">
        <v>700</v>
      </c>
      <c r="D374" s="72">
        <v>700</v>
      </c>
      <c r="E374" s="39">
        <v>939.86</v>
      </c>
      <c r="F374" s="54">
        <f>E374/D374</f>
        <v>1.3426571428571428</v>
      </c>
      <c r="G374" s="39">
        <v>939.86</v>
      </c>
      <c r="H374" s="12">
        <f>G374/D374</f>
        <v>1.3426571428571428</v>
      </c>
    </row>
    <row r="375" spans="1:8" ht="15.75">
      <c r="A375" s="9" t="s">
        <v>38</v>
      </c>
      <c r="B375" s="39">
        <v>2364.9</v>
      </c>
      <c r="C375" s="72">
        <v>700</v>
      </c>
      <c r="D375" s="72">
        <v>700</v>
      </c>
      <c r="E375" s="39">
        <v>939.86</v>
      </c>
      <c r="F375" s="54">
        <f>E375/D375</f>
        <v>1.3426571428571428</v>
      </c>
      <c r="G375" s="39">
        <v>939.86</v>
      </c>
      <c r="H375" s="12">
        <f>G375/D375</f>
        <v>1.3426571428571428</v>
      </c>
    </row>
    <row r="376" spans="1:8" ht="15.75">
      <c r="A376" s="9" t="s">
        <v>40</v>
      </c>
      <c r="B376" s="39">
        <v>0</v>
      </c>
      <c r="C376" s="72">
        <v>0</v>
      </c>
      <c r="D376" s="72">
        <v>0</v>
      </c>
      <c r="E376" s="39">
        <v>0</v>
      </c>
      <c r="F376" s="54">
        <v>0</v>
      </c>
      <c r="G376" s="39">
        <v>0</v>
      </c>
      <c r="H376" s="12">
        <v>0</v>
      </c>
    </row>
    <row r="377" spans="1:8" ht="15.75" customHeight="1" hidden="1">
      <c r="A377" s="9" t="s">
        <v>35</v>
      </c>
      <c r="B377" s="39"/>
      <c r="C377" s="72"/>
      <c r="D377" s="72"/>
      <c r="E377" s="39"/>
      <c r="F377" s="54" t="e">
        <f>E377/D377</f>
        <v>#DIV/0!</v>
      </c>
      <c r="G377" s="39"/>
      <c r="H377" s="12" t="e">
        <f>G377/D377</f>
        <v>#DIV/0!</v>
      </c>
    </row>
    <row r="378" spans="1:8" ht="15.75">
      <c r="A378" s="9" t="s">
        <v>32</v>
      </c>
      <c r="B378" s="39">
        <v>0</v>
      </c>
      <c r="C378" s="72">
        <v>0</v>
      </c>
      <c r="D378" s="72">
        <v>0</v>
      </c>
      <c r="E378" s="39">
        <v>0</v>
      </c>
      <c r="F378" s="54">
        <v>0</v>
      </c>
      <c r="G378" s="39">
        <v>0</v>
      </c>
      <c r="H378" s="12">
        <v>0</v>
      </c>
    </row>
    <row r="379" spans="1:8" ht="51" customHeight="1" hidden="1">
      <c r="A379" s="26" t="s">
        <v>12</v>
      </c>
      <c r="B379" s="39"/>
      <c r="C379" s="72"/>
      <c r="D379" s="72"/>
      <c r="E379" s="39"/>
      <c r="F379" s="56"/>
      <c r="G379" s="39"/>
      <c r="H379" s="12" t="e">
        <f>G379/D379</f>
        <v>#DIV/0!</v>
      </c>
    </row>
    <row r="380" spans="1:8" ht="47.25" customHeight="1" hidden="1">
      <c r="A380" s="26" t="s">
        <v>13</v>
      </c>
      <c r="B380" s="39"/>
      <c r="C380" s="72"/>
      <c r="D380" s="72"/>
      <c r="E380" s="39"/>
      <c r="F380" s="56"/>
      <c r="G380" s="39"/>
      <c r="H380" s="12" t="e">
        <f>G380/D380</f>
        <v>#DIV/0!</v>
      </c>
    </row>
    <row r="381" spans="1:8" ht="31.5" customHeight="1" hidden="1">
      <c r="A381" s="26" t="s">
        <v>14</v>
      </c>
      <c r="B381" s="39"/>
      <c r="C381" s="72"/>
      <c r="D381" s="72"/>
      <c r="E381" s="39"/>
      <c r="F381" s="56"/>
      <c r="G381" s="39"/>
      <c r="H381" s="12" t="e">
        <f>G381/D381</f>
        <v>#DIV/0!</v>
      </c>
    </row>
    <row r="382" spans="1:8" ht="31.5" customHeight="1" hidden="1">
      <c r="A382" s="26" t="s">
        <v>15</v>
      </c>
      <c r="B382" s="39"/>
      <c r="C382" s="72"/>
      <c r="D382" s="72"/>
      <c r="E382" s="39"/>
      <c r="F382" s="56"/>
      <c r="G382" s="39"/>
      <c r="H382" s="12" t="e">
        <f>G382/D382</f>
        <v>#DIV/0!</v>
      </c>
    </row>
    <row r="383" spans="1:8" ht="68.25" customHeight="1" hidden="1">
      <c r="A383" s="26" t="s">
        <v>16</v>
      </c>
      <c r="B383" s="39"/>
      <c r="C383" s="72"/>
      <c r="D383" s="72"/>
      <c r="E383" s="39"/>
      <c r="F383" s="56"/>
      <c r="G383" s="39"/>
      <c r="H383" s="12" t="e">
        <f>G383/D383</f>
        <v>#DIV/0!</v>
      </c>
    </row>
    <row r="384" spans="1:8" ht="57.75" customHeight="1" hidden="1">
      <c r="A384" s="26" t="s">
        <v>17</v>
      </c>
      <c r="B384" s="39"/>
      <c r="C384" s="72"/>
      <c r="D384" s="72"/>
      <c r="E384" s="39"/>
      <c r="F384" s="56"/>
      <c r="G384" s="39"/>
      <c r="H384" s="12" t="e">
        <f aca="true" t="shared" si="0" ref="H384:H421">G384/D384</f>
        <v>#DIV/0!</v>
      </c>
    </row>
    <row r="385" spans="1:8" ht="57.75" customHeight="1" hidden="1">
      <c r="A385" s="26" t="s">
        <v>18</v>
      </c>
      <c r="B385" s="39"/>
      <c r="C385" s="72"/>
      <c r="D385" s="72"/>
      <c r="E385" s="39"/>
      <c r="F385" s="56"/>
      <c r="G385" s="39"/>
      <c r="H385" s="12" t="e">
        <f t="shared" si="0"/>
        <v>#DIV/0!</v>
      </c>
    </row>
    <row r="386" spans="1:8" ht="63" customHeight="1" hidden="1">
      <c r="A386" s="26" t="s">
        <v>20</v>
      </c>
      <c r="B386" s="39"/>
      <c r="C386" s="72"/>
      <c r="D386" s="72"/>
      <c r="E386" s="39"/>
      <c r="F386" s="56"/>
      <c r="G386" s="39"/>
      <c r="H386" s="12" t="e">
        <f t="shared" si="0"/>
        <v>#DIV/0!</v>
      </c>
    </row>
    <row r="387" spans="1:8" ht="15.75" customHeight="1" hidden="1">
      <c r="A387" s="30" t="s">
        <v>21</v>
      </c>
      <c r="B387" s="39"/>
      <c r="C387" s="72"/>
      <c r="D387" s="72"/>
      <c r="E387" s="39"/>
      <c r="F387" s="56"/>
      <c r="G387" s="39"/>
      <c r="H387" s="12" t="e">
        <f t="shared" si="0"/>
        <v>#DIV/0!</v>
      </c>
    </row>
    <row r="388" spans="1:8" ht="94.5" customHeight="1" hidden="1">
      <c r="A388" s="27" t="s">
        <v>22</v>
      </c>
      <c r="B388" s="39"/>
      <c r="C388" s="72"/>
      <c r="D388" s="72"/>
      <c r="E388" s="39"/>
      <c r="F388" s="56"/>
      <c r="G388" s="39"/>
      <c r="H388" s="12" t="e">
        <f t="shared" si="0"/>
        <v>#DIV/0!</v>
      </c>
    </row>
    <row r="389" spans="1:8" ht="47.25" customHeight="1" hidden="1">
      <c r="A389" s="26" t="s">
        <v>23</v>
      </c>
      <c r="B389" s="39"/>
      <c r="C389" s="72"/>
      <c r="D389" s="72"/>
      <c r="E389" s="39"/>
      <c r="F389" s="56"/>
      <c r="G389" s="39"/>
      <c r="H389" s="12" t="e">
        <f t="shared" si="0"/>
        <v>#DIV/0!</v>
      </c>
    </row>
    <row r="390" spans="1:8" ht="47.25" customHeight="1" hidden="1">
      <c r="A390" s="26" t="s">
        <v>24</v>
      </c>
      <c r="B390" s="39"/>
      <c r="C390" s="72"/>
      <c r="D390" s="72"/>
      <c r="E390" s="39"/>
      <c r="F390" s="56"/>
      <c r="G390" s="39"/>
      <c r="H390" s="12" t="e">
        <f t="shared" si="0"/>
        <v>#DIV/0!</v>
      </c>
    </row>
    <row r="391" spans="1:8" ht="15.75">
      <c r="A391" s="26"/>
      <c r="B391" s="39"/>
      <c r="C391" s="72"/>
      <c r="D391" s="72"/>
      <c r="E391" s="39"/>
      <c r="F391" s="56"/>
      <c r="G391" s="39"/>
      <c r="H391" s="12"/>
    </row>
    <row r="392" spans="1:8" ht="31.5">
      <c r="A392" s="18" t="s">
        <v>85</v>
      </c>
      <c r="B392" s="39"/>
      <c r="C392" s="72"/>
      <c r="D392" s="72"/>
      <c r="E392" s="39"/>
      <c r="F392" s="56"/>
      <c r="G392" s="39"/>
      <c r="H392" s="12"/>
    </row>
    <row r="393" spans="1:8" ht="15.75">
      <c r="A393" s="9" t="s">
        <v>39</v>
      </c>
      <c r="B393" s="39">
        <v>11003</v>
      </c>
      <c r="C393" s="72">
        <v>11003</v>
      </c>
      <c r="D393" s="72">
        <v>11003</v>
      </c>
      <c r="E393" s="39">
        <v>5498.93</v>
      </c>
      <c r="F393" s="54">
        <f>E393/D393</f>
        <v>0.49976642733799875</v>
      </c>
      <c r="G393" s="39">
        <v>6149.23</v>
      </c>
      <c r="H393" s="12">
        <f t="shared" si="0"/>
        <v>0.5588684904117058</v>
      </c>
    </row>
    <row r="394" spans="1:8" ht="15.75">
      <c r="A394" s="9" t="s">
        <v>38</v>
      </c>
      <c r="B394" s="39">
        <v>3426</v>
      </c>
      <c r="C394" s="72">
        <v>3426</v>
      </c>
      <c r="D394" s="72">
        <v>3426</v>
      </c>
      <c r="E394" s="39">
        <v>1568.43</v>
      </c>
      <c r="F394" s="54">
        <f>E394/D394</f>
        <v>0.4578021015761822</v>
      </c>
      <c r="G394" s="39">
        <v>1568.43</v>
      </c>
      <c r="H394" s="12">
        <f t="shared" si="0"/>
        <v>0.4578021015761822</v>
      </c>
    </row>
    <row r="395" spans="1:8" ht="15.75">
      <c r="A395" s="9" t="s">
        <v>40</v>
      </c>
      <c r="B395" s="39">
        <v>7577</v>
      </c>
      <c r="C395" s="72">
        <v>7577</v>
      </c>
      <c r="D395" s="72">
        <v>7577</v>
      </c>
      <c r="E395" s="39">
        <v>3930.5</v>
      </c>
      <c r="F395" s="54">
        <f>E395/D395</f>
        <v>0.5187409264880559</v>
      </c>
      <c r="G395" s="39">
        <v>4580.8</v>
      </c>
      <c r="H395" s="12">
        <f>G394/D395</f>
        <v>0.20699881219480007</v>
      </c>
    </row>
    <row r="396" spans="1:8" ht="15.75" customHeight="1" hidden="1">
      <c r="A396" s="9" t="s">
        <v>35</v>
      </c>
      <c r="B396" s="39"/>
      <c r="C396" s="72"/>
      <c r="D396" s="72"/>
      <c r="E396" s="39"/>
      <c r="F396" s="48"/>
      <c r="G396" s="39"/>
      <c r="H396" s="12" t="e">
        <f t="shared" si="0"/>
        <v>#DIV/0!</v>
      </c>
    </row>
    <row r="397" spans="1:8" ht="15.75">
      <c r="A397" s="9" t="s">
        <v>32</v>
      </c>
      <c r="B397" s="39">
        <v>0</v>
      </c>
      <c r="C397" s="72">
        <v>0</v>
      </c>
      <c r="D397" s="72">
        <v>0</v>
      </c>
      <c r="E397" s="39">
        <v>0</v>
      </c>
      <c r="F397" s="54">
        <v>0</v>
      </c>
      <c r="G397" s="39">
        <v>0</v>
      </c>
      <c r="H397" s="12">
        <v>0</v>
      </c>
    </row>
    <row r="398" spans="1:8" ht="69" customHeight="1" hidden="1">
      <c r="A398" s="26" t="s">
        <v>25</v>
      </c>
      <c r="B398" s="39"/>
      <c r="C398" s="72"/>
      <c r="D398" s="72"/>
      <c r="E398" s="39"/>
      <c r="F398" s="56"/>
      <c r="G398" s="39"/>
      <c r="H398" s="12"/>
    </row>
    <row r="399" spans="1:8" ht="61.5" customHeight="1" hidden="1">
      <c r="A399" s="26" t="s">
        <v>26</v>
      </c>
      <c r="B399" s="39"/>
      <c r="C399" s="72"/>
      <c r="D399" s="72"/>
      <c r="E399" s="39"/>
      <c r="F399" s="56"/>
      <c r="G399" s="39"/>
      <c r="H399" s="12"/>
    </row>
    <row r="400" spans="1:8" ht="75.75" customHeight="1" hidden="1">
      <c r="A400" s="26" t="s">
        <v>27</v>
      </c>
      <c r="B400" s="39"/>
      <c r="C400" s="72"/>
      <c r="D400" s="72"/>
      <c r="E400" s="39"/>
      <c r="F400" s="56"/>
      <c r="G400" s="39"/>
      <c r="H400" s="12"/>
    </row>
    <row r="401" spans="1:8" ht="61.5" customHeight="1" hidden="1">
      <c r="A401" s="26" t="s">
        <v>28</v>
      </c>
      <c r="B401" s="39"/>
      <c r="C401" s="72"/>
      <c r="D401" s="72"/>
      <c r="E401" s="39"/>
      <c r="F401" s="56"/>
      <c r="G401" s="39"/>
      <c r="H401" s="12"/>
    </row>
    <row r="402" spans="1:8" ht="54.75" customHeight="1" hidden="1">
      <c r="A402" s="26" t="s">
        <v>29</v>
      </c>
      <c r="B402" s="39"/>
      <c r="C402" s="72"/>
      <c r="D402" s="72"/>
      <c r="E402" s="39"/>
      <c r="F402" s="56"/>
      <c r="G402" s="39"/>
      <c r="H402" s="12"/>
    </row>
    <row r="403" spans="1:8" ht="70.5" customHeight="1" hidden="1">
      <c r="A403" s="26" t="s">
        <v>30</v>
      </c>
      <c r="B403" s="39"/>
      <c r="C403" s="72"/>
      <c r="D403" s="72"/>
      <c r="E403" s="39"/>
      <c r="F403" s="56"/>
      <c r="G403" s="39"/>
      <c r="H403" s="12"/>
    </row>
    <row r="404" spans="1:8" ht="15.75">
      <c r="A404" s="9"/>
      <c r="B404" s="39"/>
      <c r="C404" s="72"/>
      <c r="D404" s="72"/>
      <c r="E404" s="39"/>
      <c r="F404" s="56"/>
      <c r="G404" s="39"/>
      <c r="H404" s="12"/>
    </row>
    <row r="405" spans="1:8" ht="15.75">
      <c r="A405" s="18" t="s">
        <v>86</v>
      </c>
      <c r="B405" s="39"/>
      <c r="C405" s="72"/>
      <c r="D405" s="72"/>
      <c r="E405" s="39"/>
      <c r="F405" s="56"/>
      <c r="G405" s="39"/>
      <c r="H405" s="12"/>
    </row>
    <row r="406" spans="1:8" ht="15.75">
      <c r="A406" s="9" t="s">
        <v>39</v>
      </c>
      <c r="B406" s="39">
        <f>B407+B408</f>
        <v>352593</v>
      </c>
      <c r="C406" s="72">
        <v>338169</v>
      </c>
      <c r="D406" s="72">
        <f>D407+D408+D409</f>
        <v>352086</v>
      </c>
      <c r="E406" s="39">
        <v>184826.44</v>
      </c>
      <c r="F406" s="54">
        <f>E406/D406</f>
        <v>0.5249468595740814</v>
      </c>
      <c r="G406" s="39">
        <v>184826.44</v>
      </c>
      <c r="H406" s="12">
        <f t="shared" si="0"/>
        <v>0.5249468595740814</v>
      </c>
    </row>
    <row r="407" spans="1:8" ht="15.75">
      <c r="A407" s="9" t="s">
        <v>38</v>
      </c>
      <c r="B407" s="39">
        <v>338497.2</v>
      </c>
      <c r="C407" s="72">
        <v>338169</v>
      </c>
      <c r="D407" s="72">
        <v>338169</v>
      </c>
      <c r="E407" s="39">
        <v>177912.53</v>
      </c>
      <c r="F407" s="54">
        <f>E407/D407</f>
        <v>0.5261053792630312</v>
      </c>
      <c r="G407" s="39">
        <v>177912.53</v>
      </c>
      <c r="H407" s="12">
        <f t="shared" si="0"/>
        <v>0.5261053792630312</v>
      </c>
    </row>
    <row r="408" spans="1:8" ht="15.75">
      <c r="A408" s="9" t="s">
        <v>40</v>
      </c>
      <c r="B408" s="39">
        <f>13917+178.8</f>
        <v>14095.8</v>
      </c>
      <c r="C408" s="72">
        <v>0</v>
      </c>
      <c r="D408" s="72">
        <v>13917</v>
      </c>
      <c r="E408" s="39">
        <v>6913.91</v>
      </c>
      <c r="F408" s="54">
        <f>E408/D408</f>
        <v>0.4967960048861105</v>
      </c>
      <c r="G408" s="39">
        <v>6913.91</v>
      </c>
      <c r="H408" s="12">
        <f t="shared" si="0"/>
        <v>0.4967960048861105</v>
      </c>
    </row>
    <row r="409" spans="1:8" ht="15.75" customHeight="1" hidden="1">
      <c r="A409" s="9" t="s">
        <v>33</v>
      </c>
      <c r="B409" s="39">
        <v>0</v>
      </c>
      <c r="C409" s="72">
        <v>0</v>
      </c>
      <c r="D409" s="72">
        <v>0</v>
      </c>
      <c r="E409" s="39">
        <v>0</v>
      </c>
      <c r="F409" s="54">
        <v>0</v>
      </c>
      <c r="G409" s="39"/>
      <c r="H409" s="12">
        <v>0</v>
      </c>
    </row>
    <row r="410" spans="1:8" ht="15.75">
      <c r="A410" s="9" t="s">
        <v>32</v>
      </c>
      <c r="B410" s="39">
        <v>0</v>
      </c>
      <c r="C410" s="72">
        <v>0</v>
      </c>
      <c r="D410" s="72">
        <v>0</v>
      </c>
      <c r="E410" s="39">
        <v>0</v>
      </c>
      <c r="F410" s="54">
        <v>0</v>
      </c>
      <c r="G410" s="39">
        <v>0</v>
      </c>
      <c r="H410" s="12">
        <v>0</v>
      </c>
    </row>
    <row r="411" spans="1:8" ht="15.75">
      <c r="A411" s="26"/>
      <c r="B411" s="39"/>
      <c r="C411" s="72"/>
      <c r="D411" s="72"/>
      <c r="E411" s="39"/>
      <c r="F411" s="48"/>
      <c r="G411" s="39"/>
      <c r="H411" s="12"/>
    </row>
    <row r="412" spans="1:8" ht="70.5" customHeight="1">
      <c r="A412" s="19" t="s">
        <v>93</v>
      </c>
      <c r="B412" s="39"/>
      <c r="C412" s="72"/>
      <c r="D412" s="72"/>
      <c r="E412" s="39"/>
      <c r="F412" s="48"/>
      <c r="G412" s="39"/>
      <c r="H412" s="12"/>
    </row>
    <row r="413" spans="1:8" s="14" customFormat="1" ht="15.75">
      <c r="A413" s="17" t="s">
        <v>39</v>
      </c>
      <c r="B413" s="38">
        <v>0</v>
      </c>
      <c r="C413" s="71">
        <v>0</v>
      </c>
      <c r="D413" s="71">
        <v>18546</v>
      </c>
      <c r="E413" s="38">
        <v>0</v>
      </c>
      <c r="F413" s="53">
        <f>E413/D413</f>
        <v>0</v>
      </c>
      <c r="G413" s="38">
        <v>5182.35</v>
      </c>
      <c r="H413" s="11">
        <f t="shared" si="0"/>
        <v>0.2794322225816888</v>
      </c>
    </row>
    <row r="414" spans="1:8" ht="15.75">
      <c r="A414" s="9" t="s">
        <v>38</v>
      </c>
      <c r="B414" s="39">
        <v>0</v>
      </c>
      <c r="C414" s="72">
        <v>0</v>
      </c>
      <c r="D414" s="72">
        <v>0</v>
      </c>
      <c r="E414" s="39">
        <v>0</v>
      </c>
      <c r="F414" s="54">
        <v>0</v>
      </c>
      <c r="G414" s="39">
        <v>0</v>
      </c>
      <c r="H414" s="12">
        <v>0</v>
      </c>
    </row>
    <row r="415" spans="1:8" ht="31.5">
      <c r="A415" s="9" t="s">
        <v>103</v>
      </c>
      <c r="B415" s="39">
        <v>0</v>
      </c>
      <c r="C415" s="72">
        <v>0</v>
      </c>
      <c r="D415" s="72">
        <v>16143</v>
      </c>
      <c r="E415" s="39">
        <v>0</v>
      </c>
      <c r="F415" s="54">
        <f>E415/D415</f>
        <v>0</v>
      </c>
      <c r="G415" s="39">
        <v>2976.35</v>
      </c>
      <c r="H415" s="12">
        <f t="shared" si="0"/>
        <v>0.1843740320882116</v>
      </c>
    </row>
    <row r="416" spans="1:8" ht="18" customHeight="1">
      <c r="A416" s="9" t="s">
        <v>32</v>
      </c>
      <c r="B416" s="39">
        <v>0</v>
      </c>
      <c r="C416" s="72">
        <v>0</v>
      </c>
      <c r="D416" s="72">
        <v>2403</v>
      </c>
      <c r="E416" s="39">
        <v>0</v>
      </c>
      <c r="F416" s="54">
        <v>0</v>
      </c>
      <c r="G416" s="39">
        <v>2206</v>
      </c>
      <c r="H416" s="12">
        <f t="shared" si="0"/>
        <v>0.9180191427382438</v>
      </c>
    </row>
    <row r="417" spans="1:8" ht="19.5" customHeight="1">
      <c r="A417" s="31"/>
      <c r="B417" s="42"/>
      <c r="C417" s="42"/>
      <c r="D417" s="42"/>
      <c r="E417" s="39"/>
      <c r="F417" s="62"/>
      <c r="G417" s="39"/>
      <c r="H417" s="15"/>
    </row>
    <row r="418" spans="1:8" s="14" customFormat="1" ht="38.25" customHeight="1">
      <c r="A418" s="32" t="s">
        <v>19</v>
      </c>
      <c r="B418" s="38">
        <f>B419+B420+B421</f>
        <v>6013513.6</v>
      </c>
      <c r="C418" s="38">
        <f>C419+C420+C421</f>
        <v>5160063</v>
      </c>
      <c r="D418" s="38">
        <f>D419+D420+D421</f>
        <v>9210018.16</v>
      </c>
      <c r="E418" s="38">
        <f>E419+E420+E421</f>
        <v>2565466.0999999996</v>
      </c>
      <c r="F418" s="53">
        <f>E418/D418</f>
        <v>0.27855168745943054</v>
      </c>
      <c r="G418" s="38">
        <f>G419+G420+G421</f>
        <v>3111967.8500000006</v>
      </c>
      <c r="H418" s="11">
        <f t="shared" si="0"/>
        <v>0.33788943690855877</v>
      </c>
    </row>
    <row r="419" spans="1:8" ht="15.75">
      <c r="A419" s="9" t="s">
        <v>38</v>
      </c>
      <c r="B419" s="39">
        <f>B13+B31+B36+B68+B99+B155+B217+B223+B241+B260+B285+B318+B340+B414+0.1</f>
        <v>2686027.1999999997</v>
      </c>
      <c r="C419" s="39">
        <f>C13+C31+C36+C68+C99+C155+C217+C223+C241+C260+C285+C318+C340+C414</f>
        <v>2659911</v>
      </c>
      <c r="D419" s="39">
        <f>D13+D31+D36+D68+D99+D155+D217+D223+D241+D260+D285+D318+D340+D414</f>
        <v>2665487.7</v>
      </c>
      <c r="E419" s="39">
        <f>E13+E31+E36+E68+E99+E155+E217+E223+E241+E260+E285+E318+E340+E414</f>
        <v>1138136.92</v>
      </c>
      <c r="F419" s="53">
        <f>E419/D419</f>
        <v>0.42699012267060915</v>
      </c>
      <c r="G419" s="39">
        <f>G13+G31+G36+G68+G99+G155+G217+G223+G241+G260+G285+G318+G340+G414</f>
        <v>1142156.8700000003</v>
      </c>
      <c r="H419" s="11">
        <f t="shared" si="0"/>
        <v>0.42849827069170127</v>
      </c>
    </row>
    <row r="420" spans="1:8" ht="15.75">
      <c r="A420" s="9" t="s">
        <v>40</v>
      </c>
      <c r="B420" s="39">
        <f>B14+B32+B37+B69+B100+B156+B218+B224+B242+B261+B286+B319+B341+B415</f>
        <v>3327486.4</v>
      </c>
      <c r="C420" s="39">
        <f>C14+C32+C37+C69+C100+C156+C218+C224+C242+C261+C286+C319+C341+C415</f>
        <v>2500152</v>
      </c>
      <c r="D420" s="39">
        <f>D14+D32+D37+D69+D100+D156+D218+D224+D242+D261+D286+D319+D341+D415</f>
        <v>3459717.3000000003</v>
      </c>
      <c r="E420" s="39">
        <f>E14+E37+E69+E100+E156+E286+E341</f>
        <v>1427329.18</v>
      </c>
      <c r="F420" s="53">
        <f>E420/D420</f>
        <v>0.4125565924129118</v>
      </c>
      <c r="G420" s="39">
        <f>G415+G341+G286+G261+G242+G224+G218+G156+G100+G69+G37+G14</f>
        <v>1428816.22</v>
      </c>
      <c r="H420" s="11">
        <f t="shared" si="0"/>
        <v>0.4129864078778922</v>
      </c>
    </row>
    <row r="421" spans="1:8" ht="16.5" thickBot="1">
      <c r="A421" s="33" t="s">
        <v>32</v>
      </c>
      <c r="B421" s="43">
        <v>0</v>
      </c>
      <c r="C421" s="43">
        <v>0</v>
      </c>
      <c r="D421" s="43">
        <f>D15+D38+D71+D101+D158+D219+D225+D263+D288+D321+D343+D416</f>
        <v>3084813.16</v>
      </c>
      <c r="E421" s="43">
        <v>0</v>
      </c>
      <c r="F421" s="63">
        <f>E421/D421</f>
        <v>0</v>
      </c>
      <c r="G421" s="43">
        <f>G416+G343+G321+G288+G263+G243+G225+G219+G158+G101+G71+G38+G15</f>
        <v>540994.76</v>
      </c>
      <c r="H421" s="34">
        <f t="shared" si="0"/>
        <v>0.1753735905353827</v>
      </c>
    </row>
    <row r="422" spans="1:7" ht="15.75">
      <c r="A422" s="8"/>
      <c r="B422" s="44"/>
      <c r="C422" s="44"/>
      <c r="D422" s="44"/>
      <c r="E422" s="44"/>
      <c r="F422" s="45"/>
      <c r="G422" s="64"/>
    </row>
    <row r="423" spans="1:7" ht="15.75">
      <c r="A423" s="6"/>
      <c r="B423" s="44"/>
      <c r="C423" s="44"/>
      <c r="D423" s="44"/>
      <c r="E423" s="44"/>
      <c r="F423" s="45"/>
      <c r="G423" s="64"/>
    </row>
    <row r="424" spans="1:7" ht="15.75" hidden="1">
      <c r="A424" s="6"/>
      <c r="B424" s="44"/>
      <c r="C424" s="44"/>
      <c r="D424" s="44"/>
      <c r="E424" s="44"/>
      <c r="F424" s="45"/>
      <c r="G424" s="64"/>
    </row>
    <row r="425" spans="1:7" ht="18.75" hidden="1">
      <c r="A425" s="78" t="s">
        <v>106</v>
      </c>
      <c r="B425" s="79"/>
      <c r="C425" s="79"/>
      <c r="D425" s="79"/>
      <c r="E425" s="79"/>
      <c r="F425" s="80"/>
      <c r="G425" s="81"/>
    </row>
    <row r="426" spans="1:7" ht="18.75" hidden="1">
      <c r="A426" s="78" t="s">
        <v>107</v>
      </c>
      <c r="B426" s="79"/>
      <c r="C426" s="79"/>
      <c r="D426" s="79"/>
      <c r="E426" s="79"/>
      <c r="F426" s="80" t="s">
        <v>108</v>
      </c>
      <c r="G426" s="81"/>
    </row>
    <row r="427" spans="2:7" ht="15.75" hidden="1">
      <c r="B427" s="44"/>
      <c r="C427" s="44"/>
      <c r="D427" s="44"/>
      <c r="E427" s="44"/>
      <c r="F427" s="45"/>
      <c r="G427" s="64"/>
    </row>
    <row r="428" spans="1:7" ht="168.75" customHeight="1" hidden="1">
      <c r="A428" s="6" t="s">
        <v>109</v>
      </c>
      <c r="B428" s="44"/>
      <c r="C428" s="44"/>
      <c r="D428" s="44"/>
      <c r="E428" s="44"/>
      <c r="F428" s="45"/>
      <c r="G428" s="64"/>
    </row>
    <row r="429" spans="1:7" ht="15.75" hidden="1">
      <c r="A429" s="6"/>
      <c r="B429" s="44"/>
      <c r="C429" s="44"/>
      <c r="D429" s="44"/>
      <c r="E429" s="44"/>
      <c r="F429" s="45"/>
      <c r="G429" s="64"/>
    </row>
    <row r="430" spans="1:7" ht="15.75">
      <c r="A430" s="6"/>
      <c r="B430" s="44"/>
      <c r="C430" s="44"/>
      <c r="D430" s="44"/>
      <c r="E430" s="44"/>
      <c r="F430" s="45"/>
      <c r="G430" s="64"/>
    </row>
    <row r="431" spans="1:7" ht="15.75">
      <c r="A431" s="6"/>
      <c r="B431" s="44"/>
      <c r="C431" s="44"/>
      <c r="D431" s="44"/>
      <c r="E431" s="44"/>
      <c r="F431" s="45"/>
      <c r="G431" s="64"/>
    </row>
    <row r="432" spans="1:7" ht="15.75">
      <c r="A432" s="6"/>
      <c r="B432" s="44"/>
      <c r="C432" s="44"/>
      <c r="D432" s="44"/>
      <c r="E432" s="44"/>
      <c r="F432" s="45"/>
      <c r="G432" s="64"/>
    </row>
    <row r="433" spans="1:7" ht="15.75">
      <c r="A433" s="6"/>
      <c r="B433" s="44"/>
      <c r="C433" s="44"/>
      <c r="D433" s="44"/>
      <c r="E433" s="44"/>
      <c r="F433" s="45"/>
      <c r="G433" s="64"/>
    </row>
    <row r="434" spans="1:7" ht="15.75">
      <c r="A434" s="6"/>
      <c r="B434" s="44"/>
      <c r="C434" s="44"/>
      <c r="D434" s="44"/>
      <c r="E434" s="44"/>
      <c r="F434" s="45"/>
      <c r="G434" s="64"/>
    </row>
    <row r="435" spans="1:7" ht="15.75">
      <c r="A435" s="5"/>
      <c r="B435" s="65"/>
      <c r="C435" s="65"/>
      <c r="D435" s="45"/>
      <c r="E435" s="45"/>
      <c r="F435" s="45"/>
      <c r="G435" s="64"/>
    </row>
    <row r="436" spans="1:7" ht="15.75">
      <c r="A436" s="5"/>
      <c r="B436" s="65"/>
      <c r="C436" s="65"/>
      <c r="D436" s="45"/>
      <c r="E436" s="45"/>
      <c r="F436" s="45"/>
      <c r="G436" s="64"/>
    </row>
    <row r="437" spans="1:7" ht="15.75">
      <c r="A437" s="5"/>
      <c r="B437" s="65"/>
      <c r="C437" s="65"/>
      <c r="D437" s="45"/>
      <c r="E437" s="45"/>
      <c r="F437" s="45"/>
      <c r="G437" s="64"/>
    </row>
    <row r="438" spans="1:7" ht="15.75">
      <c r="A438" s="5"/>
      <c r="B438" s="65"/>
      <c r="C438" s="65"/>
      <c r="D438" s="45"/>
      <c r="E438" s="45"/>
      <c r="F438" s="45"/>
      <c r="G438" s="64"/>
    </row>
    <row r="439" spans="1:7" ht="15.75">
      <c r="A439" s="5"/>
      <c r="B439" s="65"/>
      <c r="C439" s="65"/>
      <c r="D439" s="45"/>
      <c r="E439" s="45"/>
      <c r="F439" s="45"/>
      <c r="G439" s="64"/>
    </row>
    <row r="440" spans="1:7" ht="15.75">
      <c r="A440" s="5"/>
      <c r="B440" s="65"/>
      <c r="C440" s="65"/>
      <c r="D440" s="45"/>
      <c r="E440" s="45"/>
      <c r="F440" s="45"/>
      <c r="G440" s="64"/>
    </row>
    <row r="441" spans="1:7" ht="15.75">
      <c r="A441" s="5"/>
      <c r="B441" s="65"/>
      <c r="C441" s="65"/>
      <c r="D441" s="45"/>
      <c r="E441" s="45"/>
      <c r="F441" s="45"/>
      <c r="G441" s="64"/>
    </row>
    <row r="442" spans="1:7" ht="15.75">
      <c r="A442" s="5"/>
      <c r="B442" s="65"/>
      <c r="C442" s="65"/>
      <c r="D442" s="45"/>
      <c r="E442" s="45"/>
      <c r="F442" s="45"/>
      <c r="G442" s="64"/>
    </row>
    <row r="443" spans="1:7" ht="15">
      <c r="A443" s="5"/>
      <c r="D443" s="46"/>
      <c r="E443" s="46"/>
      <c r="F443" s="46"/>
      <c r="G443" s="65"/>
    </row>
    <row r="444" spans="1:7" ht="15">
      <c r="A444" s="5"/>
      <c r="D444" s="46"/>
      <c r="E444" s="46"/>
      <c r="F444" s="46"/>
      <c r="G444" s="65"/>
    </row>
    <row r="445" spans="1:7" ht="15">
      <c r="A445" s="5"/>
      <c r="D445" s="46"/>
      <c r="E445" s="46"/>
      <c r="F445" s="46"/>
      <c r="G445" s="65"/>
    </row>
    <row r="446" spans="1:7" ht="15">
      <c r="A446" s="5"/>
      <c r="D446" s="46"/>
      <c r="E446" s="46"/>
      <c r="F446" s="46"/>
      <c r="G446" s="65"/>
    </row>
  </sheetData>
  <sheetProtection/>
  <mergeCells count="7">
    <mergeCell ref="G8:H9"/>
    <mergeCell ref="A8:A10"/>
    <mergeCell ref="B8:B10"/>
    <mergeCell ref="A3:H3"/>
    <mergeCell ref="E8:F9"/>
    <mergeCell ref="D8:D10"/>
    <mergeCell ref="C8:C10"/>
  </mergeCells>
  <printOptions horizontalCentered="1"/>
  <pageMargins left="0" right="0" top="0.35433070866141736" bottom="0.3937007874015748" header="0.3937007874015748" footer="0.5118110236220472"/>
  <pageSetup horizontalDpi="600" verticalDpi="600" orientation="portrait" paperSize="9" scale="67" r:id="rId1"/>
  <rowBreaks count="2" manualBreakCount="2">
    <brk id="320" max="7" man="1"/>
    <brk id="367" max="7" man="1"/>
  </rowBreaks>
  <ignoredErrors>
    <ignoredError sqref="F285:F286 F418:F4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й</cp:lastModifiedBy>
  <cp:lastPrinted>2016-08-10T07:50:25Z</cp:lastPrinted>
  <dcterms:created xsi:type="dcterms:W3CDTF">2010-05-17T05:37:16Z</dcterms:created>
  <dcterms:modified xsi:type="dcterms:W3CDTF">2016-08-10T08:19:47Z</dcterms:modified>
  <cp:category/>
  <cp:version/>
  <cp:contentType/>
  <cp:contentStatus/>
</cp:coreProperties>
</file>