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70" windowHeight="6660" activeTab="0"/>
  </bookViews>
  <sheets>
    <sheet name="с внебюдж." sheetId="1" r:id="rId1"/>
  </sheets>
  <definedNames>
    <definedName name="_xlnm.Print_Titles" localSheetId="0">'с внебюдж.'!$3:$5</definedName>
    <definedName name="_xlnm.Print_Area" localSheetId="0">'с внебюдж.'!$C$1:$J$291</definedName>
  </definedNames>
  <calcPr fullCalcOnLoad="1"/>
</workbook>
</file>

<file path=xl/sharedStrings.xml><?xml version="1.0" encoding="utf-8"?>
<sst xmlns="http://schemas.openxmlformats.org/spreadsheetml/2006/main" count="250" uniqueCount="66">
  <si>
    <t>Всего</t>
  </si>
  <si>
    <t>тыс.руб</t>
  </si>
  <si>
    <t>Исполнение  муниципальных программ  (кассовый расход)</t>
  </si>
  <si>
    <t>Администрации Щёлковского муниципального района</t>
  </si>
  <si>
    <t>Начальник Управления по экономической политике</t>
  </si>
  <si>
    <t>Е.А. Митряева</t>
  </si>
  <si>
    <t xml:space="preserve">  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</si>
  <si>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</si>
  <si>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</si>
  <si>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</si>
  <si>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</si>
  <si>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финансирования в соответствии со сводной бюджетной росписью на 01.04.2018</t>
  </si>
  <si>
    <t xml:space="preserve">Сводный оперативный отчет 
о реализации муниципальных программ городского поселения Щёлково
за I квартал 2018 года
</t>
  </si>
  <si>
    <t>Объем фининсирования, утвержденый в бюджете ГПЩ
на 2018 год, тыс. руб. (решение от 07.03.2018 № 40/2)</t>
  </si>
  <si>
    <t>Объем финансирования, утвержденный в муниципальной программе ГПЩ (тыс.руб.)</t>
  </si>
  <si>
    <t>Муниципальная программа городского поселения Щёлково "Культура городского поселения Щёлково"</t>
  </si>
  <si>
    <t>средства бюджета городского поселения Щёлково</t>
  </si>
  <si>
    <t>средства бюджета Московской области</t>
  </si>
  <si>
    <t>внебюджетные источники</t>
  </si>
  <si>
    <t>Подпрограмма "Развитие библиотечного дела"</t>
  </si>
  <si>
    <t>Подпрограмма "Организация культурно-досуговой деятельности"</t>
  </si>
  <si>
    <t>Подпрограмма "Развитие парковых территорий, парков культуры и отдыха"</t>
  </si>
  <si>
    <t>Подпрограмма "Развитие музейного дела и экспозиционно-выставочная деятельность"</t>
  </si>
  <si>
    <t>Подпрограмма "Развитие театральной деятельности"</t>
  </si>
  <si>
    <t>Муниципальная программа городского поселения Щёлково "Спорт городского поселения Щёлково"</t>
  </si>
  <si>
    <t>Подпрограмма "Развитие физической культуры и спорта"</t>
  </si>
  <si>
    <t>Подпрограмма "Развитие спортивной инфраструктуры"</t>
  </si>
  <si>
    <t>Подпрограмма "Молодое поколение"</t>
  </si>
  <si>
    <t>Подпрограмма "Социальная поддержка граждан"</t>
  </si>
  <si>
    <t>Подпрограмма "Доступная среда"</t>
  </si>
  <si>
    <t>Муниципальная программа городского поселения Щёлково "Безопасность городского поселения Щёлково"</t>
  </si>
  <si>
    <t>Подпрограмма "Профилактика преступлений и иных правонарушений"</t>
  </si>
  <si>
    <t>Подпрограмма "Обеспечение безопасности жизнедеятельности населения"</t>
  </si>
  <si>
    <t>Муниципальная программа городского поселения Щёлково "Жилище"</t>
  </si>
  <si>
    <t>Подпрограмма "Обеспечение жильем молодых семей"</t>
  </si>
  <si>
    <t>Подпрограмма "Переселение граждан из жилищного фонда, подлежащего сносу и реконструкции"</t>
  </si>
  <si>
    <t>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</t>
  </si>
  <si>
    <t>Подпрограмма "Чистая вода"</t>
  </si>
  <si>
    <t>Подпрограмма "Очистка сточных вод"</t>
  </si>
  <si>
    <t>Подпрограмма "Создание условий для обеспечения качественными жилищно-коммунальными услугами"</t>
  </si>
  <si>
    <t>Подпрограмма "Энергосбережение и повышение энергетической эффективности"</t>
  </si>
  <si>
    <t>Муниципальная программа городского поселения Щёлково "Предпринимательство городского поселения Щёлково"</t>
  </si>
  <si>
    <t>Подпрограмма "Развитие малого и среднего предпринимательства"</t>
  </si>
  <si>
    <t>Подпрограмма "Развитие потребительского рынка и услуг"</t>
  </si>
  <si>
    <t>Подпрограмма "Развитие конкуренции"</t>
  </si>
  <si>
    <t>Муниципальная программа городского поселения Щёлково "Муниципальное управление в городском поселении Щёлково"</t>
  </si>
  <si>
    <t>Подпрограмма "Управление муниципальными финансами"</t>
  </si>
  <si>
    <t>Подпрограмма "Развитие муниципального имущественного комплекса"</t>
  </si>
  <si>
    <t>Подпрограмма "Обеспечивающая подпрограмма"</t>
  </si>
  <si>
    <t>Подпрограмма "Поддержка социально ориентированных некоммерческих организаций"</t>
  </si>
  <si>
    <t>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</si>
  <si>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Подпрограмма "Развитие системы информирования населения о деятельности органов местного самоуправления городского поселения Щёлково"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</si>
  <si>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</si>
  <si>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>Подпрограмма "Транспортное обслуживание населения и безопасность дорожного движения"</t>
  </si>
  <si>
    <t>Подпрограмма "Развитие дорожного хозяйства"</t>
  </si>
  <si>
    <t>Муниципальная программа городского поселения Щёлково "Формирование современной городской среды"</t>
  </si>
  <si>
    <t>Подпрограмма "Комфортная городская среда"</t>
  </si>
  <si>
    <t>Подпрограмма "Благоустройство территории городского поселения Щёлково"</t>
  </si>
  <si>
    <t>Подпрограмма "Создание условий для обеспечения комфортного проживания жителей в многоквартирных домах"</t>
  </si>
  <si>
    <t>Муниципальная программа городского поселения Щёлково "Архитектура и градостроительство городского поселения Щёлково"</t>
  </si>
  <si>
    <t>Подпрограмма "Архитектура и градостроительство городского поселения Щёлково"</t>
  </si>
  <si>
    <t>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</si>
  <si>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Подпрограмма "Развитие информационно-коммуникационных технологий для повышения эффективности процессов управления"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</si>
  <si>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в многофункциональных центрах предоставления государственных и муниципальных услуг"</t>
  </si>
  <si>
    <t>ВСЕГО, в том числе:</t>
  </si>
  <si>
    <t>Исполнитель Соколова А.В. (496) 561-11-36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</si>
</sst>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80" fontId="4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 wrapText="1"/>
    </xf>
    <xf numFmtId="180" fontId="8" fillId="0" borderId="10" xfId="0" applyNumberFormat="1" applyFont="1" applyFill="1" applyBorder="1" applyAlignment="1" applyProtection="1">
      <alignment vertical="center" wrapText="1"/>
      <protection hidden="1" locked="0"/>
    </xf>
    <xf numFmtId="180" fontId="5" fillId="0" borderId="14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15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32" borderId="0" xfId="0" applyNumberFormat="1" applyFont="1" applyFill="1" applyAlignment="1">
      <alignment/>
    </xf>
    <xf numFmtId="180" fontId="4" fillId="33" borderId="11" xfId="0" applyNumberFormat="1" applyFont="1" applyFill="1" applyBorder="1" applyAlignment="1">
      <alignment/>
    </xf>
    <xf numFmtId="180" fontId="4" fillId="33" borderId="11" xfId="0" applyNumberFormat="1" applyFont="1" applyFill="1" applyBorder="1" applyAlignment="1">
      <alignment horizontal="right" vertical="center"/>
    </xf>
    <xf numFmtId="177" fontId="3" fillId="33" borderId="11" xfId="0" applyNumberFormat="1" applyFont="1" applyFill="1" applyBorder="1" applyAlignment="1">
      <alignment horizontal="right" vertical="center" wrapText="1"/>
    </xf>
    <xf numFmtId="177" fontId="3" fillId="33" borderId="13" xfId="0" applyNumberFormat="1" applyFont="1" applyFill="1" applyBorder="1" applyAlignment="1">
      <alignment horizontal="right" vertical="center" wrapText="1"/>
    </xf>
    <xf numFmtId="180" fontId="4" fillId="33" borderId="12" xfId="0" applyNumberFormat="1" applyFont="1" applyFill="1" applyBorder="1" applyAlignment="1">
      <alignment horizontal="right" vertical="center"/>
    </xf>
    <xf numFmtId="180" fontId="4" fillId="33" borderId="0" xfId="0" applyNumberFormat="1" applyFont="1" applyFill="1" applyAlignment="1">
      <alignment/>
    </xf>
    <xf numFmtId="180" fontId="4" fillId="33" borderId="10" xfId="0" applyNumberFormat="1" applyFont="1" applyFill="1" applyBorder="1" applyAlignment="1">
      <alignment horizontal="left" vertical="center" wrapText="1"/>
    </xf>
    <xf numFmtId="180" fontId="6" fillId="33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left" vertical="center" wrapText="1"/>
    </xf>
    <xf numFmtId="180" fontId="8" fillId="33" borderId="10" xfId="0" applyNumberFormat="1" applyFont="1" applyFill="1" applyBorder="1" applyAlignment="1" applyProtection="1">
      <alignment horizontal="left" vertical="top" wrapText="1"/>
      <protection hidden="1" locked="0"/>
    </xf>
    <xf numFmtId="180" fontId="6" fillId="0" borderId="10" xfId="0" applyNumberFormat="1" applyFont="1" applyFill="1" applyBorder="1" applyAlignment="1">
      <alignment vertical="top" wrapText="1"/>
    </xf>
    <xf numFmtId="180" fontId="10" fillId="33" borderId="10" xfId="0" applyNumberFormat="1" applyFont="1" applyFill="1" applyBorder="1" applyAlignment="1" applyProtection="1">
      <alignment horizontal="left" vertical="top" wrapText="1"/>
      <protection hidden="1" locked="0"/>
    </xf>
    <xf numFmtId="180" fontId="7" fillId="33" borderId="12" xfId="0" applyNumberFormat="1" applyFont="1" applyFill="1" applyBorder="1" applyAlignment="1">
      <alignment horizontal="right" vertical="center"/>
    </xf>
    <xf numFmtId="180" fontId="9" fillId="0" borderId="16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180" fontId="9" fillId="0" borderId="18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180" fontId="9" fillId="0" borderId="2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top" wrapText="1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vertical="top" wrapText="1"/>
    </xf>
    <xf numFmtId="18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9"/>
  <sheetViews>
    <sheetView tabSelected="1" zoomScale="110" zoomScaleNormal="110" zoomScalePageLayoutView="0" workbookViewId="0" topLeftCell="B1">
      <pane ySplit="5" topLeftCell="A276" activePane="bottomLeft" state="frozen"/>
      <selection pane="topLeft" activeCell="A1" sqref="A1"/>
      <selection pane="bottomLeft" activeCell="G276" sqref="G276"/>
    </sheetView>
  </sheetViews>
  <sheetFormatPr defaultColWidth="9.00390625" defaultRowHeight="12.75"/>
  <cols>
    <col min="1" max="1" width="7.125" style="21" customWidth="1"/>
    <col min="2" max="2" width="16.00390625" style="21" customWidth="1"/>
    <col min="3" max="3" width="43.125" style="21" customWidth="1"/>
    <col min="4" max="4" width="27.375" style="20" customWidth="1"/>
    <col min="5" max="5" width="26.125" style="20" customWidth="1"/>
    <col min="6" max="6" width="19.625" style="20" customWidth="1"/>
    <col min="7" max="7" width="15.125" style="20" customWidth="1"/>
    <col min="8" max="8" width="14.875" style="20" customWidth="1"/>
    <col min="9" max="9" width="16.875" style="20" customWidth="1"/>
    <col min="10" max="10" width="18.625" style="20" customWidth="1"/>
    <col min="11" max="11" width="10.75390625" style="21" bestFit="1" customWidth="1"/>
    <col min="12" max="16384" width="9.125" style="21" customWidth="1"/>
  </cols>
  <sheetData>
    <row r="1" spans="3:10" ht="62.25" customHeight="1">
      <c r="C1" s="46" t="s">
        <v>12</v>
      </c>
      <c r="D1" s="46"/>
      <c r="E1" s="46"/>
      <c r="F1" s="46"/>
      <c r="G1" s="46"/>
      <c r="H1" s="46"/>
      <c r="I1" s="46"/>
      <c r="J1" s="46"/>
    </row>
    <row r="2" ht="19.5" customHeight="1" thickBot="1">
      <c r="C2" s="20"/>
    </row>
    <row r="3" spans="3:10" ht="48" customHeight="1">
      <c r="C3" s="44" t="s">
        <v>7</v>
      </c>
      <c r="D3" s="44" t="s">
        <v>13</v>
      </c>
      <c r="E3" s="44" t="s">
        <v>11</v>
      </c>
      <c r="F3" s="44" t="s">
        <v>14</v>
      </c>
      <c r="G3" s="40" t="s">
        <v>8</v>
      </c>
      <c r="H3" s="41"/>
      <c r="I3" s="40" t="s">
        <v>2</v>
      </c>
      <c r="J3" s="41"/>
    </row>
    <row r="4" spans="3:10" ht="18" customHeight="1" thickBot="1">
      <c r="C4" s="45"/>
      <c r="D4" s="45"/>
      <c r="E4" s="45"/>
      <c r="F4" s="45"/>
      <c r="G4" s="42"/>
      <c r="H4" s="43"/>
      <c r="I4" s="42"/>
      <c r="J4" s="43"/>
    </row>
    <row r="5" spans="3:10" ht="58.5" customHeight="1" thickBot="1">
      <c r="C5" s="50"/>
      <c r="D5" s="50"/>
      <c r="E5" s="50"/>
      <c r="F5" s="50"/>
      <c r="G5" s="51" t="s">
        <v>1</v>
      </c>
      <c r="H5" s="52" t="s">
        <v>9</v>
      </c>
      <c r="I5" s="53" t="s">
        <v>1</v>
      </c>
      <c r="J5" s="54" t="s">
        <v>10</v>
      </c>
    </row>
    <row r="6" spans="3:10" s="20" customFormat="1" ht="66" customHeight="1">
      <c r="C6" s="49" t="s">
        <v>15</v>
      </c>
      <c r="D6" s="22"/>
      <c r="E6" s="22"/>
      <c r="F6" s="16"/>
      <c r="G6" s="17"/>
      <c r="H6" s="17"/>
      <c r="I6" s="17"/>
      <c r="J6" s="22"/>
    </row>
    <row r="7" spans="3:10" s="23" customFormat="1" ht="16.5" customHeight="1">
      <c r="C7" s="2" t="s">
        <v>0</v>
      </c>
      <c r="D7" s="9">
        <f aca="true" t="shared" si="0" ref="D7:G10">D13+D19+D25+D31+D37</f>
        <v>225046</v>
      </c>
      <c r="E7" s="9">
        <f t="shared" si="0"/>
        <v>231008</v>
      </c>
      <c r="F7" s="9">
        <f t="shared" si="0"/>
        <v>220954</v>
      </c>
      <c r="G7" s="9">
        <f t="shared" si="0"/>
        <v>50131.91</v>
      </c>
      <c r="H7" s="8">
        <f>G7/F7</f>
        <v>0.22688844736913566</v>
      </c>
      <c r="I7" s="9">
        <f>I13+I19+I25+I31+I37</f>
        <v>50131.96</v>
      </c>
      <c r="J7" s="14">
        <f>I7/E7</f>
        <v>0.21701395622662417</v>
      </c>
    </row>
    <row r="8" spans="3:12" s="20" customFormat="1" ht="37.5" customHeight="1">
      <c r="C8" s="1" t="s">
        <v>16</v>
      </c>
      <c r="D8" s="9">
        <f t="shared" si="0"/>
        <v>220000</v>
      </c>
      <c r="E8" s="9">
        <f t="shared" si="0"/>
        <v>225962</v>
      </c>
      <c r="F8" s="9">
        <f t="shared" si="0"/>
        <v>220000</v>
      </c>
      <c r="G8" s="9">
        <f t="shared" si="0"/>
        <v>50131.91</v>
      </c>
      <c r="H8" s="8">
        <f>G8/F8</f>
        <v>0.2278723181818182</v>
      </c>
      <c r="I8" s="9">
        <f>I14+I20+I26+I32+I38</f>
        <v>50131.96</v>
      </c>
      <c r="J8" s="14">
        <f>I8/E8</f>
        <v>0.22186013577504182</v>
      </c>
      <c r="L8" s="20" t="s">
        <v>6</v>
      </c>
    </row>
    <row r="9" spans="3:10" s="20" customFormat="1" ht="15" customHeight="1">
      <c r="C9" s="1" t="s">
        <v>17</v>
      </c>
      <c r="D9" s="9">
        <f t="shared" si="0"/>
        <v>5046</v>
      </c>
      <c r="E9" s="9">
        <f t="shared" si="0"/>
        <v>5046</v>
      </c>
      <c r="F9" s="9">
        <f t="shared" si="0"/>
        <v>0</v>
      </c>
      <c r="G9" s="9">
        <f t="shared" si="0"/>
        <v>0</v>
      </c>
      <c r="H9" s="8">
        <v>0</v>
      </c>
      <c r="I9" s="9">
        <f>I15+I21+I27+I33+I39</f>
        <v>0</v>
      </c>
      <c r="J9" s="14">
        <f>I9/E9</f>
        <v>0</v>
      </c>
    </row>
    <row r="10" spans="3:10" s="20" customFormat="1" ht="15.75" customHeight="1">
      <c r="C10" s="1" t="s">
        <v>18</v>
      </c>
      <c r="D10" s="9">
        <f t="shared" si="0"/>
        <v>0</v>
      </c>
      <c r="E10" s="9">
        <f t="shared" si="0"/>
        <v>0</v>
      </c>
      <c r="F10" s="9">
        <f t="shared" si="0"/>
        <v>954</v>
      </c>
      <c r="G10" s="9">
        <f t="shared" si="0"/>
        <v>0</v>
      </c>
      <c r="H10" s="8">
        <f>G10/F10</f>
        <v>0</v>
      </c>
      <c r="I10" s="9">
        <f>I16+I22+I28+I34+I40</f>
        <v>0</v>
      </c>
      <c r="J10" s="14">
        <v>0</v>
      </c>
    </row>
    <row r="11" spans="3:10" s="20" customFormat="1" ht="16.5" customHeight="1">
      <c r="C11" s="1"/>
      <c r="D11" s="24"/>
      <c r="E11" s="24"/>
      <c r="F11" s="9"/>
      <c r="G11" s="10"/>
      <c r="H11" s="8"/>
      <c r="I11" s="10"/>
      <c r="J11" s="14"/>
    </row>
    <row r="12" spans="3:10" s="20" customFormat="1" ht="32.25" customHeight="1">
      <c r="C12" s="3" t="s">
        <v>19</v>
      </c>
      <c r="D12" s="24"/>
      <c r="E12" s="24"/>
      <c r="F12" s="9"/>
      <c r="G12" s="10"/>
      <c r="H12" s="8"/>
      <c r="I12" s="10"/>
      <c r="J12" s="14"/>
    </row>
    <row r="13" spans="3:10" s="20" customFormat="1" ht="20.25" customHeight="1">
      <c r="C13" s="2" t="s">
        <v>0</v>
      </c>
      <c r="D13" s="25">
        <f>D14+D15+D16</f>
        <v>18062.3</v>
      </c>
      <c r="E13" s="25">
        <f>E14+E15+E16</f>
        <v>18062.3</v>
      </c>
      <c r="F13" s="9">
        <f>F14+F15+F16</f>
        <v>17771</v>
      </c>
      <c r="G13" s="9">
        <f>G14+G15+G16</f>
        <v>4134.55</v>
      </c>
      <c r="H13" s="8">
        <f>G13/F13</f>
        <v>0.23265713803387542</v>
      </c>
      <c r="I13" s="9">
        <f>I14+I15+I16</f>
        <v>4134.6</v>
      </c>
      <c r="J13" s="14">
        <f>I13/E13</f>
        <v>0.22890772492982625</v>
      </c>
    </row>
    <row r="14" spans="3:10" s="20" customFormat="1" ht="36.75" customHeight="1">
      <c r="C14" s="1" t="s">
        <v>16</v>
      </c>
      <c r="D14" s="9">
        <v>17641.3</v>
      </c>
      <c r="E14" s="9">
        <v>17641.3</v>
      </c>
      <c r="F14" s="9">
        <v>17771</v>
      </c>
      <c r="G14" s="9">
        <v>4134.55</v>
      </c>
      <c r="H14" s="8">
        <f>G14/F14</f>
        <v>0.23265713803387542</v>
      </c>
      <c r="I14" s="9">
        <v>4134.6</v>
      </c>
      <c r="J14" s="14">
        <f>I14/E14</f>
        <v>0.23437048290092002</v>
      </c>
    </row>
    <row r="15" spans="3:10" s="20" customFormat="1" ht="16.5" customHeight="1">
      <c r="C15" s="1" t="s">
        <v>17</v>
      </c>
      <c r="D15" s="10">
        <v>421</v>
      </c>
      <c r="E15" s="10">
        <v>421</v>
      </c>
      <c r="F15" s="10">
        <v>0</v>
      </c>
      <c r="G15" s="10">
        <v>0</v>
      </c>
      <c r="H15" s="8">
        <v>0</v>
      </c>
      <c r="I15" s="10">
        <v>0</v>
      </c>
      <c r="J15" s="14">
        <f>I15/E15</f>
        <v>0</v>
      </c>
    </row>
    <row r="16" spans="3:10" s="20" customFormat="1" ht="16.5" customHeight="1">
      <c r="C16" s="1" t="s">
        <v>18</v>
      </c>
      <c r="D16" s="10">
        <v>0</v>
      </c>
      <c r="E16" s="10">
        <v>0</v>
      </c>
      <c r="F16" s="9">
        <v>0</v>
      </c>
      <c r="G16" s="10">
        <v>0</v>
      </c>
      <c r="H16" s="8">
        <v>0</v>
      </c>
      <c r="I16" s="10">
        <v>0</v>
      </c>
      <c r="J16" s="14">
        <v>0</v>
      </c>
    </row>
    <row r="17" spans="3:10" s="20" customFormat="1" ht="16.5" customHeight="1">
      <c r="C17" s="1"/>
      <c r="D17" s="10"/>
      <c r="E17" s="10"/>
      <c r="F17" s="9"/>
      <c r="G17" s="10"/>
      <c r="H17" s="8"/>
      <c r="I17" s="10"/>
      <c r="J17" s="14"/>
    </row>
    <row r="18" spans="3:10" s="20" customFormat="1" ht="39" customHeight="1">
      <c r="C18" s="3" t="s">
        <v>20</v>
      </c>
      <c r="D18" s="10"/>
      <c r="E18" s="10"/>
      <c r="F18" s="9"/>
      <c r="G18" s="10"/>
      <c r="H18" s="8"/>
      <c r="I18" s="10"/>
      <c r="J18" s="14"/>
    </row>
    <row r="19" spans="3:10" s="20" customFormat="1" ht="18" customHeight="1">
      <c r="C19" s="2" t="s">
        <v>0</v>
      </c>
      <c r="D19" s="10">
        <f>D20+D21+D22</f>
        <v>78030.09999999999</v>
      </c>
      <c r="E19" s="10">
        <f>E20+E21+E22</f>
        <v>78030.09999999999</v>
      </c>
      <c r="F19" s="9">
        <f>F20+F21+F22</f>
        <v>77141.5</v>
      </c>
      <c r="G19" s="10">
        <f>G20+G21+G22</f>
        <v>17360</v>
      </c>
      <c r="H19" s="8">
        <f>G19/F19</f>
        <v>0.22504099609159792</v>
      </c>
      <c r="I19" s="10">
        <f>I20+I21+I22</f>
        <v>17360</v>
      </c>
      <c r="J19" s="14">
        <f>I19/E19</f>
        <v>0.22247824877835606</v>
      </c>
    </row>
    <row r="20" spans="3:10" s="20" customFormat="1" ht="35.25" customHeight="1">
      <c r="C20" s="1" t="s">
        <v>16</v>
      </c>
      <c r="D20" s="24">
        <v>76249.4</v>
      </c>
      <c r="E20" s="24">
        <v>76249.4</v>
      </c>
      <c r="F20" s="9">
        <v>76807.5</v>
      </c>
      <c r="G20" s="10">
        <v>17360</v>
      </c>
      <c r="H20" s="8">
        <f>G20/F20</f>
        <v>0.22601959444064706</v>
      </c>
      <c r="I20" s="10">
        <v>17360</v>
      </c>
      <c r="J20" s="14">
        <f>I20/E20</f>
        <v>0.22767392268004732</v>
      </c>
    </row>
    <row r="21" spans="3:10" s="20" customFormat="1" ht="15.75" customHeight="1">
      <c r="C21" s="1" t="s">
        <v>17</v>
      </c>
      <c r="D21" s="24">
        <v>1780.7</v>
      </c>
      <c r="E21" s="24">
        <v>1780.7</v>
      </c>
      <c r="F21" s="9">
        <v>0</v>
      </c>
      <c r="G21" s="10">
        <v>0</v>
      </c>
      <c r="H21" s="8">
        <v>0</v>
      </c>
      <c r="I21" s="10">
        <v>0</v>
      </c>
      <c r="J21" s="14">
        <f>I21/E21</f>
        <v>0</v>
      </c>
    </row>
    <row r="22" spans="3:10" s="20" customFormat="1" ht="16.5" customHeight="1">
      <c r="C22" s="1" t="s">
        <v>18</v>
      </c>
      <c r="D22" s="9">
        <v>0</v>
      </c>
      <c r="E22" s="9">
        <v>0</v>
      </c>
      <c r="F22" s="9">
        <v>334</v>
      </c>
      <c r="G22" s="9">
        <v>0</v>
      </c>
      <c r="H22" s="8">
        <f>G22/F22</f>
        <v>0</v>
      </c>
      <c r="I22" s="9">
        <v>0</v>
      </c>
      <c r="J22" s="14">
        <v>0</v>
      </c>
    </row>
    <row r="23" spans="3:10" s="20" customFormat="1" ht="16.5" customHeight="1">
      <c r="C23" s="1"/>
      <c r="D23" s="10"/>
      <c r="E23" s="10"/>
      <c r="F23" s="9"/>
      <c r="G23" s="10"/>
      <c r="H23" s="8"/>
      <c r="I23" s="10"/>
      <c r="J23" s="14"/>
    </row>
    <row r="24" spans="3:10" s="20" customFormat="1" ht="42.75" customHeight="1">
      <c r="C24" s="3" t="s">
        <v>21</v>
      </c>
      <c r="D24" s="10"/>
      <c r="E24" s="10"/>
      <c r="F24" s="9"/>
      <c r="G24" s="10"/>
      <c r="H24" s="8"/>
      <c r="I24" s="10"/>
      <c r="J24" s="14"/>
    </row>
    <row r="25" spans="3:10" s="20" customFormat="1" ht="17.25" customHeight="1">
      <c r="C25" s="2" t="s">
        <v>0</v>
      </c>
      <c r="D25" s="10">
        <f>D26+D27+D28</f>
        <v>18420.399999999998</v>
      </c>
      <c r="E25" s="10">
        <f>E26+E27+E28</f>
        <v>18420.399999999998</v>
      </c>
      <c r="F25" s="9">
        <f>F26+F27+F28</f>
        <v>18748.6</v>
      </c>
      <c r="G25" s="10">
        <f>G26+G27+G28</f>
        <v>3932</v>
      </c>
      <c r="H25" s="8">
        <f>G25/F25</f>
        <v>0.20972232593366974</v>
      </c>
      <c r="I25" s="10">
        <f>I26+I27+I28</f>
        <v>3932</v>
      </c>
      <c r="J25" s="14">
        <f>I25/E25</f>
        <v>0.21345899111854252</v>
      </c>
    </row>
    <row r="26" spans="3:10" s="20" customFormat="1" ht="35.25" customHeight="1">
      <c r="C26" s="1" t="s">
        <v>16</v>
      </c>
      <c r="D26" s="10">
        <v>18081.3</v>
      </c>
      <c r="E26" s="10">
        <v>18081.3</v>
      </c>
      <c r="F26" s="9">
        <v>18128.6</v>
      </c>
      <c r="G26" s="10">
        <v>3932</v>
      </c>
      <c r="H26" s="8">
        <f>G26/F26</f>
        <v>0.2168948512295489</v>
      </c>
      <c r="I26" s="10">
        <v>3932</v>
      </c>
      <c r="J26" s="14">
        <f>I26/E26</f>
        <v>0.21746223999380576</v>
      </c>
    </row>
    <row r="27" spans="3:10" s="20" customFormat="1" ht="16.5" customHeight="1">
      <c r="C27" s="1" t="s">
        <v>17</v>
      </c>
      <c r="D27" s="10">
        <v>339.1</v>
      </c>
      <c r="E27" s="10">
        <v>339.1</v>
      </c>
      <c r="F27" s="9">
        <v>0</v>
      </c>
      <c r="G27" s="10">
        <v>0</v>
      </c>
      <c r="H27" s="8">
        <v>0</v>
      </c>
      <c r="I27" s="10">
        <v>0</v>
      </c>
      <c r="J27" s="14">
        <f>I27/E27</f>
        <v>0</v>
      </c>
    </row>
    <row r="28" spans="3:10" s="20" customFormat="1" ht="15.75">
      <c r="C28" s="1" t="s">
        <v>18</v>
      </c>
      <c r="D28" s="24">
        <v>0</v>
      </c>
      <c r="E28" s="24">
        <v>0</v>
      </c>
      <c r="F28" s="9">
        <v>620</v>
      </c>
      <c r="G28" s="10">
        <v>0</v>
      </c>
      <c r="H28" s="8">
        <f>G28/F28</f>
        <v>0</v>
      </c>
      <c r="I28" s="10">
        <v>0</v>
      </c>
      <c r="J28" s="14">
        <v>0</v>
      </c>
    </row>
    <row r="29" spans="3:10" s="20" customFormat="1" ht="17.25" customHeight="1">
      <c r="C29" s="4"/>
      <c r="D29" s="24"/>
      <c r="E29" s="24"/>
      <c r="F29" s="11"/>
      <c r="G29" s="24"/>
      <c r="H29" s="8"/>
      <c r="I29" s="10"/>
      <c r="J29" s="14"/>
    </row>
    <row r="30" spans="3:10" s="23" customFormat="1" ht="47.25">
      <c r="C30" s="3" t="s">
        <v>22</v>
      </c>
      <c r="D30" s="9"/>
      <c r="E30" s="18"/>
      <c r="F30" s="18"/>
      <c r="G30" s="18"/>
      <c r="H30" s="8"/>
      <c r="I30" s="18"/>
      <c r="J30" s="14"/>
    </row>
    <row r="31" spans="3:10" s="23" customFormat="1" ht="15.75">
      <c r="C31" s="2" t="s">
        <v>0</v>
      </c>
      <c r="D31" s="9">
        <f>D32+D33+D34</f>
        <v>31628.2</v>
      </c>
      <c r="E31" s="9">
        <f>E32+E33+E34</f>
        <v>31628.2</v>
      </c>
      <c r="F31" s="9">
        <f>F32+F33+F34</f>
        <v>31228</v>
      </c>
      <c r="G31" s="18">
        <f>G32+G33+G34</f>
        <v>6783.5</v>
      </c>
      <c r="H31" s="8">
        <f>G31/F31</f>
        <v>0.2172249263481491</v>
      </c>
      <c r="I31" s="18">
        <f>I32+I33+I34</f>
        <v>6783.5</v>
      </c>
      <c r="J31" s="14">
        <f>I31/E31</f>
        <v>0.21447632176348955</v>
      </c>
    </row>
    <row r="32" spans="3:10" s="20" customFormat="1" ht="31.5">
      <c r="C32" s="1" t="s">
        <v>16</v>
      </c>
      <c r="D32" s="9">
        <v>31051.8</v>
      </c>
      <c r="E32" s="9">
        <v>31051.8</v>
      </c>
      <c r="F32" s="9">
        <v>31228</v>
      </c>
      <c r="G32" s="9">
        <v>6783.5</v>
      </c>
      <c r="H32" s="8">
        <f>G32/F32</f>
        <v>0.2172249263481491</v>
      </c>
      <c r="I32" s="9">
        <v>6783.5</v>
      </c>
      <c r="J32" s="14">
        <f>I32/E32</f>
        <v>0.21845754513425952</v>
      </c>
    </row>
    <row r="33" spans="3:10" s="20" customFormat="1" ht="15.75">
      <c r="C33" s="1" t="s">
        <v>17</v>
      </c>
      <c r="D33" s="9">
        <v>576.4</v>
      </c>
      <c r="E33" s="9">
        <v>576.4</v>
      </c>
      <c r="F33" s="9">
        <v>0</v>
      </c>
      <c r="G33" s="9">
        <v>0</v>
      </c>
      <c r="H33" s="8">
        <v>0</v>
      </c>
      <c r="I33" s="9">
        <v>0</v>
      </c>
      <c r="J33" s="14">
        <f>I33/E33</f>
        <v>0</v>
      </c>
    </row>
    <row r="34" spans="3:10" s="20" customFormat="1" ht="15.75">
      <c r="C34" s="1" t="s">
        <v>18</v>
      </c>
      <c r="D34" s="9">
        <v>0</v>
      </c>
      <c r="E34" s="9">
        <v>0</v>
      </c>
      <c r="F34" s="9">
        <v>0</v>
      </c>
      <c r="G34" s="9">
        <v>0</v>
      </c>
      <c r="H34" s="8">
        <v>0</v>
      </c>
      <c r="I34" s="9">
        <v>0</v>
      </c>
      <c r="J34" s="14">
        <v>0</v>
      </c>
    </row>
    <row r="35" spans="3:10" s="20" customFormat="1" ht="15.75">
      <c r="C35" s="1"/>
      <c r="D35" s="9"/>
      <c r="E35" s="9"/>
      <c r="F35" s="9"/>
      <c r="G35" s="9"/>
      <c r="H35" s="8"/>
      <c r="I35" s="9"/>
      <c r="J35" s="14"/>
    </row>
    <row r="36" spans="3:10" s="20" customFormat="1" ht="35.25" customHeight="1">
      <c r="C36" s="3" t="s">
        <v>23</v>
      </c>
      <c r="D36" s="24"/>
      <c r="E36" s="24"/>
      <c r="F36" s="9"/>
      <c r="G36" s="12"/>
      <c r="H36" s="8"/>
      <c r="I36" s="10"/>
      <c r="J36" s="14"/>
    </row>
    <row r="37" spans="3:10" s="20" customFormat="1" ht="17.25" customHeight="1">
      <c r="C37" s="2" t="s">
        <v>0</v>
      </c>
      <c r="D37" s="24">
        <f>D38+D39+D40</f>
        <v>78905</v>
      </c>
      <c r="E37" s="24">
        <f>E38+E39+E40</f>
        <v>84867</v>
      </c>
      <c r="F37" s="9">
        <f>F38+F39+F40</f>
        <v>76064.9</v>
      </c>
      <c r="G37" s="12">
        <f>G38+G39+G40</f>
        <v>17921.86</v>
      </c>
      <c r="H37" s="8">
        <f>G37/F37</f>
        <v>0.23561274648359495</v>
      </c>
      <c r="I37" s="12">
        <f>I38+I39+I40</f>
        <v>17921.86</v>
      </c>
      <c r="J37" s="14">
        <f>I37/E37</f>
        <v>0.21117583984351987</v>
      </c>
    </row>
    <row r="38" spans="3:10" s="20" customFormat="1" ht="31.5" customHeight="1">
      <c r="C38" s="1" t="s">
        <v>16</v>
      </c>
      <c r="D38" s="24">
        <v>76976.2</v>
      </c>
      <c r="E38" s="24">
        <v>82938.2</v>
      </c>
      <c r="F38" s="9">
        <v>76064.9</v>
      </c>
      <c r="G38" s="12">
        <v>17921.86</v>
      </c>
      <c r="H38" s="8">
        <f>G38/F38</f>
        <v>0.23561274648359495</v>
      </c>
      <c r="I38" s="12">
        <v>17921.86</v>
      </c>
      <c r="J38" s="14">
        <f>I38/E38</f>
        <v>0.21608691772910432</v>
      </c>
    </row>
    <row r="39" spans="3:10" s="23" customFormat="1" ht="15.75" customHeight="1">
      <c r="C39" s="1" t="s">
        <v>17</v>
      </c>
      <c r="D39" s="9">
        <v>1928.8</v>
      </c>
      <c r="E39" s="9">
        <v>1928.8</v>
      </c>
      <c r="F39" s="9">
        <v>0</v>
      </c>
      <c r="G39" s="9">
        <v>0</v>
      </c>
      <c r="H39" s="8">
        <v>0</v>
      </c>
      <c r="I39" s="9">
        <v>0</v>
      </c>
      <c r="J39" s="14">
        <f>I39/E39</f>
        <v>0</v>
      </c>
    </row>
    <row r="40" spans="3:10" s="20" customFormat="1" ht="16.5" customHeight="1">
      <c r="C40" s="1" t="s">
        <v>18</v>
      </c>
      <c r="D40" s="9">
        <v>0</v>
      </c>
      <c r="E40" s="9">
        <v>0</v>
      </c>
      <c r="F40" s="9">
        <v>0</v>
      </c>
      <c r="G40" s="9">
        <v>0</v>
      </c>
      <c r="H40" s="8">
        <v>0</v>
      </c>
      <c r="I40" s="9">
        <v>0</v>
      </c>
      <c r="J40" s="14">
        <v>0</v>
      </c>
    </row>
    <row r="41" spans="3:10" s="20" customFormat="1" ht="17.25" customHeight="1">
      <c r="C41" s="1"/>
      <c r="D41" s="9"/>
      <c r="E41" s="9"/>
      <c r="F41" s="9"/>
      <c r="G41" s="9"/>
      <c r="H41" s="8"/>
      <c r="I41" s="9"/>
      <c r="J41" s="14"/>
    </row>
    <row r="42" spans="3:10" s="20" customFormat="1" ht="63" customHeight="1">
      <c r="C42" s="2" t="s">
        <v>24</v>
      </c>
      <c r="D42" s="9"/>
      <c r="E42" s="9"/>
      <c r="F42" s="9"/>
      <c r="G42" s="9"/>
      <c r="H42" s="8"/>
      <c r="I42" s="9"/>
      <c r="J42" s="14"/>
    </row>
    <row r="43" spans="3:10" s="20" customFormat="1" ht="17.25" customHeight="1">
      <c r="C43" s="2" t="s">
        <v>0</v>
      </c>
      <c r="D43" s="9">
        <f aca="true" t="shared" si="1" ref="D43:G46">D49+D55+D61+D67+D73</f>
        <v>175785.6</v>
      </c>
      <c r="E43" s="9">
        <f t="shared" si="1"/>
        <v>172109</v>
      </c>
      <c r="F43" s="9">
        <f t="shared" si="1"/>
        <v>195727</v>
      </c>
      <c r="G43" s="9">
        <f t="shared" si="1"/>
        <v>44064.9</v>
      </c>
      <c r="H43" s="8">
        <f>G43/F43</f>
        <v>0.22513449856177228</v>
      </c>
      <c r="I43" s="9">
        <f>I49+I55+I61+I67+I73</f>
        <v>36946.4</v>
      </c>
      <c r="J43" s="14">
        <f>I43/E43</f>
        <v>0.2146686111708278</v>
      </c>
    </row>
    <row r="44" spans="3:10" s="20" customFormat="1" ht="18.75" customHeight="1">
      <c r="C44" s="1" t="s">
        <v>16</v>
      </c>
      <c r="D44" s="9">
        <f t="shared" si="1"/>
        <v>175727</v>
      </c>
      <c r="E44" s="9">
        <f t="shared" si="1"/>
        <v>171840</v>
      </c>
      <c r="F44" s="9">
        <f t="shared" si="1"/>
        <v>175727</v>
      </c>
      <c r="G44" s="9">
        <f t="shared" si="1"/>
        <v>36946.4</v>
      </c>
      <c r="H44" s="8">
        <f>G44/F44</f>
        <v>0.2102488519123413</v>
      </c>
      <c r="I44" s="9">
        <f>I50+I56+I62+I68+I74</f>
        <v>36946.4</v>
      </c>
      <c r="J44" s="14">
        <f>I44/E44</f>
        <v>0.21500465549348233</v>
      </c>
    </row>
    <row r="45" spans="3:10" s="20" customFormat="1" ht="29.25" customHeight="1">
      <c r="C45" s="1" t="s">
        <v>17</v>
      </c>
      <c r="D45" s="9">
        <f t="shared" si="1"/>
        <v>58.6</v>
      </c>
      <c r="E45" s="9">
        <f t="shared" si="1"/>
        <v>269</v>
      </c>
      <c r="F45" s="9">
        <f t="shared" si="1"/>
        <v>0</v>
      </c>
      <c r="G45" s="9">
        <f t="shared" si="1"/>
        <v>0</v>
      </c>
      <c r="H45" s="8">
        <v>0</v>
      </c>
      <c r="I45" s="9">
        <f>I51+I57+I63+I69+I75</f>
        <v>0</v>
      </c>
      <c r="J45" s="14">
        <f>I45/E45</f>
        <v>0</v>
      </c>
    </row>
    <row r="46" spans="3:10" s="20" customFormat="1" ht="17.25" customHeight="1">
      <c r="C46" s="1" t="s">
        <v>18</v>
      </c>
      <c r="D46" s="9">
        <f t="shared" si="1"/>
        <v>0</v>
      </c>
      <c r="E46" s="9">
        <f t="shared" si="1"/>
        <v>0</v>
      </c>
      <c r="F46" s="9">
        <f t="shared" si="1"/>
        <v>20000</v>
      </c>
      <c r="G46" s="9">
        <f t="shared" si="1"/>
        <v>7118.5</v>
      </c>
      <c r="H46" s="8">
        <f>G46/F46</f>
        <v>0.355925</v>
      </c>
      <c r="I46" s="9">
        <f>I52+I58+I64+I70+I76</f>
        <v>0</v>
      </c>
      <c r="J46" s="14">
        <v>0</v>
      </c>
    </row>
    <row r="47" spans="3:10" s="20" customFormat="1" ht="17.25" customHeight="1">
      <c r="C47" s="1"/>
      <c r="D47" s="10"/>
      <c r="E47" s="28"/>
      <c r="F47" s="10"/>
      <c r="G47" s="10"/>
      <c r="H47" s="8"/>
      <c r="I47" s="10"/>
      <c r="J47" s="14"/>
    </row>
    <row r="48" spans="3:10" s="20" customFormat="1" ht="38.25" customHeight="1">
      <c r="C48" s="3" t="s">
        <v>25</v>
      </c>
      <c r="D48" s="9"/>
      <c r="E48" s="28"/>
      <c r="F48" s="9"/>
      <c r="G48" s="10"/>
      <c r="H48" s="8"/>
      <c r="I48" s="10"/>
      <c r="J48" s="14"/>
    </row>
    <row r="49" spans="3:10" s="20" customFormat="1" ht="17.25" customHeight="1">
      <c r="C49" s="2" t="s">
        <v>0</v>
      </c>
      <c r="D49" s="10">
        <f>D50+D51+D52</f>
        <v>136476</v>
      </c>
      <c r="E49" s="10">
        <f>E50+E51+E52</f>
        <v>136476</v>
      </c>
      <c r="F49" s="10">
        <f>F50+F51+F52</f>
        <v>156476</v>
      </c>
      <c r="G49" s="10">
        <f>G50+G51+G52</f>
        <v>40989.9</v>
      </c>
      <c r="H49" s="8">
        <f>G49/F49</f>
        <v>0.2619564661673356</v>
      </c>
      <c r="I49" s="10">
        <f>I50+I51+I52</f>
        <v>33871.4</v>
      </c>
      <c r="J49" s="14">
        <f>I49/E49</f>
        <v>0.24818576159910902</v>
      </c>
    </row>
    <row r="50" spans="3:10" s="20" customFormat="1" ht="32.25" customHeight="1">
      <c r="C50" s="1" t="s">
        <v>16</v>
      </c>
      <c r="D50" s="10">
        <v>136476</v>
      </c>
      <c r="E50" s="10">
        <v>136476</v>
      </c>
      <c r="F50" s="9">
        <v>136476</v>
      </c>
      <c r="G50" s="10">
        <v>33871.4</v>
      </c>
      <c r="H50" s="8">
        <f>G50/F50</f>
        <v>0.24818576159910902</v>
      </c>
      <c r="I50" s="10">
        <v>33871.4</v>
      </c>
      <c r="J50" s="14">
        <f>I50/E50</f>
        <v>0.24818576159910902</v>
      </c>
    </row>
    <row r="51" spans="3:10" s="20" customFormat="1" ht="17.25" customHeight="1">
      <c r="C51" s="1" t="s">
        <v>17</v>
      </c>
      <c r="D51" s="24">
        <v>0</v>
      </c>
      <c r="E51" s="24">
        <v>0</v>
      </c>
      <c r="F51" s="13">
        <v>0</v>
      </c>
      <c r="G51" s="10">
        <v>0</v>
      </c>
      <c r="H51" s="8">
        <v>0</v>
      </c>
      <c r="I51" s="10">
        <v>0</v>
      </c>
      <c r="J51" s="14">
        <v>0</v>
      </c>
    </row>
    <row r="52" spans="3:10" s="20" customFormat="1" ht="17.25" customHeight="1">
      <c r="C52" s="1" t="s">
        <v>18</v>
      </c>
      <c r="D52" s="27">
        <v>0</v>
      </c>
      <c r="E52" s="27">
        <v>0</v>
      </c>
      <c r="F52" s="39">
        <v>20000</v>
      </c>
      <c r="G52" s="10">
        <v>7118.5</v>
      </c>
      <c r="H52" s="8">
        <f>G52/F52</f>
        <v>0.355925</v>
      </c>
      <c r="I52" s="10">
        <v>0</v>
      </c>
      <c r="J52" s="14">
        <v>0</v>
      </c>
    </row>
    <row r="53" spans="3:10" s="20" customFormat="1" ht="17.25" customHeight="1">
      <c r="C53" s="1"/>
      <c r="D53" s="31"/>
      <c r="E53" s="31"/>
      <c r="F53" s="31"/>
      <c r="G53" s="9"/>
      <c r="H53" s="8"/>
      <c r="I53" s="9"/>
      <c r="J53" s="14"/>
    </row>
    <row r="54" spans="3:10" s="20" customFormat="1" ht="39.75" customHeight="1">
      <c r="C54" s="3" t="s">
        <v>26</v>
      </c>
      <c r="D54" s="31"/>
      <c r="E54" s="31"/>
      <c r="F54" s="31"/>
      <c r="G54" s="10"/>
      <c r="H54" s="8"/>
      <c r="I54" s="10"/>
      <c r="J54" s="14"/>
    </row>
    <row r="55" spans="3:10" s="20" customFormat="1" ht="17.25" customHeight="1">
      <c r="C55" s="2" t="s">
        <v>0</v>
      </c>
      <c r="D55" s="28">
        <f>D56+D57+D58</f>
        <v>28524</v>
      </c>
      <c r="E55" s="28">
        <f>E56+E57+E58</f>
        <v>24779</v>
      </c>
      <c r="F55" s="28">
        <f>F56+F57+F58</f>
        <v>28524</v>
      </c>
      <c r="G55" s="28">
        <f>G56+G57+G58</f>
        <v>74</v>
      </c>
      <c r="H55" s="8">
        <f>G55/F55</f>
        <v>0.0025943065488711263</v>
      </c>
      <c r="I55" s="28">
        <f>I56+I57+I58</f>
        <v>74</v>
      </c>
      <c r="J55" s="14">
        <f>I55/E55</f>
        <v>0.0029863997740021794</v>
      </c>
    </row>
    <row r="56" spans="3:10" s="20" customFormat="1" ht="32.25" customHeight="1">
      <c r="C56" s="1" t="s">
        <v>16</v>
      </c>
      <c r="D56" s="28">
        <v>28524</v>
      </c>
      <c r="E56" s="28">
        <v>24779</v>
      </c>
      <c r="F56" s="31">
        <v>28524</v>
      </c>
      <c r="G56" s="10">
        <v>74</v>
      </c>
      <c r="H56" s="8">
        <f>G56/F56</f>
        <v>0.0025943065488711263</v>
      </c>
      <c r="I56" s="10">
        <v>74</v>
      </c>
      <c r="J56" s="14">
        <f>I56/E56</f>
        <v>0.0029863997740021794</v>
      </c>
    </row>
    <row r="57" spans="3:10" s="20" customFormat="1" ht="17.25" customHeight="1">
      <c r="C57" s="1" t="s">
        <v>17</v>
      </c>
      <c r="D57" s="28">
        <v>0</v>
      </c>
      <c r="E57" s="28">
        <v>0</v>
      </c>
      <c r="F57" s="31">
        <v>0</v>
      </c>
      <c r="G57" s="10">
        <v>0</v>
      </c>
      <c r="H57" s="8">
        <v>0</v>
      </c>
      <c r="I57" s="10">
        <v>0</v>
      </c>
      <c r="J57" s="14">
        <v>0</v>
      </c>
    </row>
    <row r="58" spans="3:10" s="20" customFormat="1" ht="17.25" customHeight="1">
      <c r="C58" s="1" t="s">
        <v>18</v>
      </c>
      <c r="D58" s="28">
        <v>0</v>
      </c>
      <c r="E58" s="28">
        <v>0</v>
      </c>
      <c r="F58" s="31">
        <v>0</v>
      </c>
      <c r="G58" s="10">
        <v>0</v>
      </c>
      <c r="H58" s="8">
        <v>0</v>
      </c>
      <c r="I58" s="10">
        <v>0</v>
      </c>
      <c r="J58" s="14">
        <v>0</v>
      </c>
    </row>
    <row r="59" spans="3:10" s="20" customFormat="1" ht="18" customHeight="1">
      <c r="C59" s="3"/>
      <c r="D59" s="28"/>
      <c r="E59" s="28"/>
      <c r="F59" s="31"/>
      <c r="G59" s="10"/>
      <c r="H59" s="8"/>
      <c r="I59" s="10"/>
      <c r="J59" s="14"/>
    </row>
    <row r="60" spans="3:10" s="20" customFormat="1" ht="17.25" customHeight="1">
      <c r="C60" s="3" t="s">
        <v>27</v>
      </c>
      <c r="D60" s="31"/>
      <c r="E60" s="31"/>
      <c r="F60" s="31"/>
      <c r="G60" s="9"/>
      <c r="H60" s="8"/>
      <c r="I60" s="9"/>
      <c r="J60" s="14"/>
    </row>
    <row r="61" spans="3:10" s="20" customFormat="1" ht="17.25" customHeight="1">
      <c r="C61" s="2" t="s">
        <v>0</v>
      </c>
      <c r="D61" s="31">
        <f>D62+D63+D64</f>
        <v>3600</v>
      </c>
      <c r="E61" s="31">
        <f>E62+E63+E64</f>
        <v>3600</v>
      </c>
      <c r="F61" s="31">
        <f>F62+F63+F64</f>
        <v>3600</v>
      </c>
      <c r="G61" s="31">
        <f>G62+G63+G64</f>
        <v>791</v>
      </c>
      <c r="H61" s="8">
        <f>G61/F61</f>
        <v>0.21972222222222224</v>
      </c>
      <c r="I61" s="10">
        <f>I62+I63+I64</f>
        <v>791</v>
      </c>
      <c r="J61" s="14">
        <f>I61/E61</f>
        <v>0.21972222222222224</v>
      </c>
    </row>
    <row r="62" spans="3:10" s="20" customFormat="1" ht="32.25" customHeight="1">
      <c r="C62" s="1" t="s">
        <v>16</v>
      </c>
      <c r="D62" s="28">
        <v>3600</v>
      </c>
      <c r="E62" s="31">
        <v>3600</v>
      </c>
      <c r="F62" s="28">
        <v>3600</v>
      </c>
      <c r="G62" s="10">
        <v>791</v>
      </c>
      <c r="H62" s="8">
        <f>G62/F62</f>
        <v>0.21972222222222224</v>
      </c>
      <c r="I62" s="10">
        <v>791</v>
      </c>
      <c r="J62" s="14">
        <f>I62/E62</f>
        <v>0.21972222222222224</v>
      </c>
    </row>
    <row r="63" spans="3:10" s="20" customFormat="1" ht="17.25" customHeight="1">
      <c r="C63" s="1" t="s">
        <v>17</v>
      </c>
      <c r="D63" s="28">
        <v>0</v>
      </c>
      <c r="E63" s="28">
        <v>0</v>
      </c>
      <c r="F63" s="31">
        <v>0</v>
      </c>
      <c r="G63" s="10">
        <v>0</v>
      </c>
      <c r="H63" s="8">
        <v>0</v>
      </c>
      <c r="I63" s="10">
        <v>0</v>
      </c>
      <c r="J63" s="14">
        <v>0</v>
      </c>
    </row>
    <row r="64" spans="3:10" s="20" customFormat="1" ht="17.25" customHeight="1">
      <c r="C64" s="1" t="s">
        <v>18</v>
      </c>
      <c r="D64" s="28">
        <v>0</v>
      </c>
      <c r="E64" s="28">
        <v>0</v>
      </c>
      <c r="F64" s="31">
        <v>0</v>
      </c>
      <c r="G64" s="10">
        <v>0</v>
      </c>
      <c r="H64" s="8">
        <v>0</v>
      </c>
      <c r="I64" s="10">
        <v>0</v>
      </c>
      <c r="J64" s="14">
        <v>0</v>
      </c>
    </row>
    <row r="65" spans="3:10" s="20" customFormat="1" ht="17.25" customHeight="1">
      <c r="C65" s="1"/>
      <c r="D65" s="28"/>
      <c r="E65" s="28"/>
      <c r="F65" s="31"/>
      <c r="G65" s="10"/>
      <c r="H65" s="8"/>
      <c r="I65" s="10"/>
      <c r="J65" s="14"/>
    </row>
    <row r="66" spans="3:10" s="20" customFormat="1" ht="33" customHeight="1">
      <c r="C66" s="3" t="s">
        <v>28</v>
      </c>
      <c r="D66" s="28"/>
      <c r="E66" s="28"/>
      <c r="F66" s="31"/>
      <c r="G66" s="10"/>
      <c r="H66" s="8"/>
      <c r="I66" s="10"/>
      <c r="J66" s="14"/>
    </row>
    <row r="67" spans="3:10" s="20" customFormat="1" ht="17.25" customHeight="1">
      <c r="C67" s="2" t="s">
        <v>0</v>
      </c>
      <c r="D67" s="9">
        <f>D68+D69+D70</f>
        <v>4540</v>
      </c>
      <c r="E67" s="9">
        <f>E68+E69+E70</f>
        <v>4540</v>
      </c>
      <c r="F67" s="9">
        <f>F68+F69+F70</f>
        <v>4540</v>
      </c>
      <c r="G67" s="9">
        <f>G68+G69+G70</f>
        <v>2210</v>
      </c>
      <c r="H67" s="8">
        <f>G67/F67</f>
        <v>0.486784140969163</v>
      </c>
      <c r="I67" s="9">
        <f>I68+I69+I70</f>
        <v>2210</v>
      </c>
      <c r="J67" s="14">
        <f>I67/E67</f>
        <v>0.486784140969163</v>
      </c>
    </row>
    <row r="68" spans="3:10" s="20" customFormat="1" ht="36" customHeight="1">
      <c r="C68" s="1" t="s">
        <v>16</v>
      </c>
      <c r="D68" s="9">
        <v>4540</v>
      </c>
      <c r="E68" s="9">
        <v>4540</v>
      </c>
      <c r="F68" s="9">
        <v>4540</v>
      </c>
      <c r="G68" s="10">
        <v>2210</v>
      </c>
      <c r="H68" s="8">
        <f>G68/F68</f>
        <v>0.486784140969163</v>
      </c>
      <c r="I68" s="10">
        <v>2210</v>
      </c>
      <c r="J68" s="14">
        <f>I68/E68</f>
        <v>0.486784140969163</v>
      </c>
    </row>
    <row r="69" spans="3:10" s="20" customFormat="1" ht="17.25" customHeight="1">
      <c r="C69" s="1" t="s">
        <v>17</v>
      </c>
      <c r="D69" s="10">
        <v>0</v>
      </c>
      <c r="E69" s="9">
        <v>0</v>
      </c>
      <c r="F69" s="10">
        <v>0</v>
      </c>
      <c r="G69" s="10">
        <v>0</v>
      </c>
      <c r="H69" s="8">
        <v>0</v>
      </c>
      <c r="I69" s="10">
        <v>0</v>
      </c>
      <c r="J69" s="14">
        <v>0</v>
      </c>
    </row>
    <row r="70" spans="3:10" s="20" customFormat="1" ht="16.5" customHeight="1">
      <c r="C70" s="1" t="s">
        <v>18</v>
      </c>
      <c r="D70" s="10">
        <v>0</v>
      </c>
      <c r="E70" s="10">
        <v>0</v>
      </c>
      <c r="F70" s="9">
        <v>0</v>
      </c>
      <c r="G70" s="9">
        <v>0</v>
      </c>
      <c r="H70" s="8">
        <v>0</v>
      </c>
      <c r="I70" s="9">
        <v>0</v>
      </c>
      <c r="J70" s="14">
        <v>0</v>
      </c>
    </row>
    <row r="71" spans="3:10" s="20" customFormat="1" ht="16.5" customHeight="1">
      <c r="C71" s="1"/>
      <c r="D71" s="10"/>
      <c r="E71" s="10"/>
      <c r="F71" s="9"/>
      <c r="G71" s="9"/>
      <c r="H71" s="8"/>
      <c r="I71" s="9"/>
      <c r="J71" s="14"/>
    </row>
    <row r="72" spans="3:10" s="20" customFormat="1" ht="17.25" customHeight="1">
      <c r="C72" s="3" t="s">
        <v>29</v>
      </c>
      <c r="D72" s="10"/>
      <c r="E72" s="10"/>
      <c r="F72" s="9"/>
      <c r="G72" s="10"/>
      <c r="H72" s="8"/>
      <c r="I72" s="10"/>
      <c r="J72" s="14"/>
    </row>
    <row r="73" spans="3:10" s="20" customFormat="1" ht="17.25" customHeight="1">
      <c r="C73" s="2" t="s">
        <v>0</v>
      </c>
      <c r="D73" s="10">
        <f>D74+D75+D76</f>
        <v>2645.6</v>
      </c>
      <c r="E73" s="10">
        <f>E74+E75+E76</f>
        <v>2714</v>
      </c>
      <c r="F73" s="10">
        <f>F74+F75+F76</f>
        <v>2587</v>
      </c>
      <c r="G73" s="10">
        <v>0</v>
      </c>
      <c r="H73" s="8">
        <f>G73/F73</f>
        <v>0</v>
      </c>
      <c r="I73" s="10">
        <v>0</v>
      </c>
      <c r="J73" s="8">
        <f>I73/E73</f>
        <v>0</v>
      </c>
    </row>
    <row r="74" spans="3:10" s="20" customFormat="1" ht="36" customHeight="1">
      <c r="C74" s="1" t="s">
        <v>16</v>
      </c>
      <c r="D74" s="10">
        <v>2587</v>
      </c>
      <c r="E74" s="10">
        <v>2445</v>
      </c>
      <c r="F74" s="9">
        <v>2587</v>
      </c>
      <c r="G74" s="10">
        <v>0</v>
      </c>
      <c r="H74" s="8">
        <f>G74/F74</f>
        <v>0</v>
      </c>
      <c r="I74" s="10">
        <v>0</v>
      </c>
      <c r="J74" s="8">
        <f>I74/E74</f>
        <v>0</v>
      </c>
    </row>
    <row r="75" spans="3:10" s="23" customFormat="1" ht="15.75" customHeight="1">
      <c r="C75" s="1" t="s">
        <v>17</v>
      </c>
      <c r="D75" s="9">
        <v>58.6</v>
      </c>
      <c r="E75" s="9">
        <v>269</v>
      </c>
      <c r="F75" s="9">
        <v>0</v>
      </c>
      <c r="G75" s="9">
        <v>0</v>
      </c>
      <c r="H75" s="8">
        <v>0</v>
      </c>
      <c r="I75" s="9">
        <v>0</v>
      </c>
      <c r="J75" s="8">
        <f>I75/E75</f>
        <v>0</v>
      </c>
    </row>
    <row r="76" spans="3:10" s="20" customFormat="1" ht="16.5" customHeight="1">
      <c r="C76" s="1" t="s">
        <v>18</v>
      </c>
      <c r="D76" s="9">
        <v>0</v>
      </c>
      <c r="E76" s="9">
        <v>0</v>
      </c>
      <c r="F76" s="9">
        <v>0</v>
      </c>
      <c r="G76" s="9">
        <v>0</v>
      </c>
      <c r="H76" s="8">
        <v>0</v>
      </c>
      <c r="I76" s="9">
        <v>0</v>
      </c>
      <c r="J76" s="8">
        <v>0</v>
      </c>
    </row>
    <row r="77" spans="3:10" s="20" customFormat="1" ht="18" customHeight="1">
      <c r="C77" s="1"/>
      <c r="D77" s="9"/>
      <c r="E77" s="9"/>
      <c r="F77" s="9"/>
      <c r="G77" s="9"/>
      <c r="H77" s="8"/>
      <c r="I77" s="9"/>
      <c r="J77" s="14"/>
    </row>
    <row r="78" spans="3:10" s="20" customFormat="1" ht="63.75" customHeight="1">
      <c r="C78" s="2" t="s">
        <v>30</v>
      </c>
      <c r="D78" s="9"/>
      <c r="E78" s="9"/>
      <c r="F78" s="9"/>
      <c r="G78" s="9"/>
      <c r="H78" s="8"/>
      <c r="I78" s="9"/>
      <c r="J78" s="14"/>
    </row>
    <row r="79" spans="3:10" s="20" customFormat="1" ht="16.5" customHeight="1">
      <c r="C79" s="2" t="s">
        <v>0</v>
      </c>
      <c r="D79" s="9">
        <f aca="true" t="shared" si="2" ref="D79:G82">D85+D91</f>
        <v>40620</v>
      </c>
      <c r="E79" s="9">
        <f t="shared" si="2"/>
        <v>40620</v>
      </c>
      <c r="F79" s="9">
        <f t="shared" si="2"/>
        <v>40620</v>
      </c>
      <c r="G79" s="9">
        <f t="shared" si="2"/>
        <v>8572</v>
      </c>
      <c r="H79" s="8">
        <f>G79/F79</f>
        <v>0.21102904972919745</v>
      </c>
      <c r="I79" s="9">
        <f>I85+I91</f>
        <v>8572</v>
      </c>
      <c r="J79" s="14">
        <f>I79/E79</f>
        <v>0.21102904972919745</v>
      </c>
    </row>
    <row r="80" spans="3:10" s="20" customFormat="1" ht="33.75" customHeight="1">
      <c r="C80" s="1" t="s">
        <v>16</v>
      </c>
      <c r="D80" s="9">
        <f t="shared" si="2"/>
        <v>40620</v>
      </c>
      <c r="E80" s="9">
        <f t="shared" si="2"/>
        <v>40620</v>
      </c>
      <c r="F80" s="9">
        <f t="shared" si="2"/>
        <v>40620</v>
      </c>
      <c r="G80" s="9">
        <f t="shared" si="2"/>
        <v>8572</v>
      </c>
      <c r="H80" s="8">
        <f>G80/F80</f>
        <v>0.21102904972919745</v>
      </c>
      <c r="I80" s="9">
        <f>I86+I92</f>
        <v>8572</v>
      </c>
      <c r="J80" s="14">
        <f>I80/E80</f>
        <v>0.21102904972919745</v>
      </c>
    </row>
    <row r="81" spans="3:10" s="20" customFormat="1" ht="17.25" customHeight="1">
      <c r="C81" s="1" t="s">
        <v>17</v>
      </c>
      <c r="D81" s="9">
        <f t="shared" si="2"/>
        <v>0</v>
      </c>
      <c r="E81" s="9">
        <f t="shared" si="2"/>
        <v>0</v>
      </c>
      <c r="F81" s="9">
        <f t="shared" si="2"/>
        <v>0</v>
      </c>
      <c r="G81" s="9">
        <f t="shared" si="2"/>
        <v>0</v>
      </c>
      <c r="H81" s="8">
        <v>0</v>
      </c>
      <c r="I81" s="9">
        <f>I87+I93</f>
        <v>0</v>
      </c>
      <c r="J81" s="14">
        <v>0</v>
      </c>
    </row>
    <row r="82" spans="3:10" s="20" customFormat="1" ht="15.75">
      <c r="C82" s="1" t="s">
        <v>18</v>
      </c>
      <c r="D82" s="9">
        <f t="shared" si="2"/>
        <v>0</v>
      </c>
      <c r="E82" s="9">
        <f t="shared" si="2"/>
        <v>0</v>
      </c>
      <c r="F82" s="9">
        <f t="shared" si="2"/>
        <v>0</v>
      </c>
      <c r="G82" s="9">
        <f t="shared" si="2"/>
        <v>0</v>
      </c>
      <c r="H82" s="8">
        <v>0</v>
      </c>
      <c r="I82" s="9">
        <f>I88+I94</f>
        <v>0</v>
      </c>
      <c r="J82" s="14">
        <v>0</v>
      </c>
    </row>
    <row r="83" spans="3:10" s="20" customFormat="1" ht="15.75">
      <c r="C83" s="1"/>
      <c r="D83" s="9"/>
      <c r="E83" s="9"/>
      <c r="F83" s="9"/>
      <c r="G83" s="10"/>
      <c r="H83" s="29"/>
      <c r="I83" s="28"/>
      <c r="J83" s="30"/>
    </row>
    <row r="84" spans="3:10" s="20" customFormat="1" ht="31.5">
      <c r="C84" s="3" t="s">
        <v>31</v>
      </c>
      <c r="D84" s="10"/>
      <c r="E84" s="10"/>
      <c r="F84" s="10"/>
      <c r="G84" s="10"/>
      <c r="H84" s="29"/>
      <c r="I84" s="28"/>
      <c r="J84" s="30"/>
    </row>
    <row r="85" spans="3:10" s="20" customFormat="1" ht="15.75">
      <c r="C85" s="2" t="s">
        <v>0</v>
      </c>
      <c r="D85" s="10">
        <f>D86+D87+D88</f>
        <v>5600</v>
      </c>
      <c r="E85" s="10">
        <f>E86+E87+E88</f>
        <v>5600</v>
      </c>
      <c r="F85" s="10">
        <f>F86+F87+F88</f>
        <v>5600</v>
      </c>
      <c r="G85" s="10">
        <f>G86+G87+G88</f>
        <v>976</v>
      </c>
      <c r="H85" s="29">
        <f>G85/F85</f>
        <v>0.1742857142857143</v>
      </c>
      <c r="I85" s="10">
        <f>I86+I87+I88</f>
        <v>976</v>
      </c>
      <c r="J85" s="30">
        <f>I85/E85</f>
        <v>0.1742857142857143</v>
      </c>
    </row>
    <row r="86" spans="3:10" s="20" customFormat="1" ht="34.5" customHeight="1">
      <c r="C86" s="1" t="s">
        <v>16</v>
      </c>
      <c r="D86" s="10">
        <v>5600</v>
      </c>
      <c r="E86" s="10">
        <v>5600</v>
      </c>
      <c r="F86" s="10">
        <v>5600</v>
      </c>
      <c r="G86" s="10">
        <v>976</v>
      </c>
      <c r="H86" s="29">
        <f>G86/F86</f>
        <v>0.1742857142857143</v>
      </c>
      <c r="I86" s="10">
        <v>976</v>
      </c>
      <c r="J86" s="30">
        <f>I86/E86</f>
        <v>0.1742857142857143</v>
      </c>
    </row>
    <row r="87" spans="3:10" s="20" customFormat="1" ht="24.75" customHeight="1">
      <c r="C87" s="1" t="s">
        <v>17</v>
      </c>
      <c r="D87" s="10">
        <v>0</v>
      </c>
      <c r="E87" s="10">
        <v>0</v>
      </c>
      <c r="F87" s="10">
        <v>0</v>
      </c>
      <c r="G87" s="10">
        <v>0</v>
      </c>
      <c r="H87" s="29">
        <v>0</v>
      </c>
      <c r="I87" s="10">
        <v>0</v>
      </c>
      <c r="J87" s="30">
        <v>0</v>
      </c>
    </row>
    <row r="88" spans="3:10" s="20" customFormat="1" ht="24.75" customHeight="1">
      <c r="C88" s="1" t="s">
        <v>18</v>
      </c>
      <c r="D88" s="10">
        <v>0</v>
      </c>
      <c r="E88" s="10">
        <v>0</v>
      </c>
      <c r="F88" s="10">
        <v>0</v>
      </c>
      <c r="G88" s="10">
        <v>0</v>
      </c>
      <c r="H88" s="29">
        <v>0</v>
      </c>
      <c r="I88" s="10">
        <v>0</v>
      </c>
      <c r="J88" s="30">
        <v>0</v>
      </c>
    </row>
    <row r="89" spans="3:10" s="20" customFormat="1" ht="15" customHeight="1">
      <c r="C89" s="1"/>
      <c r="D89" s="9"/>
      <c r="E89" s="9"/>
      <c r="F89" s="9"/>
      <c r="G89" s="9"/>
      <c r="H89" s="8"/>
      <c r="I89" s="9"/>
      <c r="J89" s="14"/>
    </row>
    <row r="90" spans="3:10" s="20" customFormat="1" ht="47.25">
      <c r="C90" s="3" t="s">
        <v>32</v>
      </c>
      <c r="D90" s="9"/>
      <c r="E90" s="9"/>
      <c r="F90" s="9"/>
      <c r="G90" s="10"/>
      <c r="H90" s="8"/>
      <c r="I90" s="10"/>
      <c r="J90" s="14"/>
    </row>
    <row r="91" spans="3:10" s="20" customFormat="1" ht="15" customHeight="1">
      <c r="C91" s="2" t="s">
        <v>0</v>
      </c>
      <c r="D91" s="10">
        <f>D92+D93+D94</f>
        <v>35020</v>
      </c>
      <c r="E91" s="10">
        <f>E92+E93+E94</f>
        <v>35020</v>
      </c>
      <c r="F91" s="10">
        <f>F92+F93+F94</f>
        <v>35020</v>
      </c>
      <c r="G91" s="10">
        <f>G92+G93+G94</f>
        <v>7596</v>
      </c>
      <c r="H91" s="8">
        <f>G91/F91</f>
        <v>0.2169046259280411</v>
      </c>
      <c r="I91" s="10">
        <f>I92+I93+I94</f>
        <v>7596</v>
      </c>
      <c r="J91" s="14">
        <f>I91/E91</f>
        <v>0.2169046259280411</v>
      </c>
    </row>
    <row r="92" spans="3:10" s="20" customFormat="1" ht="38.25" customHeight="1">
      <c r="C92" s="1" t="s">
        <v>16</v>
      </c>
      <c r="D92" s="10">
        <v>35020</v>
      </c>
      <c r="E92" s="10">
        <v>35020</v>
      </c>
      <c r="F92" s="10">
        <v>35020</v>
      </c>
      <c r="G92" s="10">
        <v>7596</v>
      </c>
      <c r="H92" s="8">
        <f>G92/F92</f>
        <v>0.2169046259280411</v>
      </c>
      <c r="I92" s="10">
        <v>7596</v>
      </c>
      <c r="J92" s="14">
        <f>I92/E92</f>
        <v>0.2169046259280411</v>
      </c>
    </row>
    <row r="93" spans="3:10" s="20" customFormat="1" ht="15" customHeight="1">
      <c r="C93" s="1" t="s">
        <v>17</v>
      </c>
      <c r="D93" s="10">
        <v>0</v>
      </c>
      <c r="E93" s="10">
        <v>0</v>
      </c>
      <c r="F93" s="10">
        <v>0</v>
      </c>
      <c r="G93" s="10">
        <v>0</v>
      </c>
      <c r="H93" s="8">
        <v>0</v>
      </c>
      <c r="I93" s="10">
        <v>0</v>
      </c>
      <c r="J93" s="14">
        <v>0</v>
      </c>
    </row>
    <row r="94" spans="3:10" s="20" customFormat="1" ht="15" customHeight="1">
      <c r="C94" s="1" t="s">
        <v>18</v>
      </c>
      <c r="D94" s="10">
        <v>0</v>
      </c>
      <c r="E94" s="10">
        <v>0</v>
      </c>
      <c r="F94" s="10">
        <v>0</v>
      </c>
      <c r="G94" s="10">
        <v>0</v>
      </c>
      <c r="H94" s="8">
        <v>0</v>
      </c>
      <c r="I94" s="10">
        <v>0</v>
      </c>
      <c r="J94" s="14">
        <v>0</v>
      </c>
    </row>
    <row r="95" spans="3:10" s="20" customFormat="1" ht="15.75">
      <c r="C95" s="15"/>
      <c r="D95" s="10"/>
      <c r="E95" s="10"/>
      <c r="F95" s="9"/>
      <c r="G95" s="10"/>
      <c r="H95" s="8"/>
      <c r="I95" s="10"/>
      <c r="J95" s="14"/>
    </row>
    <row r="96" spans="3:10" s="20" customFormat="1" ht="54.75" customHeight="1">
      <c r="C96" s="2" t="s">
        <v>33</v>
      </c>
      <c r="D96" s="9"/>
      <c r="E96" s="9"/>
      <c r="F96" s="9"/>
      <c r="G96" s="9"/>
      <c r="H96" s="29"/>
      <c r="I96" s="31"/>
      <c r="J96" s="30"/>
    </row>
    <row r="97" spans="3:10" s="20" customFormat="1" ht="15" customHeight="1">
      <c r="C97" s="2" t="s">
        <v>0</v>
      </c>
      <c r="D97" s="9">
        <f aca="true" t="shared" si="3" ref="D97:G100">D103+D109</f>
        <v>8184.2</v>
      </c>
      <c r="E97" s="9">
        <f t="shared" si="3"/>
        <v>8184.2</v>
      </c>
      <c r="F97" s="9">
        <f t="shared" si="3"/>
        <v>8184.2</v>
      </c>
      <c r="G97" s="9">
        <f t="shared" si="3"/>
        <v>8184.2</v>
      </c>
      <c r="H97" s="29">
        <f>G97/F97</f>
        <v>1</v>
      </c>
      <c r="I97" s="9">
        <f>I103+I109</f>
        <v>8184.2</v>
      </c>
      <c r="J97" s="30">
        <f>I97/E97</f>
        <v>1</v>
      </c>
    </row>
    <row r="98" spans="3:10" s="20" customFormat="1" ht="15" customHeight="1">
      <c r="C98" s="1" t="s">
        <v>16</v>
      </c>
      <c r="D98" s="9">
        <f t="shared" si="3"/>
        <v>8184.2</v>
      </c>
      <c r="E98" s="9">
        <f t="shared" si="3"/>
        <v>8184.2</v>
      </c>
      <c r="F98" s="9">
        <f t="shared" si="3"/>
        <v>8184.2</v>
      </c>
      <c r="G98" s="9">
        <f t="shared" si="3"/>
        <v>8184.2</v>
      </c>
      <c r="H98" s="29">
        <f>G98/F98</f>
        <v>1</v>
      </c>
      <c r="I98" s="9">
        <f>I104+I110</f>
        <v>8184.2</v>
      </c>
      <c r="J98" s="30">
        <f>I98/E98</f>
        <v>1</v>
      </c>
    </row>
    <row r="99" spans="3:10" s="20" customFormat="1" ht="15" customHeight="1">
      <c r="C99" s="1" t="s">
        <v>17</v>
      </c>
      <c r="D99" s="9">
        <f t="shared" si="3"/>
        <v>0</v>
      </c>
      <c r="E99" s="9">
        <f t="shared" si="3"/>
        <v>0</v>
      </c>
      <c r="F99" s="9">
        <f t="shared" si="3"/>
        <v>0</v>
      </c>
      <c r="G99" s="9">
        <f t="shared" si="3"/>
        <v>0</v>
      </c>
      <c r="H99" s="29">
        <v>0</v>
      </c>
      <c r="I99" s="9">
        <f>I105+I111</f>
        <v>0</v>
      </c>
      <c r="J99" s="30">
        <v>0</v>
      </c>
    </row>
    <row r="100" spans="3:10" s="20" customFormat="1" ht="15" customHeight="1">
      <c r="C100" s="1" t="s">
        <v>18</v>
      </c>
      <c r="D100" s="9">
        <f t="shared" si="3"/>
        <v>0</v>
      </c>
      <c r="E100" s="9">
        <f t="shared" si="3"/>
        <v>0</v>
      </c>
      <c r="F100" s="9">
        <f t="shared" si="3"/>
        <v>0</v>
      </c>
      <c r="G100" s="9">
        <f t="shared" si="3"/>
        <v>0</v>
      </c>
      <c r="H100" s="29">
        <v>0</v>
      </c>
      <c r="I100" s="9">
        <f>I106+I112</f>
        <v>0</v>
      </c>
      <c r="J100" s="30">
        <v>0</v>
      </c>
    </row>
    <row r="101" spans="3:10" s="20" customFormat="1" ht="15" customHeight="1">
      <c r="C101" s="5"/>
      <c r="D101" s="10"/>
      <c r="E101" s="10"/>
      <c r="F101" s="10"/>
      <c r="G101" s="10"/>
      <c r="H101" s="29"/>
      <c r="I101" s="10"/>
      <c r="J101" s="30"/>
    </row>
    <row r="102" spans="3:10" s="20" customFormat="1" ht="31.5">
      <c r="C102" s="15" t="s">
        <v>34</v>
      </c>
      <c r="D102" s="10"/>
      <c r="E102" s="10"/>
      <c r="F102" s="10"/>
      <c r="G102" s="10"/>
      <c r="H102" s="29"/>
      <c r="I102" s="10"/>
      <c r="J102" s="30"/>
    </row>
    <row r="103" spans="3:10" s="20" customFormat="1" ht="15" customHeight="1">
      <c r="C103" s="2" t="s">
        <v>0</v>
      </c>
      <c r="D103" s="9">
        <f>D104+D105+D106</f>
        <v>8184.2</v>
      </c>
      <c r="E103" s="9">
        <f>E104+E105+E106</f>
        <v>8184.2</v>
      </c>
      <c r="F103" s="9">
        <f>F104+F105+F106</f>
        <v>8184.2</v>
      </c>
      <c r="G103" s="9">
        <f>G104+G105+G106</f>
        <v>8184.2</v>
      </c>
      <c r="H103" s="29">
        <f>G103/F103</f>
        <v>1</v>
      </c>
      <c r="I103" s="9">
        <f>I104+I105+I106</f>
        <v>8184.2</v>
      </c>
      <c r="J103" s="30">
        <f>I103/E103</f>
        <v>1</v>
      </c>
    </row>
    <row r="104" spans="3:10" s="20" customFormat="1" ht="32.25" customHeight="1">
      <c r="C104" s="1" t="s">
        <v>16</v>
      </c>
      <c r="D104" s="9">
        <v>8184.2</v>
      </c>
      <c r="E104" s="9">
        <v>8184.2</v>
      </c>
      <c r="F104" s="9">
        <v>8184.2</v>
      </c>
      <c r="G104" s="9">
        <v>8184.2</v>
      </c>
      <c r="H104" s="29">
        <f>G104/F104</f>
        <v>1</v>
      </c>
      <c r="I104" s="9">
        <v>8184.2</v>
      </c>
      <c r="J104" s="30">
        <f>I104/E104</f>
        <v>1</v>
      </c>
    </row>
    <row r="105" spans="3:10" s="20" customFormat="1" ht="15" customHeight="1">
      <c r="C105" s="1" t="s">
        <v>17</v>
      </c>
      <c r="D105" s="10">
        <v>0</v>
      </c>
      <c r="E105" s="10">
        <v>0</v>
      </c>
      <c r="F105" s="10">
        <v>0</v>
      </c>
      <c r="G105" s="10">
        <v>0</v>
      </c>
      <c r="H105" s="29">
        <v>0</v>
      </c>
      <c r="I105" s="10">
        <v>0</v>
      </c>
      <c r="J105" s="30">
        <v>0</v>
      </c>
    </row>
    <row r="106" spans="3:10" s="20" customFormat="1" ht="15" customHeight="1">
      <c r="C106" s="1" t="s">
        <v>18</v>
      </c>
      <c r="D106" s="10">
        <v>0</v>
      </c>
      <c r="E106" s="10">
        <v>0</v>
      </c>
      <c r="F106" s="10">
        <v>0</v>
      </c>
      <c r="G106" s="10">
        <v>0</v>
      </c>
      <c r="H106" s="29">
        <v>0</v>
      </c>
      <c r="I106" s="10">
        <v>0</v>
      </c>
      <c r="J106" s="30">
        <v>0</v>
      </c>
    </row>
    <row r="107" spans="3:10" s="20" customFormat="1" ht="15" customHeight="1">
      <c r="C107" s="1"/>
      <c r="D107" s="10"/>
      <c r="E107" s="10"/>
      <c r="F107" s="10"/>
      <c r="G107" s="10"/>
      <c r="H107" s="8"/>
      <c r="I107" s="10"/>
      <c r="J107" s="14"/>
    </row>
    <row r="108" spans="3:10" s="20" customFormat="1" ht="50.25" customHeight="1">
      <c r="C108" s="37" t="s">
        <v>35</v>
      </c>
      <c r="D108" s="10"/>
      <c r="E108" s="10"/>
      <c r="F108" s="10"/>
      <c r="G108" s="10"/>
      <c r="H108" s="8"/>
      <c r="I108" s="10"/>
      <c r="J108" s="14"/>
    </row>
    <row r="109" spans="3:10" s="20" customFormat="1" ht="15.75">
      <c r="C109" s="2" t="s">
        <v>0</v>
      </c>
      <c r="D109" s="10">
        <f>D110+D111+D112</f>
        <v>0</v>
      </c>
      <c r="E109" s="10">
        <f>E110+E111+E112</f>
        <v>0</v>
      </c>
      <c r="F109" s="10">
        <f>F110+F111+F112</f>
        <v>0</v>
      </c>
      <c r="G109" s="10">
        <f>G110+G111+G112</f>
        <v>0</v>
      </c>
      <c r="H109" s="8">
        <v>0</v>
      </c>
      <c r="I109" s="10">
        <f>I110+I111+I112</f>
        <v>0</v>
      </c>
      <c r="J109" s="14">
        <v>0</v>
      </c>
    </row>
    <row r="110" spans="3:10" s="20" customFormat="1" ht="15" customHeight="1">
      <c r="C110" s="1" t="s">
        <v>16</v>
      </c>
      <c r="D110" s="9">
        <v>0</v>
      </c>
      <c r="E110" s="9">
        <v>0</v>
      </c>
      <c r="F110" s="9">
        <v>0</v>
      </c>
      <c r="G110" s="9">
        <v>0</v>
      </c>
      <c r="H110" s="8">
        <v>0</v>
      </c>
      <c r="I110" s="9">
        <v>0</v>
      </c>
      <c r="J110" s="14">
        <v>0</v>
      </c>
    </row>
    <row r="111" spans="3:10" s="20" customFormat="1" ht="15" customHeight="1">
      <c r="C111" s="1" t="s">
        <v>17</v>
      </c>
      <c r="D111" s="9">
        <v>0</v>
      </c>
      <c r="E111" s="9">
        <v>0</v>
      </c>
      <c r="F111" s="9">
        <v>0</v>
      </c>
      <c r="G111" s="9">
        <v>0</v>
      </c>
      <c r="H111" s="8">
        <v>0</v>
      </c>
      <c r="I111" s="9">
        <v>0</v>
      </c>
      <c r="J111" s="14">
        <v>0</v>
      </c>
    </row>
    <row r="112" spans="3:10" s="20" customFormat="1" ht="15" customHeight="1">
      <c r="C112" s="1" t="s">
        <v>18</v>
      </c>
      <c r="D112" s="10">
        <v>0</v>
      </c>
      <c r="E112" s="10">
        <v>0</v>
      </c>
      <c r="F112" s="10">
        <v>0</v>
      </c>
      <c r="G112" s="10">
        <v>0</v>
      </c>
      <c r="H112" s="8">
        <v>0</v>
      </c>
      <c r="I112" s="10">
        <v>0</v>
      </c>
      <c r="J112" s="14">
        <v>0</v>
      </c>
    </row>
    <row r="113" spans="3:10" s="20" customFormat="1" ht="15" customHeight="1">
      <c r="C113" s="1"/>
      <c r="D113" s="10"/>
      <c r="E113" s="10"/>
      <c r="F113" s="9"/>
      <c r="G113" s="10"/>
      <c r="H113" s="8"/>
      <c r="I113" s="10"/>
      <c r="J113" s="14"/>
    </row>
    <row r="114" spans="3:10" s="20" customFormat="1" ht="98.25" customHeight="1">
      <c r="C114" s="2" t="s">
        <v>36</v>
      </c>
      <c r="D114" s="10"/>
      <c r="E114" s="10"/>
      <c r="F114" s="9"/>
      <c r="G114" s="10"/>
      <c r="H114" s="8"/>
      <c r="I114" s="10"/>
      <c r="J114" s="14"/>
    </row>
    <row r="115" spans="3:10" s="20" customFormat="1" ht="15" customHeight="1">
      <c r="C115" s="2" t="s">
        <v>0</v>
      </c>
      <c r="D115" s="10">
        <f aca="true" t="shared" si="4" ref="D115:F118">D121+D127+D133+D139</f>
        <v>509330.39999999997</v>
      </c>
      <c r="E115" s="10">
        <f t="shared" si="4"/>
        <v>508900.1</v>
      </c>
      <c r="F115" s="10">
        <f t="shared" si="4"/>
        <v>61590.6</v>
      </c>
      <c r="G115" s="10">
        <f>G121+G127+G133+G139</f>
        <v>9139</v>
      </c>
      <c r="H115" s="8">
        <f>G115/F115</f>
        <v>0.14838303247573495</v>
      </c>
      <c r="I115" s="10">
        <f>I121+I127+I133+I139</f>
        <v>40612</v>
      </c>
      <c r="J115" s="14">
        <f>I115/E115</f>
        <v>0.07980348205865945</v>
      </c>
    </row>
    <row r="116" spans="3:10" s="20" customFormat="1" ht="17.25" customHeight="1">
      <c r="C116" s="1" t="s">
        <v>16</v>
      </c>
      <c r="D116" s="10">
        <f t="shared" si="4"/>
        <v>92679.6</v>
      </c>
      <c r="E116" s="10">
        <f t="shared" si="4"/>
        <v>92679.6</v>
      </c>
      <c r="F116" s="10">
        <f t="shared" si="4"/>
        <v>36298.8</v>
      </c>
      <c r="G116" s="10">
        <f>G122+G128+G134+G140</f>
        <v>9139</v>
      </c>
      <c r="H116" s="8">
        <f>G116/F116</f>
        <v>0.251771408421215</v>
      </c>
      <c r="I116" s="10">
        <f>I122+I128+I134+I140</f>
        <v>9139</v>
      </c>
      <c r="J116" s="14">
        <f>I116/E116</f>
        <v>0.09860853952757673</v>
      </c>
    </row>
    <row r="117" spans="3:10" s="20" customFormat="1" ht="15.75">
      <c r="C117" s="1" t="s">
        <v>17</v>
      </c>
      <c r="D117" s="10">
        <f t="shared" si="4"/>
        <v>416650.8</v>
      </c>
      <c r="E117" s="10">
        <f t="shared" si="4"/>
        <v>416220.5</v>
      </c>
      <c r="F117" s="10">
        <f t="shared" si="4"/>
        <v>0</v>
      </c>
      <c r="G117" s="10">
        <f>G123+G129+G135+G141</f>
        <v>0</v>
      </c>
      <c r="H117" s="8">
        <v>0</v>
      </c>
      <c r="I117" s="10">
        <f>I123+I129+I135+I141</f>
        <v>31473</v>
      </c>
      <c r="J117" s="14">
        <f>I117/E117</f>
        <v>0.07561616979461608</v>
      </c>
    </row>
    <row r="118" spans="3:10" s="20" customFormat="1" ht="18.75" customHeight="1">
      <c r="C118" s="1" t="s">
        <v>18</v>
      </c>
      <c r="D118" s="10">
        <f t="shared" si="4"/>
        <v>0</v>
      </c>
      <c r="E118" s="10">
        <f t="shared" si="4"/>
        <v>0</v>
      </c>
      <c r="F118" s="10">
        <f t="shared" si="4"/>
        <v>25291.8</v>
      </c>
      <c r="G118" s="10">
        <f>G124+G130+G136+G142</f>
        <v>0</v>
      </c>
      <c r="H118" s="8">
        <f>G118/F118</f>
        <v>0</v>
      </c>
      <c r="I118" s="10">
        <f>I124+I130+I136+I142</f>
        <v>0</v>
      </c>
      <c r="J118" s="14">
        <v>0</v>
      </c>
    </row>
    <row r="119" spans="3:10" s="20" customFormat="1" ht="18.75" customHeight="1">
      <c r="C119" s="1"/>
      <c r="D119" s="9"/>
      <c r="E119" s="9"/>
      <c r="F119" s="9"/>
      <c r="G119" s="10"/>
      <c r="H119" s="8"/>
      <c r="I119" s="10"/>
      <c r="J119" s="14"/>
    </row>
    <row r="120" spans="3:10" s="20" customFormat="1" ht="20.25" customHeight="1">
      <c r="C120" s="3" t="s">
        <v>37</v>
      </c>
      <c r="D120" s="10"/>
      <c r="E120" s="10"/>
      <c r="F120" s="10"/>
      <c r="G120" s="10"/>
      <c r="H120" s="8"/>
      <c r="I120" s="10"/>
      <c r="J120" s="14"/>
    </row>
    <row r="121" spans="3:10" s="20" customFormat="1" ht="20.25" customHeight="1">
      <c r="C121" s="2" t="s">
        <v>0</v>
      </c>
      <c r="D121" s="10">
        <f>D122+D123+D124</f>
        <v>94754.4</v>
      </c>
      <c r="E121" s="10">
        <f>E122+E123+E124</f>
        <v>94754.4</v>
      </c>
      <c r="F121" s="10">
        <f>F122+F123+F124</f>
        <v>0</v>
      </c>
      <c r="G121" s="10">
        <f>G122+G123+G124</f>
        <v>0</v>
      </c>
      <c r="H121" s="8">
        <v>0</v>
      </c>
      <c r="I121" s="10">
        <f>I122+I123+I124</f>
        <v>0</v>
      </c>
      <c r="J121" s="8">
        <v>0</v>
      </c>
    </row>
    <row r="122" spans="3:10" s="20" customFormat="1" ht="18" customHeight="1">
      <c r="C122" s="1" t="s">
        <v>16</v>
      </c>
      <c r="D122" s="10">
        <v>57380.8</v>
      </c>
      <c r="E122" s="10">
        <v>57380.8</v>
      </c>
      <c r="F122" s="9">
        <v>0</v>
      </c>
      <c r="G122" s="9">
        <v>0</v>
      </c>
      <c r="H122" s="8">
        <v>0</v>
      </c>
      <c r="I122" s="9">
        <v>0</v>
      </c>
      <c r="J122" s="8">
        <v>0</v>
      </c>
    </row>
    <row r="123" spans="3:10" s="20" customFormat="1" ht="18.75" customHeight="1">
      <c r="C123" s="1" t="s">
        <v>17</v>
      </c>
      <c r="D123" s="10">
        <v>37373.6</v>
      </c>
      <c r="E123" s="10">
        <v>37373.6</v>
      </c>
      <c r="F123" s="9">
        <v>0</v>
      </c>
      <c r="G123" s="9">
        <v>0</v>
      </c>
      <c r="H123" s="8">
        <v>0</v>
      </c>
      <c r="I123" s="9">
        <v>0</v>
      </c>
      <c r="J123" s="8">
        <v>0</v>
      </c>
    </row>
    <row r="124" spans="3:10" s="23" customFormat="1" ht="15.75">
      <c r="C124" s="1" t="s">
        <v>18</v>
      </c>
      <c r="D124" s="9">
        <v>0</v>
      </c>
      <c r="E124" s="9">
        <v>0</v>
      </c>
      <c r="F124" s="9">
        <v>0</v>
      </c>
      <c r="G124" s="9">
        <v>0</v>
      </c>
      <c r="H124" s="8">
        <v>0</v>
      </c>
      <c r="I124" s="9">
        <v>0</v>
      </c>
      <c r="J124" s="8">
        <v>0</v>
      </c>
    </row>
    <row r="125" spans="3:10" s="20" customFormat="1" ht="15.75">
      <c r="C125" s="1"/>
      <c r="D125" s="9"/>
      <c r="E125" s="9"/>
      <c r="F125" s="9"/>
      <c r="G125" s="9"/>
      <c r="H125" s="8"/>
      <c r="I125" s="9"/>
      <c r="J125" s="14"/>
    </row>
    <row r="126" spans="3:10" s="20" customFormat="1" ht="15.75">
      <c r="C126" s="3" t="s">
        <v>38</v>
      </c>
      <c r="D126" s="9"/>
      <c r="E126" s="9"/>
      <c r="F126" s="9"/>
      <c r="G126" s="9"/>
      <c r="H126" s="8"/>
      <c r="I126" s="9"/>
      <c r="J126" s="14"/>
    </row>
    <row r="127" spans="3:10" s="20" customFormat="1" ht="15.75">
      <c r="C127" s="2" t="s">
        <v>0</v>
      </c>
      <c r="D127" s="9">
        <f>D128+D129+D130</f>
        <v>266040.7</v>
      </c>
      <c r="E127" s="9">
        <f>E128+E129+E130</f>
        <v>266040.7</v>
      </c>
      <c r="F127" s="9">
        <f>F128+F129+F130</f>
        <v>50583.6</v>
      </c>
      <c r="G127" s="10">
        <f>G128+G129+G130</f>
        <v>0</v>
      </c>
      <c r="H127" s="8">
        <v>0</v>
      </c>
      <c r="I127" s="10">
        <f>I128+I129+I130</f>
        <v>0</v>
      </c>
      <c r="J127" s="8">
        <v>0</v>
      </c>
    </row>
    <row r="128" spans="3:10" s="20" customFormat="1" ht="31.5">
      <c r="C128" s="1" t="s">
        <v>16</v>
      </c>
      <c r="D128" s="9">
        <v>25291.8</v>
      </c>
      <c r="E128" s="9">
        <v>25291.8</v>
      </c>
      <c r="F128" s="9">
        <v>25291.8</v>
      </c>
      <c r="G128" s="9">
        <v>0</v>
      </c>
      <c r="H128" s="8">
        <v>0</v>
      </c>
      <c r="I128" s="9">
        <v>0</v>
      </c>
      <c r="J128" s="8">
        <v>0</v>
      </c>
    </row>
    <row r="129" spans="3:10" s="20" customFormat="1" ht="15.75">
      <c r="C129" s="1" t="s">
        <v>17</v>
      </c>
      <c r="D129" s="10">
        <v>240748.9</v>
      </c>
      <c r="E129" s="10">
        <v>240748.9</v>
      </c>
      <c r="F129" s="9">
        <v>0</v>
      </c>
      <c r="G129" s="9">
        <v>0</v>
      </c>
      <c r="H129" s="8">
        <v>0</v>
      </c>
      <c r="I129" s="9">
        <v>0</v>
      </c>
      <c r="J129" s="8">
        <v>0</v>
      </c>
    </row>
    <row r="130" spans="3:10" s="20" customFormat="1" ht="30.75" customHeight="1">
      <c r="C130" s="1" t="s">
        <v>18</v>
      </c>
      <c r="D130" s="10">
        <v>0</v>
      </c>
      <c r="E130" s="10">
        <v>0</v>
      </c>
      <c r="F130" s="9">
        <v>25291.8</v>
      </c>
      <c r="G130" s="9">
        <v>0</v>
      </c>
      <c r="H130" s="8">
        <v>0</v>
      </c>
      <c r="I130" s="9">
        <v>0</v>
      </c>
      <c r="J130" s="8">
        <v>0</v>
      </c>
    </row>
    <row r="131" spans="3:10" s="20" customFormat="1" ht="15.75">
      <c r="C131" s="1"/>
      <c r="D131" s="9"/>
      <c r="E131" s="9"/>
      <c r="F131" s="9"/>
      <c r="G131" s="9"/>
      <c r="H131" s="8"/>
      <c r="I131" s="9"/>
      <c r="J131" s="14"/>
    </row>
    <row r="132" spans="3:10" s="20" customFormat="1" ht="47.25">
      <c r="C132" s="3" t="s">
        <v>39</v>
      </c>
      <c r="D132" s="9"/>
      <c r="E132" s="9"/>
      <c r="F132" s="9"/>
      <c r="G132" s="10"/>
      <c r="H132" s="8"/>
      <c r="I132" s="10"/>
      <c r="J132" s="14"/>
    </row>
    <row r="133" spans="3:10" s="20" customFormat="1" ht="15.75">
      <c r="C133" s="2" t="s">
        <v>0</v>
      </c>
      <c r="D133" s="9">
        <f>D134+D135+D136</f>
        <v>147667.3</v>
      </c>
      <c r="E133" s="9">
        <f>E134+E135+E136</f>
        <v>147237</v>
      </c>
      <c r="F133" s="9">
        <f>F134+F135+F136</f>
        <v>9139</v>
      </c>
      <c r="G133" s="10">
        <f>G134+G135+G136</f>
        <v>9139</v>
      </c>
      <c r="H133" s="8">
        <f>G133/F133</f>
        <v>1</v>
      </c>
      <c r="I133" s="10">
        <f>I134+I135+I136</f>
        <v>40612</v>
      </c>
      <c r="J133" s="14">
        <f>I133/E133</f>
        <v>0.2758274075130572</v>
      </c>
    </row>
    <row r="134" spans="3:10" s="20" customFormat="1" ht="31.5">
      <c r="C134" s="1" t="s">
        <v>16</v>
      </c>
      <c r="D134" s="10">
        <v>9139</v>
      </c>
      <c r="E134" s="10">
        <v>9139</v>
      </c>
      <c r="F134" s="9">
        <v>9139</v>
      </c>
      <c r="G134" s="10">
        <v>9139</v>
      </c>
      <c r="H134" s="8">
        <f>G134/F134</f>
        <v>1</v>
      </c>
      <c r="I134" s="10">
        <v>9139</v>
      </c>
      <c r="J134" s="14">
        <f>I134/E134</f>
        <v>1</v>
      </c>
    </row>
    <row r="135" spans="3:10" s="20" customFormat="1" ht="15.75">
      <c r="C135" s="1" t="s">
        <v>17</v>
      </c>
      <c r="D135" s="10">
        <v>138528.3</v>
      </c>
      <c r="E135" s="10">
        <v>138098</v>
      </c>
      <c r="F135" s="9">
        <v>0</v>
      </c>
      <c r="G135" s="10">
        <v>0</v>
      </c>
      <c r="H135" s="8">
        <v>0</v>
      </c>
      <c r="I135" s="10">
        <v>31473</v>
      </c>
      <c r="J135" s="14">
        <f>I135/E135</f>
        <v>0.22790337296702343</v>
      </c>
    </row>
    <row r="136" spans="3:10" s="20" customFormat="1" ht="15.75">
      <c r="C136" s="1" t="s">
        <v>18</v>
      </c>
      <c r="D136" s="10">
        <v>0</v>
      </c>
      <c r="E136" s="10">
        <v>0</v>
      </c>
      <c r="F136" s="9">
        <v>0</v>
      </c>
      <c r="G136" s="10">
        <v>0</v>
      </c>
      <c r="H136" s="8">
        <v>0</v>
      </c>
      <c r="I136" s="10">
        <v>0</v>
      </c>
      <c r="J136" s="14">
        <v>0</v>
      </c>
    </row>
    <row r="137" spans="3:10" s="20" customFormat="1" ht="15.75" customHeight="1">
      <c r="C137" s="3"/>
      <c r="D137" s="10"/>
      <c r="E137" s="10"/>
      <c r="F137" s="9"/>
      <c r="G137" s="10"/>
      <c r="H137" s="8"/>
      <c r="I137" s="10"/>
      <c r="J137" s="14"/>
    </row>
    <row r="138" spans="3:10" s="20" customFormat="1" ht="47.25">
      <c r="C138" s="3" t="s">
        <v>40</v>
      </c>
      <c r="D138" s="9"/>
      <c r="E138" s="9"/>
      <c r="F138" s="9"/>
      <c r="G138" s="9"/>
      <c r="H138" s="8"/>
      <c r="I138" s="9"/>
      <c r="J138" s="14"/>
    </row>
    <row r="139" spans="3:10" s="20" customFormat="1" ht="15.75">
      <c r="C139" s="2" t="s">
        <v>0</v>
      </c>
      <c r="D139" s="9">
        <f>D140+D141+D142</f>
        <v>868</v>
      </c>
      <c r="E139" s="9">
        <f>E140+E141+E142</f>
        <v>868</v>
      </c>
      <c r="F139" s="9">
        <f>F140+F141+F142</f>
        <v>1868</v>
      </c>
      <c r="G139" s="10">
        <f>G140+G141+G142</f>
        <v>0</v>
      </c>
      <c r="H139" s="8">
        <v>0</v>
      </c>
      <c r="I139" s="10">
        <f>I140+I141+I142</f>
        <v>0</v>
      </c>
      <c r="J139" s="8">
        <v>0</v>
      </c>
    </row>
    <row r="140" spans="3:10" s="20" customFormat="1" ht="31.5">
      <c r="C140" s="1" t="s">
        <v>16</v>
      </c>
      <c r="D140" s="10">
        <v>868</v>
      </c>
      <c r="E140" s="10">
        <v>868</v>
      </c>
      <c r="F140" s="10">
        <v>1868</v>
      </c>
      <c r="G140" s="9">
        <v>0</v>
      </c>
      <c r="H140" s="8">
        <v>0</v>
      </c>
      <c r="I140" s="9">
        <v>0</v>
      </c>
      <c r="J140" s="8">
        <v>0</v>
      </c>
    </row>
    <row r="141" spans="3:10" s="20" customFormat="1" ht="15.75">
      <c r="C141" s="1" t="s">
        <v>17</v>
      </c>
      <c r="D141" s="10">
        <v>0</v>
      </c>
      <c r="E141" s="10">
        <v>0</v>
      </c>
      <c r="F141" s="9">
        <v>0</v>
      </c>
      <c r="G141" s="9">
        <v>0</v>
      </c>
      <c r="H141" s="8">
        <v>0</v>
      </c>
      <c r="I141" s="9">
        <v>0</v>
      </c>
      <c r="J141" s="8">
        <v>0</v>
      </c>
    </row>
    <row r="142" spans="3:10" s="20" customFormat="1" ht="15.75">
      <c r="C142" s="1" t="s">
        <v>18</v>
      </c>
      <c r="D142" s="10">
        <v>0</v>
      </c>
      <c r="E142" s="10">
        <v>0</v>
      </c>
      <c r="F142" s="9">
        <v>0</v>
      </c>
      <c r="G142" s="9">
        <v>0</v>
      </c>
      <c r="H142" s="8">
        <v>0</v>
      </c>
      <c r="I142" s="9">
        <v>0</v>
      </c>
      <c r="J142" s="8">
        <v>0</v>
      </c>
    </row>
    <row r="143" spans="3:10" s="20" customFormat="1" ht="15.75">
      <c r="C143" s="1"/>
      <c r="D143" s="10"/>
      <c r="E143" s="10"/>
      <c r="F143" s="9"/>
      <c r="G143" s="10"/>
      <c r="H143" s="8"/>
      <c r="I143" s="10"/>
      <c r="J143" s="14"/>
    </row>
    <row r="144" spans="3:10" s="20" customFormat="1" ht="66" customHeight="1">
      <c r="C144" s="2" t="s">
        <v>41</v>
      </c>
      <c r="D144" s="10"/>
      <c r="E144" s="10"/>
      <c r="F144" s="9"/>
      <c r="G144" s="10"/>
      <c r="H144" s="8"/>
      <c r="I144" s="10"/>
      <c r="J144" s="14"/>
    </row>
    <row r="145" spans="3:10" s="20" customFormat="1" ht="17.25" customHeight="1">
      <c r="C145" s="2" t="s">
        <v>0</v>
      </c>
      <c r="D145" s="9">
        <f aca="true" t="shared" si="5" ref="D145:F148">D151+D157+D163</f>
        <v>15558.8</v>
      </c>
      <c r="E145" s="9">
        <f t="shared" si="5"/>
        <v>15558.8</v>
      </c>
      <c r="F145" s="9">
        <f t="shared" si="5"/>
        <v>15311</v>
      </c>
      <c r="G145" s="9">
        <f>G151+G157+G163</f>
        <v>1923</v>
      </c>
      <c r="H145" s="8">
        <f>G145/F145</f>
        <v>0.12559597674874273</v>
      </c>
      <c r="I145" s="9">
        <f>I151+I157+I163</f>
        <v>1923</v>
      </c>
      <c r="J145" s="14">
        <f>I145/E145</f>
        <v>0.12359565005013241</v>
      </c>
    </row>
    <row r="146" spans="3:10" s="20" customFormat="1" ht="17.25" customHeight="1">
      <c r="C146" s="1" t="s">
        <v>16</v>
      </c>
      <c r="D146" s="9">
        <f t="shared" si="5"/>
        <v>15558.8</v>
      </c>
      <c r="E146" s="9">
        <f t="shared" si="5"/>
        <v>15558.8</v>
      </c>
      <c r="F146" s="9">
        <f t="shared" si="5"/>
        <v>15311</v>
      </c>
      <c r="G146" s="9">
        <f>G152+G158+G164</f>
        <v>1923</v>
      </c>
      <c r="H146" s="8">
        <f>G146/F146</f>
        <v>0.12559597674874273</v>
      </c>
      <c r="I146" s="9">
        <f>I152+I158+I164</f>
        <v>1923</v>
      </c>
      <c r="J146" s="14">
        <f>I146/E146</f>
        <v>0.12359565005013241</v>
      </c>
    </row>
    <row r="147" spans="3:10" s="20" customFormat="1" ht="17.25" customHeight="1">
      <c r="C147" s="1" t="s">
        <v>17</v>
      </c>
      <c r="D147" s="9">
        <f t="shared" si="5"/>
        <v>0</v>
      </c>
      <c r="E147" s="9">
        <f t="shared" si="5"/>
        <v>0</v>
      </c>
      <c r="F147" s="9">
        <f t="shared" si="5"/>
        <v>0</v>
      </c>
      <c r="G147" s="9">
        <f>G153+G159+G165</f>
        <v>0</v>
      </c>
      <c r="H147" s="8">
        <v>0</v>
      </c>
      <c r="I147" s="9">
        <f>I153+I159+I165</f>
        <v>0</v>
      </c>
      <c r="J147" s="14">
        <v>0</v>
      </c>
    </row>
    <row r="148" spans="3:10" s="20" customFormat="1" ht="17.25" customHeight="1">
      <c r="C148" s="1" t="s">
        <v>18</v>
      </c>
      <c r="D148" s="9">
        <f t="shared" si="5"/>
        <v>0</v>
      </c>
      <c r="E148" s="9">
        <f t="shared" si="5"/>
        <v>0</v>
      </c>
      <c r="F148" s="9">
        <f t="shared" si="5"/>
        <v>0</v>
      </c>
      <c r="G148" s="9">
        <f>G154+G160+G166</f>
        <v>0</v>
      </c>
      <c r="H148" s="8">
        <v>0</v>
      </c>
      <c r="I148" s="9">
        <f>I154+I160+I166</f>
        <v>0</v>
      </c>
      <c r="J148" s="14">
        <v>0</v>
      </c>
    </row>
    <row r="149" spans="3:10" s="20" customFormat="1" ht="17.25" customHeight="1">
      <c r="C149" s="2"/>
      <c r="D149" s="9"/>
      <c r="E149" s="9"/>
      <c r="F149" s="9"/>
      <c r="G149" s="9"/>
      <c r="H149" s="8"/>
      <c r="I149" s="9"/>
      <c r="J149" s="14"/>
    </row>
    <row r="150" spans="3:10" s="20" customFormat="1" ht="31.5">
      <c r="C150" s="3" t="s">
        <v>42</v>
      </c>
      <c r="D150" s="9"/>
      <c r="E150" s="9"/>
      <c r="F150" s="9"/>
      <c r="G150" s="9"/>
      <c r="H150" s="8"/>
      <c r="I150" s="9"/>
      <c r="J150" s="14"/>
    </row>
    <row r="151" spans="3:10" s="20" customFormat="1" ht="15.75">
      <c r="C151" s="2" t="s">
        <v>0</v>
      </c>
      <c r="D151" s="9">
        <f>D152+D153+D154</f>
        <v>1000</v>
      </c>
      <c r="E151" s="9">
        <f>E152+E153+E154</f>
        <v>1000</v>
      </c>
      <c r="F151" s="9">
        <f>F152+F153+F154</f>
        <v>1000</v>
      </c>
      <c r="G151" s="10">
        <f>G152+G153+G154</f>
        <v>200</v>
      </c>
      <c r="H151" s="8">
        <f>G151/F151</f>
        <v>0.2</v>
      </c>
      <c r="I151" s="10">
        <f>I152+I153+I154</f>
        <v>200</v>
      </c>
      <c r="J151" s="14">
        <f>I151/E151</f>
        <v>0.2</v>
      </c>
    </row>
    <row r="152" spans="3:10" s="20" customFormat="1" ht="31.5">
      <c r="C152" s="1" t="s">
        <v>16</v>
      </c>
      <c r="D152" s="9">
        <v>1000</v>
      </c>
      <c r="E152" s="9">
        <v>1000</v>
      </c>
      <c r="F152" s="9">
        <v>1000</v>
      </c>
      <c r="G152" s="10">
        <v>200</v>
      </c>
      <c r="H152" s="8">
        <f>G152/F152</f>
        <v>0.2</v>
      </c>
      <c r="I152" s="10">
        <v>200</v>
      </c>
      <c r="J152" s="14">
        <f>I152/E152</f>
        <v>0.2</v>
      </c>
    </row>
    <row r="153" spans="2:15" s="20" customFormat="1" ht="15.75">
      <c r="B153" s="32"/>
      <c r="C153" s="1" t="s">
        <v>17</v>
      </c>
      <c r="D153" s="28">
        <v>0</v>
      </c>
      <c r="E153" s="28">
        <v>0</v>
      </c>
      <c r="F153" s="31">
        <v>0</v>
      </c>
      <c r="G153" s="28">
        <v>0</v>
      </c>
      <c r="H153" s="8">
        <v>0</v>
      </c>
      <c r="I153" s="28">
        <v>0</v>
      </c>
      <c r="J153" s="14">
        <v>0</v>
      </c>
      <c r="K153" s="32"/>
      <c r="L153" s="32"/>
      <c r="M153" s="32"/>
      <c r="N153" s="32"/>
      <c r="O153" s="32"/>
    </row>
    <row r="154" spans="2:15" s="20" customFormat="1" ht="15.75">
      <c r="B154" s="32"/>
      <c r="C154" s="1" t="s">
        <v>18</v>
      </c>
      <c r="D154" s="28">
        <v>0</v>
      </c>
      <c r="E154" s="28">
        <v>0</v>
      </c>
      <c r="F154" s="31">
        <v>0</v>
      </c>
      <c r="G154" s="28">
        <v>0</v>
      </c>
      <c r="H154" s="8">
        <v>0</v>
      </c>
      <c r="I154" s="28">
        <v>0</v>
      </c>
      <c r="J154" s="14">
        <v>0</v>
      </c>
      <c r="K154" s="32"/>
      <c r="L154" s="32"/>
      <c r="M154" s="32"/>
      <c r="N154" s="32"/>
      <c r="O154" s="32"/>
    </row>
    <row r="155" spans="2:15" s="20" customFormat="1" ht="15.75">
      <c r="B155" s="32"/>
      <c r="C155" s="33"/>
      <c r="D155" s="28"/>
      <c r="E155" s="28"/>
      <c r="F155" s="31"/>
      <c r="G155" s="28"/>
      <c r="H155" s="29"/>
      <c r="I155" s="28"/>
      <c r="J155" s="30"/>
      <c r="K155" s="32"/>
      <c r="L155" s="32"/>
      <c r="M155" s="32"/>
      <c r="N155" s="32"/>
      <c r="O155" s="32"/>
    </row>
    <row r="156" spans="2:15" s="26" customFormat="1" ht="36" customHeight="1">
      <c r="B156" s="32"/>
      <c r="C156" s="34" t="s">
        <v>43</v>
      </c>
      <c r="D156" s="28"/>
      <c r="E156" s="28"/>
      <c r="F156" s="31"/>
      <c r="G156" s="28"/>
      <c r="H156" s="29"/>
      <c r="I156" s="28"/>
      <c r="J156" s="30"/>
      <c r="K156" s="32"/>
      <c r="L156" s="32"/>
      <c r="M156" s="32"/>
      <c r="N156" s="32"/>
      <c r="O156" s="32"/>
    </row>
    <row r="157" spans="2:15" s="26" customFormat="1" ht="15.75">
      <c r="B157" s="32"/>
      <c r="C157" s="2" t="s">
        <v>0</v>
      </c>
      <c r="D157" s="31">
        <f>D158+D159+D160</f>
        <v>10407</v>
      </c>
      <c r="E157" s="31">
        <f>E158+E159+E160</f>
        <v>10407</v>
      </c>
      <c r="F157" s="31">
        <f>F158+F159+F160</f>
        <v>10407</v>
      </c>
      <c r="G157" s="31">
        <f>G158+G159+G160</f>
        <v>628</v>
      </c>
      <c r="H157" s="29">
        <f>G157/F157</f>
        <v>0.06034399923128663</v>
      </c>
      <c r="I157" s="31">
        <f>I158+I159+I160</f>
        <v>628</v>
      </c>
      <c r="J157" s="30">
        <f>I157/E157</f>
        <v>0.06034399923128663</v>
      </c>
      <c r="K157" s="32"/>
      <c r="L157" s="32"/>
      <c r="M157" s="32"/>
      <c r="N157" s="32"/>
      <c r="O157" s="32"/>
    </row>
    <row r="158" spans="2:15" s="26" customFormat="1" ht="31.5">
      <c r="B158" s="32"/>
      <c r="C158" s="1" t="s">
        <v>16</v>
      </c>
      <c r="D158" s="31">
        <v>10407</v>
      </c>
      <c r="E158" s="31">
        <v>10407</v>
      </c>
      <c r="F158" s="31">
        <v>10407</v>
      </c>
      <c r="G158" s="28">
        <v>628</v>
      </c>
      <c r="H158" s="29">
        <f>G158/F158</f>
        <v>0.06034399923128663</v>
      </c>
      <c r="I158" s="28">
        <v>628</v>
      </c>
      <c r="J158" s="30">
        <f>I158/E158</f>
        <v>0.06034399923128663</v>
      </c>
      <c r="K158" s="32"/>
      <c r="L158" s="32"/>
      <c r="M158" s="32"/>
      <c r="N158" s="32"/>
      <c r="O158" s="32"/>
    </row>
    <row r="159" spans="2:15" s="26" customFormat="1" ht="15.75">
      <c r="B159" s="32"/>
      <c r="C159" s="1" t="s">
        <v>17</v>
      </c>
      <c r="D159" s="28">
        <v>0</v>
      </c>
      <c r="E159" s="28">
        <v>0</v>
      </c>
      <c r="F159" s="31">
        <v>0</v>
      </c>
      <c r="G159" s="28">
        <v>0</v>
      </c>
      <c r="H159" s="29">
        <v>0</v>
      </c>
      <c r="I159" s="28">
        <v>0</v>
      </c>
      <c r="J159" s="30">
        <v>0</v>
      </c>
      <c r="K159" s="32"/>
      <c r="L159" s="32"/>
      <c r="M159" s="32"/>
      <c r="N159" s="32"/>
      <c r="O159" s="32"/>
    </row>
    <row r="160" spans="2:15" s="26" customFormat="1" ht="15.75">
      <c r="B160" s="32"/>
      <c r="C160" s="1" t="s">
        <v>18</v>
      </c>
      <c r="D160" s="28">
        <v>0</v>
      </c>
      <c r="E160" s="28">
        <v>0</v>
      </c>
      <c r="F160" s="31">
        <v>0</v>
      </c>
      <c r="G160" s="28">
        <v>0</v>
      </c>
      <c r="H160" s="29">
        <v>0</v>
      </c>
      <c r="I160" s="28">
        <v>0</v>
      </c>
      <c r="J160" s="30">
        <v>0</v>
      </c>
      <c r="K160" s="32"/>
      <c r="L160" s="32"/>
      <c r="M160" s="32"/>
      <c r="N160" s="32"/>
      <c r="O160" s="32"/>
    </row>
    <row r="161" spans="2:15" s="26" customFormat="1" ht="15.75">
      <c r="B161" s="32"/>
      <c r="C161" s="33"/>
      <c r="D161" s="28"/>
      <c r="E161" s="28"/>
      <c r="F161" s="31"/>
      <c r="G161" s="28"/>
      <c r="H161" s="29"/>
      <c r="I161" s="28"/>
      <c r="J161" s="30"/>
      <c r="K161" s="32"/>
      <c r="L161" s="32"/>
      <c r="M161" s="32"/>
      <c r="N161" s="32"/>
      <c r="O161" s="32"/>
    </row>
    <row r="162" spans="2:15" s="20" customFormat="1" ht="15.75">
      <c r="B162" s="32"/>
      <c r="C162" s="33" t="s">
        <v>44</v>
      </c>
      <c r="D162" s="28"/>
      <c r="E162" s="28"/>
      <c r="F162" s="31"/>
      <c r="G162" s="28"/>
      <c r="H162" s="29"/>
      <c r="I162" s="28"/>
      <c r="J162" s="30"/>
      <c r="K162" s="32"/>
      <c r="L162" s="32"/>
      <c r="M162" s="32"/>
      <c r="N162" s="32"/>
      <c r="O162" s="32"/>
    </row>
    <row r="163" spans="2:15" s="20" customFormat="1" ht="19.5" customHeight="1">
      <c r="B163" s="32"/>
      <c r="C163" s="2" t="s">
        <v>0</v>
      </c>
      <c r="D163" s="28">
        <f>D164+D165+D166</f>
        <v>4151.8</v>
      </c>
      <c r="E163" s="28">
        <f>E164+E165+E166</f>
        <v>4151.8</v>
      </c>
      <c r="F163" s="28">
        <f>F164+F165+F166</f>
        <v>3904</v>
      </c>
      <c r="G163" s="28">
        <f>G164+G165+G166</f>
        <v>1095</v>
      </c>
      <c r="H163" s="29">
        <f>G163/F163</f>
        <v>0.28048155737704916</v>
      </c>
      <c r="I163" s="28">
        <f>I164+I165+I166</f>
        <v>1095</v>
      </c>
      <c r="J163" s="30">
        <f>I163/E163</f>
        <v>0.2637410279878607</v>
      </c>
      <c r="K163" s="32"/>
      <c r="L163" s="32"/>
      <c r="M163" s="32"/>
      <c r="N163" s="32"/>
      <c r="O163" s="32"/>
    </row>
    <row r="164" spans="3:10" s="20" customFormat="1" ht="31.5">
      <c r="C164" s="1" t="s">
        <v>16</v>
      </c>
      <c r="D164" s="9">
        <v>4151.8</v>
      </c>
      <c r="E164" s="9">
        <v>4151.8</v>
      </c>
      <c r="F164" s="9">
        <v>3904</v>
      </c>
      <c r="G164" s="9">
        <v>1095</v>
      </c>
      <c r="H164" s="29">
        <f>G164/F164</f>
        <v>0.28048155737704916</v>
      </c>
      <c r="I164" s="9">
        <v>1095</v>
      </c>
      <c r="J164" s="30">
        <f>I164/E164</f>
        <v>0.2637410279878607</v>
      </c>
    </row>
    <row r="165" spans="3:10" s="20" customFormat="1" ht="15.75">
      <c r="C165" s="1" t="s">
        <v>17</v>
      </c>
      <c r="D165" s="9">
        <v>0</v>
      </c>
      <c r="E165" s="9">
        <v>0</v>
      </c>
      <c r="F165" s="9">
        <v>0</v>
      </c>
      <c r="G165" s="10">
        <v>0</v>
      </c>
      <c r="H165" s="29">
        <v>0</v>
      </c>
      <c r="I165" s="10">
        <v>0</v>
      </c>
      <c r="J165" s="30">
        <v>0</v>
      </c>
    </row>
    <row r="166" spans="3:10" s="20" customFormat="1" ht="15.75">
      <c r="C166" s="1" t="s">
        <v>18</v>
      </c>
      <c r="D166" s="10">
        <v>0</v>
      </c>
      <c r="E166" s="10">
        <v>0</v>
      </c>
      <c r="F166" s="10">
        <v>0</v>
      </c>
      <c r="G166" s="10">
        <v>0</v>
      </c>
      <c r="H166" s="29">
        <v>0</v>
      </c>
      <c r="I166" s="10">
        <v>0</v>
      </c>
      <c r="J166" s="30">
        <v>0</v>
      </c>
    </row>
    <row r="167" spans="3:10" s="20" customFormat="1" ht="15.75">
      <c r="C167" s="1"/>
      <c r="D167" s="10"/>
      <c r="E167" s="10"/>
      <c r="F167" s="10"/>
      <c r="G167" s="10"/>
      <c r="H167" s="8"/>
      <c r="I167" s="10"/>
      <c r="J167" s="14"/>
    </row>
    <row r="168" spans="3:10" s="20" customFormat="1" ht="65.25" customHeight="1">
      <c r="C168" s="2" t="s">
        <v>45</v>
      </c>
      <c r="D168" s="10"/>
      <c r="E168" s="10"/>
      <c r="F168" s="10"/>
      <c r="G168" s="10"/>
      <c r="H168" s="8"/>
      <c r="I168" s="10"/>
      <c r="J168" s="14"/>
    </row>
    <row r="169" spans="3:10" s="20" customFormat="1" ht="15.75">
      <c r="C169" s="2" t="s">
        <v>0</v>
      </c>
      <c r="D169" s="10">
        <f>D175+D181+D187+D193</f>
        <v>32821.9</v>
      </c>
      <c r="E169" s="10">
        <f>E175+E181+E187+E193</f>
        <v>32822</v>
      </c>
      <c r="F169" s="10">
        <f>F175+F181+F187+F193</f>
        <v>34798.7</v>
      </c>
      <c r="G169" s="10">
        <f>G175+G181+G187+G193</f>
        <v>1525</v>
      </c>
      <c r="H169" s="8">
        <f>G169/F169</f>
        <v>0.04382347616433947</v>
      </c>
      <c r="I169" s="10">
        <f>I175+I181+I187+I193</f>
        <v>1525</v>
      </c>
      <c r="J169" s="14">
        <f>I169/E169</f>
        <v>0.04646273840716592</v>
      </c>
    </row>
    <row r="170" spans="3:10" s="20" customFormat="1" ht="31.5">
      <c r="C170" s="1" t="s">
        <v>16</v>
      </c>
      <c r="D170" s="10">
        <f aca="true" t="shared" si="6" ref="D170:G172">D176+D182+D188+D194</f>
        <v>32821.9</v>
      </c>
      <c r="E170" s="10">
        <f aca="true" t="shared" si="7" ref="E170:F172">E176+E182+E188+E194</f>
        <v>32822</v>
      </c>
      <c r="F170" s="10">
        <f t="shared" si="7"/>
        <v>34798.7</v>
      </c>
      <c r="G170" s="10">
        <f t="shared" si="6"/>
        <v>1525</v>
      </c>
      <c r="H170" s="8">
        <f>G170/F170</f>
        <v>0.04382347616433947</v>
      </c>
      <c r="I170" s="10">
        <f>I176+I182+I188+I194</f>
        <v>1525</v>
      </c>
      <c r="J170" s="14">
        <f>I170/E170</f>
        <v>0.04646273840716592</v>
      </c>
    </row>
    <row r="171" spans="3:10" s="20" customFormat="1" ht="15.75">
      <c r="C171" s="1" t="s">
        <v>17</v>
      </c>
      <c r="D171" s="10">
        <f t="shared" si="6"/>
        <v>0</v>
      </c>
      <c r="E171" s="10">
        <f t="shared" si="7"/>
        <v>0</v>
      </c>
      <c r="F171" s="10">
        <f t="shared" si="7"/>
        <v>0</v>
      </c>
      <c r="G171" s="10">
        <f t="shared" si="6"/>
        <v>0</v>
      </c>
      <c r="H171" s="8">
        <v>0</v>
      </c>
      <c r="I171" s="10">
        <f>I177+I183+I189+I195</f>
        <v>0</v>
      </c>
      <c r="J171" s="14">
        <v>0</v>
      </c>
    </row>
    <row r="172" spans="3:10" s="20" customFormat="1" ht="15.75">
      <c r="C172" s="1" t="s">
        <v>18</v>
      </c>
      <c r="D172" s="10">
        <f t="shared" si="6"/>
        <v>0</v>
      </c>
      <c r="E172" s="10">
        <f t="shared" si="7"/>
        <v>0</v>
      </c>
      <c r="F172" s="10">
        <f t="shared" si="7"/>
        <v>0</v>
      </c>
      <c r="G172" s="10">
        <f t="shared" si="6"/>
        <v>0</v>
      </c>
      <c r="H172" s="8">
        <v>0</v>
      </c>
      <c r="I172" s="10">
        <f>I178+I184+I190+I196</f>
        <v>0</v>
      </c>
      <c r="J172" s="14">
        <v>0</v>
      </c>
    </row>
    <row r="173" spans="3:10" s="20" customFormat="1" ht="15.75">
      <c r="C173" s="1"/>
      <c r="D173" s="10"/>
      <c r="E173" s="10"/>
      <c r="F173" s="10"/>
      <c r="G173" s="10"/>
      <c r="H173" s="8"/>
      <c r="I173" s="10"/>
      <c r="J173" s="14"/>
    </row>
    <row r="174" spans="3:10" s="20" customFormat="1" ht="31.5">
      <c r="C174" s="3" t="s">
        <v>46</v>
      </c>
      <c r="D174" s="10"/>
      <c r="E174" s="10"/>
      <c r="F174" s="10"/>
      <c r="G174" s="10"/>
      <c r="H174" s="8"/>
      <c r="I174" s="10"/>
      <c r="J174" s="14"/>
    </row>
    <row r="175" spans="3:10" s="20" customFormat="1" ht="15.75">
      <c r="C175" s="2" t="s">
        <v>0</v>
      </c>
      <c r="D175" s="10">
        <f>D176+D177+D178</f>
        <v>100</v>
      </c>
      <c r="E175" s="10">
        <f>E176+E177+E178</f>
        <v>100</v>
      </c>
      <c r="F175" s="10">
        <f>F176+F177+F178</f>
        <v>100</v>
      </c>
      <c r="G175" s="10">
        <f>G176+G177+G178</f>
        <v>0</v>
      </c>
      <c r="H175" s="8">
        <f>G175/F175</f>
        <v>0</v>
      </c>
      <c r="I175" s="10">
        <f>I176+I177+I178</f>
        <v>0</v>
      </c>
      <c r="J175" s="14">
        <f>I175/E175</f>
        <v>0</v>
      </c>
    </row>
    <row r="176" spans="3:10" s="20" customFormat="1" ht="31.5">
      <c r="C176" s="1" t="s">
        <v>16</v>
      </c>
      <c r="D176" s="10">
        <v>100</v>
      </c>
      <c r="E176" s="10">
        <v>100</v>
      </c>
      <c r="F176" s="10">
        <v>100</v>
      </c>
      <c r="G176" s="10">
        <v>0</v>
      </c>
      <c r="H176" s="8">
        <f>G176/F176</f>
        <v>0</v>
      </c>
      <c r="I176" s="10">
        <v>0</v>
      </c>
      <c r="J176" s="14">
        <f>I176/E176</f>
        <v>0</v>
      </c>
    </row>
    <row r="177" spans="3:10" s="20" customFormat="1" ht="15.75" customHeight="1">
      <c r="C177" s="1" t="s">
        <v>17</v>
      </c>
      <c r="D177" s="10">
        <v>0</v>
      </c>
      <c r="E177" s="10">
        <v>0</v>
      </c>
      <c r="F177" s="10">
        <v>0</v>
      </c>
      <c r="G177" s="10">
        <v>0</v>
      </c>
      <c r="H177" s="8">
        <v>0</v>
      </c>
      <c r="I177" s="10">
        <v>0</v>
      </c>
      <c r="J177" s="14">
        <v>0</v>
      </c>
    </row>
    <row r="178" spans="3:10" s="23" customFormat="1" ht="15.75" customHeight="1">
      <c r="C178" s="1" t="s">
        <v>18</v>
      </c>
      <c r="D178" s="9">
        <v>0</v>
      </c>
      <c r="E178" s="9">
        <v>0</v>
      </c>
      <c r="F178" s="9">
        <v>0</v>
      </c>
      <c r="G178" s="9">
        <v>0</v>
      </c>
      <c r="H178" s="8">
        <v>0</v>
      </c>
      <c r="I178" s="9">
        <v>0</v>
      </c>
      <c r="J178" s="14">
        <v>0</v>
      </c>
    </row>
    <row r="179" spans="3:10" s="20" customFormat="1" ht="24" customHeight="1">
      <c r="C179" s="1"/>
      <c r="D179" s="9"/>
      <c r="E179" s="9"/>
      <c r="F179" s="9"/>
      <c r="G179" s="9"/>
      <c r="H179" s="8"/>
      <c r="I179" s="9"/>
      <c r="J179" s="14"/>
    </row>
    <row r="180" spans="3:10" s="20" customFormat="1" ht="49.5" customHeight="1">
      <c r="C180" s="3" t="s">
        <v>47</v>
      </c>
      <c r="D180" s="9"/>
      <c r="E180" s="9"/>
      <c r="F180" s="9"/>
      <c r="G180" s="9"/>
      <c r="H180" s="8"/>
      <c r="I180" s="9"/>
      <c r="J180" s="14"/>
    </row>
    <row r="181" spans="3:10" s="20" customFormat="1" ht="16.5" customHeight="1">
      <c r="C181" s="2" t="s">
        <v>0</v>
      </c>
      <c r="D181" s="9">
        <f>D182+D183+D184</f>
        <v>1400</v>
      </c>
      <c r="E181" s="9">
        <f>E182+E183+E184</f>
        <v>1263</v>
      </c>
      <c r="F181" s="9">
        <f>F182+F183+F184</f>
        <v>1400</v>
      </c>
      <c r="G181" s="9">
        <f>G182+G183+G184</f>
        <v>20</v>
      </c>
      <c r="H181" s="8">
        <f>G181/F181</f>
        <v>0.014285714285714285</v>
      </c>
      <c r="I181" s="9">
        <f>I182+I183+I184</f>
        <v>20</v>
      </c>
      <c r="J181" s="14">
        <f>I181/E181</f>
        <v>0.01583531274742676</v>
      </c>
    </row>
    <row r="182" spans="3:10" s="20" customFormat="1" ht="36.75" customHeight="1">
      <c r="C182" s="1" t="s">
        <v>16</v>
      </c>
      <c r="D182" s="9">
        <v>1400</v>
      </c>
      <c r="E182" s="9">
        <v>1263</v>
      </c>
      <c r="F182" s="9">
        <v>1400</v>
      </c>
      <c r="G182" s="9">
        <v>20</v>
      </c>
      <c r="H182" s="8">
        <f>G182/F182</f>
        <v>0.014285714285714285</v>
      </c>
      <c r="I182" s="9">
        <v>20</v>
      </c>
      <c r="J182" s="14">
        <f>I182/E182</f>
        <v>0.01583531274742676</v>
      </c>
    </row>
    <row r="183" spans="3:10" s="20" customFormat="1" ht="15.75">
      <c r="C183" s="1" t="s">
        <v>17</v>
      </c>
      <c r="D183" s="10">
        <v>0</v>
      </c>
      <c r="E183" s="10">
        <v>0</v>
      </c>
      <c r="F183" s="10">
        <v>0</v>
      </c>
      <c r="G183" s="10">
        <v>0</v>
      </c>
      <c r="H183" s="8">
        <v>0</v>
      </c>
      <c r="I183" s="10">
        <v>0</v>
      </c>
      <c r="J183" s="14">
        <v>0</v>
      </c>
    </row>
    <row r="184" spans="3:10" s="20" customFormat="1" ht="15.75">
      <c r="C184" s="1" t="s">
        <v>18</v>
      </c>
      <c r="D184" s="10">
        <v>0</v>
      </c>
      <c r="E184" s="10">
        <v>0</v>
      </c>
      <c r="F184" s="10">
        <v>0</v>
      </c>
      <c r="G184" s="10">
        <v>0</v>
      </c>
      <c r="H184" s="8">
        <v>0</v>
      </c>
      <c r="I184" s="10">
        <v>0</v>
      </c>
      <c r="J184" s="14">
        <v>0</v>
      </c>
    </row>
    <row r="185" spans="3:10" s="20" customFormat="1" ht="15.75">
      <c r="C185" s="1"/>
      <c r="D185" s="9"/>
      <c r="E185" s="9"/>
      <c r="F185" s="9"/>
      <c r="G185" s="9"/>
      <c r="H185" s="8"/>
      <c r="I185" s="9"/>
      <c r="J185" s="14"/>
    </row>
    <row r="186" spans="3:10" s="20" customFormat="1" ht="31.5">
      <c r="C186" s="3" t="s">
        <v>48</v>
      </c>
      <c r="D186" s="9"/>
      <c r="E186" s="9"/>
      <c r="F186" s="9"/>
      <c r="G186" s="10"/>
      <c r="H186" s="8"/>
      <c r="I186" s="10"/>
      <c r="J186" s="14"/>
    </row>
    <row r="187" spans="3:10" s="20" customFormat="1" ht="15.75">
      <c r="C187" s="2" t="s">
        <v>0</v>
      </c>
      <c r="D187" s="10">
        <f>D188+D189+D190</f>
        <v>30821.9</v>
      </c>
      <c r="E187" s="10">
        <f>E188+E189+E190</f>
        <v>30959</v>
      </c>
      <c r="F187" s="10">
        <f>F188+F189+F190</f>
        <v>32798.7</v>
      </c>
      <c r="G187" s="10">
        <f>G188+G189+G190</f>
        <v>1455</v>
      </c>
      <c r="H187" s="8">
        <f>G187/F187</f>
        <v>0.0443615143283118</v>
      </c>
      <c r="I187" s="10">
        <f>I188+I189+I190</f>
        <v>1455</v>
      </c>
      <c r="J187" s="14">
        <f>I187/E187</f>
        <v>0.04699764204270164</v>
      </c>
    </row>
    <row r="188" spans="3:10" s="20" customFormat="1" ht="31.5">
      <c r="C188" s="1" t="s">
        <v>16</v>
      </c>
      <c r="D188" s="10">
        <v>30821.9</v>
      </c>
      <c r="E188" s="10">
        <v>30959</v>
      </c>
      <c r="F188" s="10">
        <v>32798.7</v>
      </c>
      <c r="G188" s="10">
        <v>1455</v>
      </c>
      <c r="H188" s="8">
        <f>G188/F188</f>
        <v>0.0443615143283118</v>
      </c>
      <c r="I188" s="10">
        <v>1455</v>
      </c>
      <c r="J188" s="14">
        <f>I188/E188</f>
        <v>0.04699764204270164</v>
      </c>
    </row>
    <row r="189" spans="3:10" s="20" customFormat="1" ht="15.75">
      <c r="C189" s="1" t="s">
        <v>17</v>
      </c>
      <c r="D189" s="10">
        <v>0</v>
      </c>
      <c r="E189" s="10">
        <v>0</v>
      </c>
      <c r="F189" s="10">
        <v>0</v>
      </c>
      <c r="G189" s="10">
        <v>0</v>
      </c>
      <c r="H189" s="8">
        <v>0</v>
      </c>
      <c r="I189" s="10">
        <v>0</v>
      </c>
      <c r="J189" s="14">
        <v>0</v>
      </c>
    </row>
    <row r="190" spans="3:10" s="20" customFormat="1" ht="15.75">
      <c r="C190" s="1" t="s">
        <v>18</v>
      </c>
      <c r="D190" s="10">
        <v>0</v>
      </c>
      <c r="E190" s="10">
        <v>0</v>
      </c>
      <c r="F190" s="10">
        <v>0</v>
      </c>
      <c r="G190" s="10">
        <v>0</v>
      </c>
      <c r="H190" s="8">
        <v>0</v>
      </c>
      <c r="I190" s="10">
        <v>0</v>
      </c>
      <c r="J190" s="14">
        <v>0</v>
      </c>
    </row>
    <row r="191" spans="3:10" s="20" customFormat="1" ht="15.75">
      <c r="C191" s="36"/>
      <c r="D191" s="28"/>
      <c r="E191" s="28"/>
      <c r="F191" s="28"/>
      <c r="G191" s="28"/>
      <c r="H191" s="29"/>
      <c r="I191" s="10"/>
      <c r="J191" s="14"/>
    </row>
    <row r="192" spans="3:10" s="20" customFormat="1" ht="47.25">
      <c r="C192" s="34" t="s">
        <v>49</v>
      </c>
      <c r="D192" s="31"/>
      <c r="E192" s="31"/>
      <c r="F192" s="31"/>
      <c r="G192" s="31"/>
      <c r="H192" s="29"/>
      <c r="I192" s="9"/>
      <c r="J192" s="14"/>
    </row>
    <row r="193" spans="3:10" s="20" customFormat="1" ht="15.75">
      <c r="C193" s="2" t="s">
        <v>0</v>
      </c>
      <c r="D193" s="31">
        <f>D194+D195+D196</f>
        <v>500</v>
      </c>
      <c r="E193" s="31">
        <f>E194+E195+E196</f>
        <v>500</v>
      </c>
      <c r="F193" s="31">
        <f>F194+F195+F196</f>
        <v>500</v>
      </c>
      <c r="G193" s="31">
        <f>G194+G195+G196</f>
        <v>50</v>
      </c>
      <c r="H193" s="29">
        <f>G193/F193</f>
        <v>0.1</v>
      </c>
      <c r="I193" s="31">
        <f>I194+I195+I196</f>
        <v>50</v>
      </c>
      <c r="J193" s="14">
        <f>I193/E193</f>
        <v>0.1</v>
      </c>
    </row>
    <row r="194" spans="3:10" s="20" customFormat="1" ht="31.5">
      <c r="C194" s="1" t="s">
        <v>16</v>
      </c>
      <c r="D194" s="28">
        <v>500</v>
      </c>
      <c r="E194" s="28">
        <v>500</v>
      </c>
      <c r="F194" s="28">
        <v>500</v>
      </c>
      <c r="G194" s="28">
        <v>50</v>
      </c>
      <c r="H194" s="29">
        <f>G194/F194</f>
        <v>0.1</v>
      </c>
      <c r="I194" s="28">
        <v>50</v>
      </c>
      <c r="J194" s="14">
        <f>I194/E194</f>
        <v>0.1</v>
      </c>
    </row>
    <row r="195" spans="3:10" s="20" customFormat="1" ht="15.75">
      <c r="C195" s="1" t="s">
        <v>17</v>
      </c>
      <c r="D195" s="28">
        <v>0</v>
      </c>
      <c r="E195" s="28">
        <v>0</v>
      </c>
      <c r="F195" s="28">
        <v>0</v>
      </c>
      <c r="G195" s="28">
        <v>0</v>
      </c>
      <c r="H195" s="29">
        <v>0</v>
      </c>
      <c r="I195" s="28">
        <v>0</v>
      </c>
      <c r="J195" s="14">
        <v>0</v>
      </c>
    </row>
    <row r="196" spans="3:10" s="20" customFormat="1" ht="15.75">
      <c r="C196" s="1" t="s">
        <v>18</v>
      </c>
      <c r="D196" s="28">
        <v>0</v>
      </c>
      <c r="E196" s="28">
        <v>0</v>
      </c>
      <c r="F196" s="28">
        <v>0</v>
      </c>
      <c r="G196" s="28">
        <v>0</v>
      </c>
      <c r="H196" s="29">
        <v>0</v>
      </c>
      <c r="I196" s="28">
        <v>0</v>
      </c>
      <c r="J196" s="14">
        <v>0</v>
      </c>
    </row>
    <row r="197" spans="3:10" s="20" customFormat="1" ht="15.75">
      <c r="C197" s="33"/>
      <c r="D197" s="28"/>
      <c r="E197" s="28"/>
      <c r="F197" s="31"/>
      <c r="G197" s="28"/>
      <c r="H197" s="29"/>
      <c r="I197" s="10"/>
      <c r="J197" s="14"/>
    </row>
    <row r="198" spans="3:10" s="20" customFormat="1" ht="94.5" customHeight="1">
      <c r="C198" s="38" t="s">
        <v>50</v>
      </c>
      <c r="D198" s="28"/>
      <c r="E198" s="28"/>
      <c r="F198" s="31"/>
      <c r="G198" s="28"/>
      <c r="H198" s="29"/>
      <c r="I198" s="10"/>
      <c r="J198" s="14"/>
    </row>
    <row r="199" spans="3:10" s="20" customFormat="1" ht="15.75">
      <c r="C199" s="2" t="s">
        <v>0</v>
      </c>
      <c r="D199" s="9">
        <f>D205</f>
        <v>10419</v>
      </c>
      <c r="E199" s="9">
        <f>E205</f>
        <v>9419</v>
      </c>
      <c r="F199" s="9">
        <f>F205</f>
        <v>16419</v>
      </c>
      <c r="G199" s="9">
        <f>G200+G201+G202</f>
        <v>2328</v>
      </c>
      <c r="H199" s="8">
        <f>G199/F199</f>
        <v>0.1417869541384981</v>
      </c>
      <c r="I199" s="9">
        <f>I200+I201+I202</f>
        <v>2328</v>
      </c>
      <c r="J199" s="14">
        <f>I199/E199</f>
        <v>0.24715999575326467</v>
      </c>
    </row>
    <row r="200" spans="3:10" s="20" customFormat="1" ht="31.5">
      <c r="C200" s="1" t="s">
        <v>16</v>
      </c>
      <c r="D200" s="9">
        <f>D206</f>
        <v>10419</v>
      </c>
      <c r="E200" s="9">
        <f aca="true" t="shared" si="8" ref="E200:F202">E206</f>
        <v>9419</v>
      </c>
      <c r="F200" s="9">
        <f t="shared" si="8"/>
        <v>16419</v>
      </c>
      <c r="G200" s="10">
        <v>2328</v>
      </c>
      <c r="H200" s="8">
        <f>G200/F200</f>
        <v>0.1417869541384981</v>
      </c>
      <c r="I200" s="10">
        <v>2328</v>
      </c>
      <c r="J200" s="14">
        <f>I200/E200</f>
        <v>0.24715999575326467</v>
      </c>
    </row>
    <row r="201" spans="3:10" s="20" customFormat="1" ht="15.75">
      <c r="C201" s="1" t="s">
        <v>17</v>
      </c>
      <c r="D201" s="9">
        <f>D207</f>
        <v>0</v>
      </c>
      <c r="E201" s="9">
        <f t="shared" si="8"/>
        <v>0</v>
      </c>
      <c r="F201" s="9">
        <f t="shared" si="8"/>
        <v>0</v>
      </c>
      <c r="G201" s="10">
        <v>0</v>
      </c>
      <c r="H201" s="8">
        <v>0</v>
      </c>
      <c r="I201" s="10">
        <v>0</v>
      </c>
      <c r="J201" s="14">
        <v>0</v>
      </c>
    </row>
    <row r="202" spans="3:10" s="20" customFormat="1" ht="15.75">
      <c r="C202" s="1" t="s">
        <v>18</v>
      </c>
      <c r="D202" s="9">
        <f>D208</f>
        <v>0</v>
      </c>
      <c r="E202" s="9">
        <f t="shared" si="8"/>
        <v>0</v>
      </c>
      <c r="F202" s="9">
        <f t="shared" si="8"/>
        <v>0</v>
      </c>
      <c r="G202" s="10">
        <v>0</v>
      </c>
      <c r="H202" s="8">
        <v>0</v>
      </c>
      <c r="I202" s="10">
        <v>0</v>
      </c>
      <c r="J202" s="14">
        <v>0</v>
      </c>
    </row>
    <row r="203" spans="3:10" s="20" customFormat="1" ht="15.75">
      <c r="C203" s="1"/>
      <c r="D203" s="10"/>
      <c r="E203" s="10"/>
      <c r="F203" s="10"/>
      <c r="G203" s="10"/>
      <c r="H203" s="8"/>
      <c r="I203" s="10"/>
      <c r="J203" s="14"/>
    </row>
    <row r="204" spans="3:10" s="20" customFormat="1" ht="78.75">
      <c r="C204" s="3" t="s">
        <v>51</v>
      </c>
      <c r="D204" s="10"/>
      <c r="E204" s="10"/>
      <c r="F204" s="10"/>
      <c r="G204" s="10"/>
      <c r="H204" s="8"/>
      <c r="I204" s="10"/>
      <c r="J204" s="14"/>
    </row>
    <row r="205" spans="3:10" s="20" customFormat="1" ht="20.25" customHeight="1">
      <c r="C205" s="2" t="s">
        <v>0</v>
      </c>
      <c r="D205" s="10">
        <f>D206+D207+D208</f>
        <v>10419</v>
      </c>
      <c r="E205" s="10">
        <f>E206+E207+E208</f>
        <v>9419</v>
      </c>
      <c r="F205" s="10">
        <f>F206+F207+F208</f>
        <v>16419</v>
      </c>
      <c r="G205" s="9">
        <f>G206+G207+G208</f>
        <v>2328</v>
      </c>
      <c r="H205" s="8">
        <f>G205/F205</f>
        <v>0.1417869541384981</v>
      </c>
      <c r="I205" s="9">
        <f>I206+I207+I208</f>
        <v>2328</v>
      </c>
      <c r="J205" s="14">
        <f>I205/E205</f>
        <v>0.24715999575326467</v>
      </c>
    </row>
    <row r="206" spans="3:10" s="20" customFormat="1" ht="31.5">
      <c r="C206" s="1" t="s">
        <v>16</v>
      </c>
      <c r="D206" s="9">
        <v>10419</v>
      </c>
      <c r="E206" s="9">
        <v>9419</v>
      </c>
      <c r="F206" s="9">
        <v>16419</v>
      </c>
      <c r="G206" s="10">
        <v>2328</v>
      </c>
      <c r="H206" s="8">
        <f>G206/F206</f>
        <v>0.1417869541384981</v>
      </c>
      <c r="I206" s="10">
        <v>2328</v>
      </c>
      <c r="J206" s="14">
        <f>I206/E206</f>
        <v>0.24715999575326467</v>
      </c>
    </row>
    <row r="207" spans="3:10" s="20" customFormat="1" ht="15.75">
      <c r="C207" s="1" t="s">
        <v>17</v>
      </c>
      <c r="D207" s="9">
        <v>0</v>
      </c>
      <c r="E207" s="9">
        <v>0</v>
      </c>
      <c r="F207" s="9">
        <v>0</v>
      </c>
      <c r="G207" s="10">
        <v>0</v>
      </c>
      <c r="H207" s="8">
        <v>0</v>
      </c>
      <c r="I207" s="10">
        <v>0</v>
      </c>
      <c r="J207" s="14">
        <v>0</v>
      </c>
    </row>
    <row r="208" spans="3:10" s="20" customFormat="1" ht="15.75">
      <c r="C208" s="1" t="s">
        <v>18</v>
      </c>
      <c r="D208" s="10">
        <v>0</v>
      </c>
      <c r="E208" s="9">
        <v>0</v>
      </c>
      <c r="F208" s="9">
        <v>0</v>
      </c>
      <c r="G208" s="10">
        <v>0</v>
      </c>
      <c r="H208" s="8">
        <v>0</v>
      </c>
      <c r="I208" s="10">
        <v>0</v>
      </c>
      <c r="J208" s="14">
        <v>0</v>
      </c>
    </row>
    <row r="209" spans="3:10" s="20" customFormat="1" ht="15.75">
      <c r="C209" s="1"/>
      <c r="D209" s="10"/>
      <c r="E209" s="10"/>
      <c r="F209" s="9"/>
      <c r="G209" s="10"/>
      <c r="H209" s="8"/>
      <c r="I209" s="10"/>
      <c r="J209" s="14"/>
    </row>
    <row r="210" spans="3:10" s="20" customFormat="1" ht="78.75">
      <c r="C210" s="2" t="s">
        <v>52</v>
      </c>
      <c r="D210" s="10"/>
      <c r="E210" s="10"/>
      <c r="F210" s="9"/>
      <c r="G210" s="10"/>
      <c r="H210" s="8"/>
      <c r="I210" s="10"/>
      <c r="J210" s="14"/>
    </row>
    <row r="211" spans="3:10" s="20" customFormat="1" ht="15.75">
      <c r="C211" s="2" t="s">
        <v>0</v>
      </c>
      <c r="D211" s="9">
        <f aca="true" t="shared" si="9" ref="D211:F214">D217+D223</f>
        <v>439498</v>
      </c>
      <c r="E211" s="9">
        <f t="shared" si="9"/>
        <v>439498</v>
      </c>
      <c r="F211" s="9">
        <f t="shared" si="9"/>
        <v>200692</v>
      </c>
      <c r="G211" s="9">
        <f>G217+G223</f>
        <v>9740.5</v>
      </c>
      <c r="H211" s="8">
        <f>G211/F211</f>
        <v>0.04853457038646284</v>
      </c>
      <c r="I211" s="9">
        <f>I217+I223</f>
        <v>8023</v>
      </c>
      <c r="J211" s="14">
        <f>I211/E211</f>
        <v>0.018254918111117683</v>
      </c>
    </row>
    <row r="212" spans="3:10" s="20" customFormat="1" ht="33.75" customHeight="1">
      <c r="C212" s="1" t="s">
        <v>16</v>
      </c>
      <c r="D212" s="9">
        <f t="shared" si="9"/>
        <v>143862</v>
      </c>
      <c r="E212" s="9">
        <f t="shared" si="9"/>
        <v>143862</v>
      </c>
      <c r="F212" s="9">
        <f t="shared" si="9"/>
        <v>200692</v>
      </c>
      <c r="G212" s="9">
        <f>G218+G224</f>
        <v>9740.5</v>
      </c>
      <c r="H212" s="8">
        <f>G212/F212</f>
        <v>0.04853457038646284</v>
      </c>
      <c r="I212" s="9">
        <f>I218+I224</f>
        <v>8023</v>
      </c>
      <c r="J212" s="14">
        <f>I212/E212</f>
        <v>0.05576872280379808</v>
      </c>
    </row>
    <row r="213" spans="3:10" s="20" customFormat="1" ht="15.75">
      <c r="C213" s="1" t="s">
        <v>17</v>
      </c>
      <c r="D213" s="9">
        <f t="shared" si="9"/>
        <v>295636</v>
      </c>
      <c r="E213" s="9">
        <f t="shared" si="9"/>
        <v>295636</v>
      </c>
      <c r="F213" s="9">
        <f t="shared" si="9"/>
        <v>0</v>
      </c>
      <c r="G213" s="9">
        <f>G219+G225</f>
        <v>0</v>
      </c>
      <c r="H213" s="8">
        <v>0</v>
      </c>
      <c r="I213" s="9">
        <f>I219+I225</f>
        <v>0</v>
      </c>
      <c r="J213" s="14">
        <f>I213/E213</f>
        <v>0</v>
      </c>
    </row>
    <row r="214" spans="3:10" s="20" customFormat="1" ht="15.75">
      <c r="C214" s="1" t="s">
        <v>18</v>
      </c>
      <c r="D214" s="9">
        <f t="shared" si="9"/>
        <v>0</v>
      </c>
      <c r="E214" s="9">
        <f t="shared" si="9"/>
        <v>0</v>
      </c>
      <c r="F214" s="9">
        <f t="shared" si="9"/>
        <v>0</v>
      </c>
      <c r="G214" s="9">
        <f>G220+G226</f>
        <v>0</v>
      </c>
      <c r="H214" s="8">
        <v>0</v>
      </c>
      <c r="I214" s="9">
        <f>I220+I226</f>
        <v>0</v>
      </c>
      <c r="J214" s="14">
        <v>0</v>
      </c>
    </row>
    <row r="215" spans="3:10" s="20" customFormat="1" ht="15.75">
      <c r="C215" s="1"/>
      <c r="D215" s="9"/>
      <c r="E215" s="9"/>
      <c r="F215" s="10"/>
      <c r="G215" s="10"/>
      <c r="H215" s="8"/>
      <c r="I215" s="10"/>
      <c r="J215" s="14"/>
    </row>
    <row r="216" spans="3:10" s="20" customFormat="1" ht="47.25">
      <c r="C216" s="3" t="s">
        <v>53</v>
      </c>
      <c r="D216" s="10"/>
      <c r="E216" s="10"/>
      <c r="F216" s="9"/>
      <c r="G216" s="10"/>
      <c r="H216" s="8"/>
      <c r="I216" s="10"/>
      <c r="J216" s="14"/>
    </row>
    <row r="217" spans="3:10" s="20" customFormat="1" ht="15.75">
      <c r="C217" s="2" t="s">
        <v>0</v>
      </c>
      <c r="D217" s="10">
        <f>D218+D219+D220</f>
        <v>16185.9</v>
      </c>
      <c r="E217" s="10">
        <f>E218+E219+E220</f>
        <v>16185.9</v>
      </c>
      <c r="F217" s="10">
        <f>F218+F219+F220</f>
        <v>19685.9</v>
      </c>
      <c r="G217" s="10">
        <f>G218+G219+G220</f>
        <v>788</v>
      </c>
      <c r="H217" s="8">
        <f>G217/F217</f>
        <v>0.0400286499474243</v>
      </c>
      <c r="I217" s="10">
        <f>I218+I219+I220</f>
        <v>23</v>
      </c>
      <c r="J217" s="14">
        <f>I217/E217</f>
        <v>0.0014209898739025943</v>
      </c>
    </row>
    <row r="218" spans="3:10" s="20" customFormat="1" ht="31.5">
      <c r="C218" s="1" t="s">
        <v>16</v>
      </c>
      <c r="D218" s="10">
        <v>16185.9</v>
      </c>
      <c r="E218" s="10">
        <v>16185.9</v>
      </c>
      <c r="F218" s="9">
        <v>19685.9</v>
      </c>
      <c r="G218" s="10">
        <v>788</v>
      </c>
      <c r="H218" s="8">
        <f>G218/F218</f>
        <v>0.0400286499474243</v>
      </c>
      <c r="I218" s="10">
        <v>23</v>
      </c>
      <c r="J218" s="14">
        <f>I218/E218</f>
        <v>0.0014209898739025943</v>
      </c>
    </row>
    <row r="219" spans="3:10" s="20" customFormat="1" ht="15.75">
      <c r="C219" s="1" t="s">
        <v>17</v>
      </c>
      <c r="D219" s="10">
        <v>0</v>
      </c>
      <c r="E219" s="10">
        <v>0</v>
      </c>
      <c r="F219" s="9">
        <v>0</v>
      </c>
      <c r="G219" s="10">
        <v>0</v>
      </c>
      <c r="H219" s="8">
        <v>0</v>
      </c>
      <c r="I219" s="10">
        <v>0</v>
      </c>
      <c r="J219" s="14">
        <v>0</v>
      </c>
    </row>
    <row r="220" spans="3:10" s="20" customFormat="1" ht="15.75">
      <c r="C220" s="1" t="s">
        <v>18</v>
      </c>
      <c r="D220" s="9">
        <v>0</v>
      </c>
      <c r="E220" s="9">
        <v>0</v>
      </c>
      <c r="F220" s="9">
        <v>0</v>
      </c>
      <c r="G220" s="9">
        <v>0</v>
      </c>
      <c r="H220" s="8">
        <v>0</v>
      </c>
      <c r="I220" s="9">
        <v>0</v>
      </c>
      <c r="J220" s="14">
        <v>0</v>
      </c>
    </row>
    <row r="221" spans="3:10" s="20" customFormat="1" ht="16.5" customHeight="1">
      <c r="C221" s="1"/>
      <c r="D221" s="9"/>
      <c r="E221" s="9"/>
      <c r="F221" s="9"/>
      <c r="G221" s="10"/>
      <c r="H221" s="8"/>
      <c r="I221" s="10"/>
      <c r="J221" s="14"/>
    </row>
    <row r="222" spans="3:10" s="20" customFormat="1" ht="33.75" customHeight="1">
      <c r="C222" s="3" t="s">
        <v>54</v>
      </c>
      <c r="D222" s="9"/>
      <c r="E222" s="9"/>
      <c r="F222" s="9"/>
      <c r="G222" s="10"/>
      <c r="H222" s="8"/>
      <c r="I222" s="10"/>
      <c r="J222" s="14"/>
    </row>
    <row r="223" spans="3:10" s="20" customFormat="1" ht="16.5" customHeight="1">
      <c r="C223" s="2" t="s">
        <v>0</v>
      </c>
      <c r="D223" s="10">
        <f>D224+D225+D226</f>
        <v>423312.1</v>
      </c>
      <c r="E223" s="10">
        <f>E224+E225+E226</f>
        <v>423312.1</v>
      </c>
      <c r="F223" s="10">
        <f>F224+F225+F226</f>
        <v>181006.1</v>
      </c>
      <c r="G223" s="10">
        <f>G224+G225+G226</f>
        <v>8952.5</v>
      </c>
      <c r="H223" s="8">
        <f>G223/F223</f>
        <v>0.049459659094362014</v>
      </c>
      <c r="I223" s="10">
        <f>I224+I225+I226</f>
        <v>8000</v>
      </c>
      <c r="J223" s="14">
        <f>I223/E223</f>
        <v>0.018898585700715856</v>
      </c>
    </row>
    <row r="224" spans="3:10" s="20" customFormat="1" ht="30.75" customHeight="1">
      <c r="C224" s="1" t="s">
        <v>16</v>
      </c>
      <c r="D224" s="10">
        <v>127676.1</v>
      </c>
      <c r="E224" s="10">
        <v>127676.1</v>
      </c>
      <c r="F224" s="10">
        <v>181006.1</v>
      </c>
      <c r="G224" s="10">
        <v>8952.5</v>
      </c>
      <c r="H224" s="8">
        <f>G224/F224</f>
        <v>0.049459659094362014</v>
      </c>
      <c r="I224" s="10">
        <v>8000</v>
      </c>
      <c r="J224" s="14">
        <f>I224/E224</f>
        <v>0.06265855551665503</v>
      </c>
    </row>
    <row r="225" spans="3:10" s="20" customFormat="1" ht="16.5" customHeight="1">
      <c r="C225" s="1" t="s">
        <v>17</v>
      </c>
      <c r="D225" s="10">
        <v>295636</v>
      </c>
      <c r="E225" s="10">
        <v>295636</v>
      </c>
      <c r="F225" s="9">
        <v>0</v>
      </c>
      <c r="G225" s="10">
        <v>0</v>
      </c>
      <c r="H225" s="8">
        <v>0</v>
      </c>
      <c r="I225" s="10">
        <v>0</v>
      </c>
      <c r="J225" s="14">
        <f>I225/E225</f>
        <v>0</v>
      </c>
    </row>
    <row r="226" spans="3:10" s="20" customFormat="1" ht="16.5" customHeight="1">
      <c r="C226" s="1" t="s">
        <v>18</v>
      </c>
      <c r="D226" s="10">
        <v>0</v>
      </c>
      <c r="E226" s="10">
        <v>0</v>
      </c>
      <c r="F226" s="9">
        <v>0</v>
      </c>
      <c r="G226" s="10">
        <v>0</v>
      </c>
      <c r="H226" s="8">
        <v>0</v>
      </c>
      <c r="I226" s="10">
        <v>0</v>
      </c>
      <c r="J226" s="14">
        <v>0</v>
      </c>
    </row>
    <row r="227" spans="3:10" s="23" customFormat="1" ht="16.5" customHeight="1">
      <c r="C227" s="2"/>
      <c r="D227" s="9"/>
      <c r="E227" s="18"/>
      <c r="F227" s="18"/>
      <c r="G227" s="18"/>
      <c r="H227" s="8"/>
      <c r="I227" s="18"/>
      <c r="J227" s="14"/>
    </row>
    <row r="228" spans="3:10" s="20" customFormat="1" ht="69.75" customHeight="1">
      <c r="C228" s="2" t="s">
        <v>55</v>
      </c>
      <c r="D228" s="9"/>
      <c r="E228" s="9"/>
      <c r="F228" s="9"/>
      <c r="G228" s="10"/>
      <c r="H228" s="8"/>
      <c r="I228" s="10"/>
      <c r="J228" s="14"/>
    </row>
    <row r="229" spans="3:10" s="20" customFormat="1" ht="16.5" customHeight="1">
      <c r="C229" s="2" t="s">
        <v>0</v>
      </c>
      <c r="D229" s="9">
        <f aca="true" t="shared" si="10" ref="D229:F232">D235+D241+D247</f>
        <v>406692.2</v>
      </c>
      <c r="E229" s="9">
        <f t="shared" si="10"/>
        <v>535110.5800000001</v>
      </c>
      <c r="F229" s="9">
        <f t="shared" si="10"/>
        <v>356968</v>
      </c>
      <c r="G229" s="9">
        <f>G235+G241+G247</f>
        <v>49671</v>
      </c>
      <c r="H229" s="8">
        <f>G229/F229</f>
        <v>0.13914692633513367</v>
      </c>
      <c r="I229" s="9">
        <f>I235+I241+I247</f>
        <v>42668</v>
      </c>
      <c r="J229" s="14">
        <f>I229/E229</f>
        <v>0.07973679010420612</v>
      </c>
    </row>
    <row r="230" spans="3:10" s="20" customFormat="1" ht="16.5" customHeight="1">
      <c r="C230" s="1" t="s">
        <v>16</v>
      </c>
      <c r="D230" s="9">
        <f t="shared" si="10"/>
        <v>376162.2</v>
      </c>
      <c r="E230" s="9">
        <f t="shared" si="10"/>
        <v>380200.88</v>
      </c>
      <c r="F230" s="9">
        <f t="shared" si="10"/>
        <v>319268</v>
      </c>
      <c r="G230" s="9">
        <f>G236+G242+G248</f>
        <v>49671</v>
      </c>
      <c r="H230" s="8">
        <f>G230/F230</f>
        <v>0.15557775912399613</v>
      </c>
      <c r="I230" s="9">
        <f>I236+I242+I248</f>
        <v>42668</v>
      </c>
      <c r="J230" s="14">
        <f>I230/E230</f>
        <v>0.11222488490820957</v>
      </c>
    </row>
    <row r="231" spans="3:10" s="20" customFormat="1" ht="15.75">
      <c r="C231" s="1" t="s">
        <v>17</v>
      </c>
      <c r="D231" s="9">
        <f t="shared" si="10"/>
        <v>30530</v>
      </c>
      <c r="E231" s="9">
        <f t="shared" si="10"/>
        <v>154909.7</v>
      </c>
      <c r="F231" s="9">
        <f t="shared" si="10"/>
        <v>0</v>
      </c>
      <c r="G231" s="9">
        <f>G237+G243+G249</f>
        <v>0</v>
      </c>
      <c r="H231" s="8">
        <v>0</v>
      </c>
      <c r="I231" s="9">
        <f>I237+I243+I249</f>
        <v>0</v>
      </c>
      <c r="J231" s="14">
        <f>I231/E231</f>
        <v>0</v>
      </c>
    </row>
    <row r="232" spans="3:10" s="20" customFormat="1" ht="15.75">
      <c r="C232" s="1" t="s">
        <v>18</v>
      </c>
      <c r="D232" s="9">
        <f t="shared" si="10"/>
        <v>0</v>
      </c>
      <c r="E232" s="9">
        <f t="shared" si="10"/>
        <v>0</v>
      </c>
      <c r="F232" s="9">
        <f t="shared" si="10"/>
        <v>37700</v>
      </c>
      <c r="G232" s="9">
        <f>G238+G244+G250</f>
        <v>0</v>
      </c>
      <c r="H232" s="8">
        <f>G232/F232</f>
        <v>0</v>
      </c>
      <c r="I232" s="9">
        <f>I238+I244+I250</f>
        <v>0</v>
      </c>
      <c r="J232" s="14">
        <v>0</v>
      </c>
    </row>
    <row r="233" spans="3:10" s="20" customFormat="1" ht="23.25" customHeight="1">
      <c r="C233" s="2"/>
      <c r="D233" s="10"/>
      <c r="E233" s="10"/>
      <c r="F233" s="9"/>
      <c r="G233" s="10"/>
      <c r="H233" s="8"/>
      <c r="I233" s="10"/>
      <c r="J233" s="14"/>
    </row>
    <row r="234" spans="3:10" s="23" customFormat="1" ht="32.25" customHeight="1">
      <c r="C234" s="3" t="s">
        <v>56</v>
      </c>
      <c r="D234" s="9"/>
      <c r="E234" s="18"/>
      <c r="F234" s="18"/>
      <c r="G234" s="18"/>
      <c r="H234" s="8"/>
      <c r="I234" s="18"/>
      <c r="J234" s="14"/>
    </row>
    <row r="235" spans="3:10" s="20" customFormat="1" ht="15.75">
      <c r="C235" s="2" t="s">
        <v>0</v>
      </c>
      <c r="D235" s="9">
        <f>D236+D237+D238</f>
        <v>281110.2</v>
      </c>
      <c r="E235" s="9">
        <f>E236+E237+E238</f>
        <v>404328.58</v>
      </c>
      <c r="F235" s="9">
        <f>F236+F237+F238</f>
        <v>237068</v>
      </c>
      <c r="G235" s="9">
        <f>G236+G237+G238</f>
        <v>31484</v>
      </c>
      <c r="H235" s="8">
        <f>G235/F235</f>
        <v>0.13280577724534734</v>
      </c>
      <c r="I235" s="9">
        <f>I236+I237+I238</f>
        <v>24481</v>
      </c>
      <c r="J235" s="14">
        <f>I235/E235</f>
        <v>0.0605472905229702</v>
      </c>
    </row>
    <row r="236" spans="3:10" s="20" customFormat="1" ht="31.5">
      <c r="C236" s="1" t="s">
        <v>16</v>
      </c>
      <c r="D236" s="9">
        <v>281110.2</v>
      </c>
      <c r="E236" s="9">
        <v>279948.88</v>
      </c>
      <c r="F236" s="9">
        <v>237068</v>
      </c>
      <c r="G236" s="9">
        <v>31484</v>
      </c>
      <c r="H236" s="8">
        <f>G236/F236</f>
        <v>0.13280577724534734</v>
      </c>
      <c r="I236" s="9">
        <v>24481</v>
      </c>
      <c r="J236" s="14">
        <f>I236/E236</f>
        <v>0.08744810838321625</v>
      </c>
    </row>
    <row r="237" spans="3:10" s="20" customFormat="1" ht="15.75">
      <c r="C237" s="1" t="s">
        <v>17</v>
      </c>
      <c r="D237" s="9">
        <v>0</v>
      </c>
      <c r="E237" s="9">
        <v>124379.7</v>
      </c>
      <c r="F237" s="9">
        <v>0</v>
      </c>
      <c r="G237" s="9">
        <v>0</v>
      </c>
      <c r="H237" s="8">
        <v>0</v>
      </c>
      <c r="I237" s="9">
        <v>0</v>
      </c>
      <c r="J237" s="14">
        <f>I237/E237</f>
        <v>0</v>
      </c>
    </row>
    <row r="238" spans="3:10" s="20" customFormat="1" ht="15.75">
      <c r="C238" s="1" t="s">
        <v>18</v>
      </c>
      <c r="D238" s="9">
        <v>0</v>
      </c>
      <c r="E238" s="9">
        <v>0</v>
      </c>
      <c r="F238" s="9">
        <v>0</v>
      </c>
      <c r="G238" s="9">
        <v>0</v>
      </c>
      <c r="H238" s="8">
        <v>0</v>
      </c>
      <c r="I238" s="9">
        <v>0</v>
      </c>
      <c r="J238" s="14">
        <v>0</v>
      </c>
    </row>
    <row r="239" spans="3:10" s="20" customFormat="1" ht="15.75">
      <c r="C239" s="1"/>
      <c r="D239" s="10"/>
      <c r="E239" s="10"/>
      <c r="F239" s="9"/>
      <c r="G239" s="10"/>
      <c r="H239" s="8"/>
      <c r="I239" s="10"/>
      <c r="J239" s="14"/>
    </row>
    <row r="240" spans="3:10" s="20" customFormat="1" ht="47.25">
      <c r="C240" s="3" t="s">
        <v>57</v>
      </c>
      <c r="D240" s="10"/>
      <c r="E240" s="10"/>
      <c r="F240" s="9"/>
      <c r="G240" s="10"/>
      <c r="H240" s="8"/>
      <c r="I240" s="10"/>
      <c r="J240" s="14"/>
    </row>
    <row r="241" spans="3:10" s="20" customFormat="1" ht="15.75">
      <c r="C241" s="2" t="s">
        <v>0</v>
      </c>
      <c r="D241" s="9">
        <f>D242+D243+D244</f>
        <v>80000</v>
      </c>
      <c r="E241" s="9">
        <f>E242+E243+E244</f>
        <v>81200</v>
      </c>
      <c r="F241" s="9">
        <f>F242+F243+F244</f>
        <v>43500</v>
      </c>
      <c r="G241" s="9">
        <f>G242+G243+G244</f>
        <v>11807</v>
      </c>
      <c r="H241" s="8">
        <f>G241/F241</f>
        <v>0.2714252873563218</v>
      </c>
      <c r="I241" s="9">
        <f>I242+I243+I244</f>
        <v>11807</v>
      </c>
      <c r="J241" s="14">
        <f>I241/E241</f>
        <v>0.1454064039408867</v>
      </c>
    </row>
    <row r="242" spans="3:10" s="20" customFormat="1" ht="31.5">
      <c r="C242" s="1" t="s">
        <v>16</v>
      </c>
      <c r="D242" s="9">
        <v>49470</v>
      </c>
      <c r="E242" s="9">
        <v>50670</v>
      </c>
      <c r="F242" s="9">
        <v>43500</v>
      </c>
      <c r="G242" s="10">
        <v>11807</v>
      </c>
      <c r="H242" s="8">
        <f>G242/F242</f>
        <v>0.2714252873563218</v>
      </c>
      <c r="I242" s="10">
        <v>11807</v>
      </c>
      <c r="J242" s="14">
        <f>I242/E242</f>
        <v>0.23301756463390566</v>
      </c>
    </row>
    <row r="243" spans="3:10" s="20" customFormat="1" ht="17.25" customHeight="1">
      <c r="C243" s="1" t="s">
        <v>17</v>
      </c>
      <c r="D243" s="10">
        <v>30530</v>
      </c>
      <c r="E243" s="9">
        <v>30530</v>
      </c>
      <c r="F243" s="10">
        <v>0</v>
      </c>
      <c r="G243" s="10">
        <v>0</v>
      </c>
      <c r="H243" s="8">
        <v>0</v>
      </c>
      <c r="I243" s="10">
        <v>0</v>
      </c>
      <c r="J243" s="14">
        <f>I243/E243</f>
        <v>0</v>
      </c>
    </row>
    <row r="244" spans="3:10" s="20" customFormat="1" ht="15.75">
      <c r="C244" s="1" t="s">
        <v>18</v>
      </c>
      <c r="D244" s="10">
        <v>0</v>
      </c>
      <c r="E244" s="10">
        <v>0</v>
      </c>
      <c r="F244" s="10">
        <v>0</v>
      </c>
      <c r="G244" s="10">
        <v>0</v>
      </c>
      <c r="H244" s="8">
        <v>0</v>
      </c>
      <c r="I244" s="10">
        <v>0</v>
      </c>
      <c r="J244" s="14">
        <v>0</v>
      </c>
    </row>
    <row r="245" spans="3:10" s="20" customFormat="1" ht="15.75">
      <c r="C245" s="1"/>
      <c r="D245" s="10"/>
      <c r="E245" s="10"/>
      <c r="F245" s="10"/>
      <c r="G245" s="10"/>
      <c r="H245" s="8"/>
      <c r="I245" s="10"/>
      <c r="J245" s="14"/>
    </row>
    <row r="246" spans="3:10" s="20" customFormat="1" ht="47.25">
      <c r="C246" s="3" t="s">
        <v>58</v>
      </c>
      <c r="D246" s="10"/>
      <c r="E246" s="10"/>
      <c r="F246" s="9"/>
      <c r="G246" s="10"/>
      <c r="H246" s="8"/>
      <c r="I246" s="10"/>
      <c r="J246" s="14"/>
    </row>
    <row r="247" spans="3:10" s="20" customFormat="1" ht="21.75" customHeight="1">
      <c r="C247" s="2" t="s">
        <v>0</v>
      </c>
      <c r="D247" s="10">
        <f>D248+D249+D250</f>
        <v>45582</v>
      </c>
      <c r="E247" s="10">
        <f>E248+E249+E250</f>
        <v>49582</v>
      </c>
      <c r="F247" s="10">
        <f>F248+F249+F250</f>
        <v>76400</v>
      </c>
      <c r="G247" s="10">
        <f>G248+G249+G250</f>
        <v>6380</v>
      </c>
      <c r="H247" s="8">
        <f>G247/F247</f>
        <v>0.08350785340314136</v>
      </c>
      <c r="I247" s="10">
        <f>I248+I249+I250</f>
        <v>6380</v>
      </c>
      <c r="J247" s="14">
        <f>I247/E247</f>
        <v>0.12867572909523617</v>
      </c>
    </row>
    <row r="248" spans="3:10" s="20" customFormat="1" ht="31.5">
      <c r="C248" s="1" t="s">
        <v>16</v>
      </c>
      <c r="D248" s="9">
        <v>45582</v>
      </c>
      <c r="E248" s="9">
        <v>49582</v>
      </c>
      <c r="F248" s="9">
        <v>38700</v>
      </c>
      <c r="G248" s="9">
        <v>6380</v>
      </c>
      <c r="H248" s="8">
        <f>G248/F248</f>
        <v>0.1648578811369509</v>
      </c>
      <c r="I248" s="9">
        <v>6380</v>
      </c>
      <c r="J248" s="14">
        <f>I248/E248</f>
        <v>0.12867572909523617</v>
      </c>
    </row>
    <row r="249" spans="3:10" s="20" customFormat="1" ht="15.75">
      <c r="C249" s="1" t="s">
        <v>17</v>
      </c>
      <c r="D249" s="9">
        <v>0</v>
      </c>
      <c r="E249" s="9">
        <v>0</v>
      </c>
      <c r="F249" s="9">
        <v>0</v>
      </c>
      <c r="G249" s="10">
        <v>0</v>
      </c>
      <c r="H249" s="8">
        <v>0</v>
      </c>
      <c r="I249" s="10">
        <v>0</v>
      </c>
      <c r="J249" s="14">
        <v>0</v>
      </c>
    </row>
    <row r="250" spans="3:10" s="20" customFormat="1" ht="15.75">
      <c r="C250" s="1" t="s">
        <v>18</v>
      </c>
      <c r="D250" s="9">
        <v>0</v>
      </c>
      <c r="E250" s="9">
        <v>0</v>
      </c>
      <c r="F250" s="9">
        <v>37700</v>
      </c>
      <c r="G250" s="10">
        <v>0</v>
      </c>
      <c r="H250" s="8">
        <f>G250/F250</f>
        <v>0</v>
      </c>
      <c r="I250" s="10">
        <v>0</v>
      </c>
      <c r="J250" s="14">
        <v>0</v>
      </c>
    </row>
    <row r="251" spans="3:10" s="20" customFormat="1" ht="15.75">
      <c r="C251" s="1"/>
      <c r="D251" s="10"/>
      <c r="E251" s="10"/>
      <c r="F251" s="9"/>
      <c r="G251" s="10"/>
      <c r="H251" s="8"/>
      <c r="I251" s="10"/>
      <c r="J251" s="14"/>
    </row>
    <row r="252" spans="3:10" s="20" customFormat="1" ht="63">
      <c r="C252" s="2" t="s">
        <v>59</v>
      </c>
      <c r="D252" s="10"/>
      <c r="E252" s="10"/>
      <c r="F252" s="9"/>
      <c r="G252" s="10"/>
      <c r="H252" s="8"/>
      <c r="I252" s="10"/>
      <c r="J252" s="14"/>
    </row>
    <row r="253" spans="3:10" s="20" customFormat="1" ht="15.75">
      <c r="C253" s="2" t="s">
        <v>0</v>
      </c>
      <c r="D253" s="10">
        <f aca="true" t="shared" si="11" ref="D253:F256">D259</f>
        <v>4700</v>
      </c>
      <c r="E253" s="10">
        <f t="shared" si="11"/>
        <v>4700</v>
      </c>
      <c r="F253" s="10">
        <f t="shared" si="11"/>
        <v>7000</v>
      </c>
      <c r="G253" s="10">
        <f>G254+G255+G256</f>
        <v>0</v>
      </c>
      <c r="H253" s="8">
        <f>G253/F253</f>
        <v>0</v>
      </c>
      <c r="I253" s="10">
        <f>I254+I255+I256</f>
        <v>0</v>
      </c>
      <c r="J253" s="14">
        <f>I253/E253</f>
        <v>0</v>
      </c>
    </row>
    <row r="254" spans="3:10" s="20" customFormat="1" ht="36.75" customHeight="1">
      <c r="C254" s="1" t="s">
        <v>16</v>
      </c>
      <c r="D254" s="10">
        <f t="shared" si="11"/>
        <v>4700</v>
      </c>
      <c r="E254" s="10">
        <f t="shared" si="11"/>
        <v>4700</v>
      </c>
      <c r="F254" s="10">
        <f t="shared" si="11"/>
        <v>7000</v>
      </c>
      <c r="G254" s="10">
        <v>0</v>
      </c>
      <c r="H254" s="8">
        <f>G254/F254</f>
        <v>0</v>
      </c>
      <c r="I254" s="10">
        <v>0</v>
      </c>
      <c r="J254" s="14">
        <f>I254/E254</f>
        <v>0</v>
      </c>
    </row>
    <row r="255" spans="3:10" s="23" customFormat="1" ht="15.75">
      <c r="C255" s="1" t="s">
        <v>17</v>
      </c>
      <c r="D255" s="10">
        <f t="shared" si="11"/>
        <v>0</v>
      </c>
      <c r="E255" s="10">
        <f t="shared" si="11"/>
        <v>0</v>
      </c>
      <c r="F255" s="10">
        <f t="shared" si="11"/>
        <v>0</v>
      </c>
      <c r="G255" s="9">
        <v>0</v>
      </c>
      <c r="H255" s="8">
        <v>0</v>
      </c>
      <c r="I255" s="9">
        <v>0</v>
      </c>
      <c r="J255" s="14">
        <v>0</v>
      </c>
    </row>
    <row r="256" spans="3:10" s="20" customFormat="1" ht="15.75">
      <c r="C256" s="1" t="s">
        <v>18</v>
      </c>
      <c r="D256" s="10">
        <f t="shared" si="11"/>
        <v>0</v>
      </c>
      <c r="E256" s="10">
        <f t="shared" si="11"/>
        <v>0</v>
      </c>
      <c r="F256" s="10">
        <f t="shared" si="11"/>
        <v>0</v>
      </c>
      <c r="G256" s="9">
        <v>0</v>
      </c>
      <c r="H256" s="8">
        <v>0</v>
      </c>
      <c r="I256" s="9">
        <v>0</v>
      </c>
      <c r="J256" s="14">
        <v>0</v>
      </c>
    </row>
    <row r="257" spans="3:10" s="20" customFormat="1" ht="15.75" customHeight="1">
      <c r="C257" s="1"/>
      <c r="D257" s="9"/>
      <c r="E257" s="9"/>
      <c r="F257" s="9"/>
      <c r="G257" s="9"/>
      <c r="H257" s="8"/>
      <c r="I257" s="9"/>
      <c r="J257" s="14"/>
    </row>
    <row r="258" spans="3:10" s="20" customFormat="1" ht="49.5" customHeight="1">
      <c r="C258" s="3" t="s">
        <v>60</v>
      </c>
      <c r="D258" s="9"/>
      <c r="E258" s="9"/>
      <c r="F258" s="9"/>
      <c r="G258" s="9"/>
      <c r="H258" s="8"/>
      <c r="I258" s="9"/>
      <c r="J258" s="14"/>
    </row>
    <row r="259" spans="3:10" s="20" customFormat="1" ht="15.75" customHeight="1">
      <c r="C259" s="2" t="s">
        <v>0</v>
      </c>
      <c r="D259" s="9">
        <f>D260+D261+D262</f>
        <v>4700</v>
      </c>
      <c r="E259" s="9">
        <f>E260+E261+E262</f>
        <v>4700</v>
      </c>
      <c r="F259" s="9">
        <f>F260+F261+F262</f>
        <v>7000</v>
      </c>
      <c r="G259" s="10">
        <f>G260+G261+G262</f>
        <v>0</v>
      </c>
      <c r="H259" s="8">
        <f>G259/F259</f>
        <v>0</v>
      </c>
      <c r="I259" s="10">
        <f>I260+I261+I262</f>
        <v>0</v>
      </c>
      <c r="J259" s="14">
        <f>I259/E259</f>
        <v>0</v>
      </c>
    </row>
    <row r="260" spans="3:10" s="20" customFormat="1" ht="33" customHeight="1">
      <c r="C260" s="1" t="s">
        <v>16</v>
      </c>
      <c r="D260" s="10">
        <v>4700</v>
      </c>
      <c r="E260" s="10">
        <v>4700</v>
      </c>
      <c r="F260" s="9">
        <v>7000</v>
      </c>
      <c r="G260" s="10">
        <v>0</v>
      </c>
      <c r="H260" s="8">
        <f>G260/F260</f>
        <v>0</v>
      </c>
      <c r="I260" s="10">
        <v>0</v>
      </c>
      <c r="J260" s="14">
        <f>I260/E260</f>
        <v>0</v>
      </c>
    </row>
    <row r="261" spans="3:10" s="20" customFormat="1" ht="19.5" customHeight="1">
      <c r="C261" s="1" t="s">
        <v>17</v>
      </c>
      <c r="D261" s="10">
        <v>0</v>
      </c>
      <c r="E261" s="10">
        <v>0</v>
      </c>
      <c r="F261" s="9">
        <v>0</v>
      </c>
      <c r="G261" s="9">
        <v>0</v>
      </c>
      <c r="H261" s="8">
        <v>0</v>
      </c>
      <c r="I261" s="9">
        <v>0</v>
      </c>
      <c r="J261" s="14">
        <v>0</v>
      </c>
    </row>
    <row r="262" spans="3:10" s="20" customFormat="1" ht="15.75" customHeight="1">
      <c r="C262" s="1" t="s">
        <v>18</v>
      </c>
      <c r="D262" s="9">
        <v>0</v>
      </c>
      <c r="E262" s="9">
        <v>0</v>
      </c>
      <c r="F262" s="9">
        <v>0</v>
      </c>
      <c r="G262" s="9">
        <v>0</v>
      </c>
      <c r="H262" s="8">
        <v>0</v>
      </c>
      <c r="I262" s="9">
        <v>0</v>
      </c>
      <c r="J262" s="14">
        <v>0</v>
      </c>
    </row>
    <row r="263" spans="3:10" s="20" customFormat="1" ht="15.75" customHeight="1">
      <c r="C263" s="1"/>
      <c r="D263" s="9"/>
      <c r="E263" s="9"/>
      <c r="F263" s="9"/>
      <c r="G263" s="10"/>
      <c r="H263" s="8"/>
      <c r="I263" s="10"/>
      <c r="J263" s="14"/>
    </row>
    <row r="264" spans="3:10" s="20" customFormat="1" ht="118.5" customHeight="1">
      <c r="C264" s="2" t="s">
        <v>61</v>
      </c>
      <c r="D264" s="9"/>
      <c r="E264" s="9"/>
      <c r="F264" s="9"/>
      <c r="G264" s="10"/>
      <c r="H264" s="8"/>
      <c r="I264" s="10"/>
      <c r="J264" s="14"/>
    </row>
    <row r="265" spans="3:10" s="20" customFormat="1" ht="15.75" customHeight="1">
      <c r="C265" s="2" t="s">
        <v>0</v>
      </c>
      <c r="D265" s="10">
        <f aca="true" t="shared" si="12" ref="D265:F268">D271+D277</f>
        <v>3067</v>
      </c>
      <c r="E265" s="10">
        <f t="shared" si="12"/>
        <v>3067</v>
      </c>
      <c r="F265" s="10">
        <f t="shared" si="12"/>
        <v>3067</v>
      </c>
      <c r="G265" s="10">
        <f>G271+G277</f>
        <v>502</v>
      </c>
      <c r="H265" s="8">
        <f>G265/F265</f>
        <v>0.16367786110205412</v>
      </c>
      <c r="I265" s="10">
        <f>I271+I277</f>
        <v>502</v>
      </c>
      <c r="J265" s="14">
        <f>I265/E265</f>
        <v>0.16367786110205412</v>
      </c>
    </row>
    <row r="266" spans="3:10" s="20" customFormat="1" ht="15.75" customHeight="1">
      <c r="C266" s="1" t="s">
        <v>16</v>
      </c>
      <c r="D266" s="10">
        <f t="shared" si="12"/>
        <v>3067</v>
      </c>
      <c r="E266" s="10">
        <f t="shared" si="12"/>
        <v>3067</v>
      </c>
      <c r="F266" s="10">
        <f t="shared" si="12"/>
        <v>3067</v>
      </c>
      <c r="G266" s="10">
        <f>G272+G278</f>
        <v>502</v>
      </c>
      <c r="H266" s="8">
        <f>G266/F266</f>
        <v>0.16367786110205412</v>
      </c>
      <c r="I266" s="10">
        <f>I272+I278</f>
        <v>502</v>
      </c>
      <c r="J266" s="14">
        <f>I266/E266</f>
        <v>0.16367786110205412</v>
      </c>
    </row>
    <row r="267" spans="3:10" s="20" customFormat="1" ht="15.75" customHeight="1">
      <c r="C267" s="1" t="s">
        <v>17</v>
      </c>
      <c r="D267" s="10">
        <f t="shared" si="12"/>
        <v>0</v>
      </c>
      <c r="E267" s="10">
        <f t="shared" si="12"/>
        <v>0</v>
      </c>
      <c r="F267" s="10">
        <f t="shared" si="12"/>
        <v>0</v>
      </c>
      <c r="G267" s="10">
        <f>G273+G279</f>
        <v>0</v>
      </c>
      <c r="H267" s="8">
        <v>0</v>
      </c>
      <c r="I267" s="10">
        <f>I273+I279</f>
        <v>0</v>
      </c>
      <c r="J267" s="14">
        <v>0</v>
      </c>
    </row>
    <row r="268" spans="3:10" s="20" customFormat="1" ht="15.75">
      <c r="C268" s="1" t="s">
        <v>18</v>
      </c>
      <c r="D268" s="10">
        <f t="shared" si="12"/>
        <v>0</v>
      </c>
      <c r="E268" s="10">
        <f t="shared" si="12"/>
        <v>0</v>
      </c>
      <c r="F268" s="10">
        <f t="shared" si="12"/>
        <v>0</v>
      </c>
      <c r="G268" s="10">
        <f>G274+G280</f>
        <v>0</v>
      </c>
      <c r="H268" s="8">
        <v>0</v>
      </c>
      <c r="I268" s="10">
        <f>I274+I280</f>
        <v>0</v>
      </c>
      <c r="J268" s="14">
        <v>0</v>
      </c>
    </row>
    <row r="269" spans="3:10" s="20" customFormat="1" ht="15.75">
      <c r="C269" s="1"/>
      <c r="D269" s="9"/>
      <c r="E269" s="9"/>
      <c r="F269" s="9"/>
      <c r="G269" s="9"/>
      <c r="H269" s="8"/>
      <c r="I269" s="9"/>
      <c r="J269" s="14"/>
    </row>
    <row r="270" spans="3:10" s="20" customFormat="1" ht="63">
      <c r="C270" s="3" t="s">
        <v>62</v>
      </c>
      <c r="D270" s="9"/>
      <c r="E270" s="9"/>
      <c r="F270" s="9"/>
      <c r="G270" s="10"/>
      <c r="H270" s="8"/>
      <c r="I270" s="10"/>
      <c r="J270" s="14"/>
    </row>
    <row r="271" spans="3:10" s="20" customFormat="1" ht="15.75">
      <c r="C271" s="2" t="s">
        <v>0</v>
      </c>
      <c r="D271" s="9">
        <f>D272+D273+D274</f>
        <v>3067</v>
      </c>
      <c r="E271" s="9">
        <f>E272+E273+E274</f>
        <v>3067</v>
      </c>
      <c r="F271" s="9">
        <f>F272+F273+F274</f>
        <v>3067</v>
      </c>
      <c r="G271" s="10">
        <f>G272+G273+G274</f>
        <v>502</v>
      </c>
      <c r="H271" s="8">
        <f>G271/F271</f>
        <v>0.16367786110205412</v>
      </c>
      <c r="I271" s="10">
        <f>I272+I273+I274</f>
        <v>502</v>
      </c>
      <c r="J271" s="14">
        <f>I271/E271</f>
        <v>0.16367786110205412</v>
      </c>
    </row>
    <row r="272" spans="3:10" s="20" customFormat="1" ht="31.5">
      <c r="C272" s="1" t="s">
        <v>16</v>
      </c>
      <c r="D272" s="10">
        <v>3067</v>
      </c>
      <c r="E272" s="10">
        <v>3067</v>
      </c>
      <c r="F272" s="10">
        <v>3067</v>
      </c>
      <c r="G272" s="10">
        <v>502</v>
      </c>
      <c r="H272" s="8">
        <f>G272/F272</f>
        <v>0.16367786110205412</v>
      </c>
      <c r="I272" s="10">
        <v>502</v>
      </c>
      <c r="J272" s="14">
        <f>I272/E272</f>
        <v>0.16367786110205412</v>
      </c>
    </row>
    <row r="273" spans="3:10" s="20" customFormat="1" ht="15.75">
      <c r="C273" s="1" t="s">
        <v>17</v>
      </c>
      <c r="D273" s="10">
        <v>0</v>
      </c>
      <c r="E273" s="10">
        <v>0</v>
      </c>
      <c r="F273" s="10">
        <v>0</v>
      </c>
      <c r="G273" s="10">
        <v>0</v>
      </c>
      <c r="H273" s="8">
        <v>0</v>
      </c>
      <c r="I273" s="10">
        <v>0</v>
      </c>
      <c r="J273" s="14">
        <v>0</v>
      </c>
    </row>
    <row r="274" spans="3:10" s="20" customFormat="1" ht="15.75">
      <c r="C274" s="1" t="s">
        <v>18</v>
      </c>
      <c r="D274" s="10">
        <v>0</v>
      </c>
      <c r="E274" s="10">
        <v>0</v>
      </c>
      <c r="F274" s="10">
        <v>0</v>
      </c>
      <c r="G274" s="10">
        <v>0</v>
      </c>
      <c r="H274" s="8">
        <v>0</v>
      </c>
      <c r="I274" s="10">
        <v>0</v>
      </c>
      <c r="J274" s="14">
        <v>0</v>
      </c>
    </row>
    <row r="275" spans="3:10" s="20" customFormat="1" ht="15.75" customHeight="1">
      <c r="C275" s="3"/>
      <c r="D275" s="10"/>
      <c r="E275" s="10"/>
      <c r="F275" s="9"/>
      <c r="G275" s="10"/>
      <c r="H275" s="8"/>
      <c r="I275" s="10"/>
      <c r="J275" s="14"/>
    </row>
    <row r="276" spans="3:10" s="20" customFormat="1" ht="136.5" customHeight="1">
      <c r="C276" s="3" t="s">
        <v>63</v>
      </c>
      <c r="D276" s="9"/>
      <c r="E276" s="9"/>
      <c r="F276" s="9"/>
      <c r="G276" s="9"/>
      <c r="H276" s="8"/>
      <c r="I276" s="9"/>
      <c r="J276" s="14"/>
    </row>
    <row r="277" spans="3:10" s="20" customFormat="1" ht="15.75">
      <c r="C277" s="2" t="s">
        <v>0</v>
      </c>
      <c r="D277" s="9">
        <f>D278+D279+D280</f>
        <v>0</v>
      </c>
      <c r="E277" s="9">
        <f>E278+E279+E280</f>
        <v>0</v>
      </c>
      <c r="F277" s="9">
        <f>F278+F279+F280</f>
        <v>0</v>
      </c>
      <c r="G277" s="9">
        <f>G278+G279+G280</f>
        <v>0</v>
      </c>
      <c r="H277" s="47">
        <f>H278+H279+H280</f>
        <v>0</v>
      </c>
      <c r="I277" s="9">
        <f>I278+I279+I280</f>
        <v>0</v>
      </c>
      <c r="J277" s="47">
        <f>J278+J279+J280</f>
        <v>0</v>
      </c>
    </row>
    <row r="278" spans="3:10" s="20" customFormat="1" ht="31.5">
      <c r="C278" s="1" t="s">
        <v>16</v>
      </c>
      <c r="D278" s="10">
        <v>0</v>
      </c>
      <c r="E278" s="10">
        <v>0</v>
      </c>
      <c r="F278" s="10">
        <v>0</v>
      </c>
      <c r="G278" s="10">
        <v>0</v>
      </c>
      <c r="H278" s="48">
        <v>0</v>
      </c>
      <c r="I278" s="10">
        <v>0</v>
      </c>
      <c r="J278" s="48">
        <v>0</v>
      </c>
    </row>
    <row r="279" spans="3:10" s="20" customFormat="1" ht="15.75">
      <c r="C279" s="1" t="s">
        <v>17</v>
      </c>
      <c r="D279" s="10">
        <v>0</v>
      </c>
      <c r="E279" s="10">
        <v>0</v>
      </c>
      <c r="F279" s="10">
        <v>0</v>
      </c>
      <c r="G279" s="10">
        <v>0</v>
      </c>
      <c r="H279" s="48">
        <v>0</v>
      </c>
      <c r="I279" s="10">
        <v>0</v>
      </c>
      <c r="J279" s="48">
        <v>0</v>
      </c>
    </row>
    <row r="280" spans="3:10" s="20" customFormat="1" ht="15.75">
      <c r="C280" s="1" t="s">
        <v>18</v>
      </c>
      <c r="D280" s="10">
        <v>0</v>
      </c>
      <c r="E280" s="10">
        <v>0</v>
      </c>
      <c r="F280" s="10">
        <v>0</v>
      </c>
      <c r="G280" s="10">
        <v>0</v>
      </c>
      <c r="H280" s="48">
        <v>0</v>
      </c>
      <c r="I280" s="10">
        <v>0</v>
      </c>
      <c r="J280" s="48">
        <v>0</v>
      </c>
    </row>
    <row r="281" spans="3:10" s="20" customFormat="1" ht="15.75">
      <c r="C281" s="1"/>
      <c r="D281" s="9"/>
      <c r="E281" s="9"/>
      <c r="F281" s="9"/>
      <c r="G281" s="10"/>
      <c r="H281" s="8"/>
      <c r="I281" s="9"/>
      <c r="J281" s="14"/>
    </row>
    <row r="282" spans="3:10" s="20" customFormat="1" ht="15.75">
      <c r="C282" s="1"/>
      <c r="D282" s="9"/>
      <c r="E282" s="9"/>
      <c r="F282" s="9"/>
      <c r="G282" s="10"/>
      <c r="H282" s="8"/>
      <c r="I282" s="9"/>
      <c r="J282" s="14"/>
    </row>
    <row r="283" spans="3:10" s="20" customFormat="1" ht="40.5" customHeight="1">
      <c r="C283" s="35" t="s">
        <v>64</v>
      </c>
      <c r="D283" s="9">
        <f aca="true" t="shared" si="13" ref="D283:G286">D7+D43+D79+D97+D115+D145+D169+D199+D211+D229+D253+D265</f>
        <v>1871723.0999999999</v>
      </c>
      <c r="E283" s="9">
        <f t="shared" si="13"/>
        <v>2000996.6800000002</v>
      </c>
      <c r="F283" s="9">
        <f t="shared" si="13"/>
        <v>1161331.5</v>
      </c>
      <c r="G283" s="10">
        <f>G7+G43+G79+G97+G115+G145+G169+G199+G211+G229+G253+G265</f>
        <v>185781.51</v>
      </c>
      <c r="H283" s="8">
        <f>G283/F283</f>
        <v>0.15997285012935583</v>
      </c>
      <c r="I283" s="10">
        <f>I7+I43+I79+I97+I115+I145+I169+I199+I211+I229+I253+I265</f>
        <v>201415.56</v>
      </c>
      <c r="J283" s="14">
        <f>I283/E283</f>
        <v>0.10065761828250509</v>
      </c>
    </row>
    <row r="284" spans="3:10" s="20" customFormat="1" ht="40.5" customHeight="1">
      <c r="C284" s="35" t="s">
        <v>16</v>
      </c>
      <c r="D284" s="9">
        <f t="shared" si="13"/>
        <v>1123801.7000000002</v>
      </c>
      <c r="E284" s="9">
        <f t="shared" si="13"/>
        <v>1128915.48</v>
      </c>
      <c r="F284" s="9">
        <f t="shared" si="13"/>
        <v>1077385.7</v>
      </c>
      <c r="G284" s="10">
        <f t="shared" si="13"/>
        <v>178663.01</v>
      </c>
      <c r="H284" s="8">
        <f>G284/F284</f>
        <v>0.1658301293585018</v>
      </c>
      <c r="I284" s="10">
        <f>I8+I44+I80+I98+I116+I146+I170+I200+I212+I230+I254+I266</f>
        <v>169942.56</v>
      </c>
      <c r="J284" s="14">
        <f>I284/E284</f>
        <v>0.15053612339517214</v>
      </c>
    </row>
    <row r="285" spans="3:10" s="20" customFormat="1" ht="40.5" customHeight="1">
      <c r="C285" s="35" t="s">
        <v>17</v>
      </c>
      <c r="D285" s="9">
        <f t="shared" si="13"/>
        <v>747921.3999999999</v>
      </c>
      <c r="E285" s="9">
        <f t="shared" si="13"/>
        <v>872081.2</v>
      </c>
      <c r="F285" s="9">
        <f t="shared" si="13"/>
        <v>0</v>
      </c>
      <c r="G285" s="10">
        <f t="shared" si="13"/>
        <v>0</v>
      </c>
      <c r="H285" s="8">
        <v>0</v>
      </c>
      <c r="I285" s="10">
        <f>I9+I45+I81+I99+I117+I147+I171+I201+I213+I231+I255+I267</f>
        <v>31473</v>
      </c>
      <c r="J285" s="14">
        <f>I285/E285</f>
        <v>0.03608952927777826</v>
      </c>
    </row>
    <row r="286" spans="3:10" s="20" customFormat="1" ht="29.25" customHeight="1">
      <c r="C286" s="35" t="s">
        <v>18</v>
      </c>
      <c r="D286" s="9">
        <f t="shared" si="13"/>
        <v>0</v>
      </c>
      <c r="E286" s="9">
        <f t="shared" si="13"/>
        <v>0</v>
      </c>
      <c r="F286" s="9">
        <f t="shared" si="13"/>
        <v>83945.8</v>
      </c>
      <c r="G286" s="10">
        <f t="shared" si="13"/>
        <v>7118.5</v>
      </c>
      <c r="H286" s="8">
        <f>G286/F286</f>
        <v>0.08479876301137163</v>
      </c>
      <c r="I286" s="10">
        <f>I10+I46+I82+I100+I118+I148+I172+I202+I214+I232+I256+I268</f>
        <v>0</v>
      </c>
      <c r="J286" s="14">
        <v>0</v>
      </c>
    </row>
    <row r="287" spans="4:9" s="20" customFormat="1" ht="15.75">
      <c r="D287" s="6"/>
      <c r="E287" s="6"/>
      <c r="F287" s="6"/>
      <c r="G287" s="6"/>
      <c r="H287" s="19"/>
      <c r="I287" s="7"/>
    </row>
    <row r="288" spans="3:9" s="20" customFormat="1" ht="15.75">
      <c r="C288" s="20" t="s">
        <v>4</v>
      </c>
      <c r="D288" s="6"/>
      <c r="E288" s="6"/>
      <c r="F288" s="6"/>
      <c r="G288" s="6"/>
      <c r="H288" s="19"/>
      <c r="I288" s="7"/>
    </row>
    <row r="289" spans="3:9" s="20" customFormat="1" ht="15.75">
      <c r="C289" s="20" t="s">
        <v>3</v>
      </c>
      <c r="D289" s="6"/>
      <c r="E289" s="6"/>
      <c r="F289" s="6"/>
      <c r="G289" s="6"/>
      <c r="H289" s="19" t="s">
        <v>5</v>
      </c>
      <c r="I289" s="7"/>
    </row>
    <row r="290" spans="4:9" s="20" customFormat="1" ht="15.75">
      <c r="D290" s="6"/>
      <c r="E290" s="6"/>
      <c r="F290" s="6"/>
      <c r="G290" s="6"/>
      <c r="H290" s="19"/>
      <c r="I290" s="7"/>
    </row>
    <row r="291" spans="3:9" s="20" customFormat="1" ht="19.5" customHeight="1">
      <c r="C291" s="20" t="s">
        <v>65</v>
      </c>
      <c r="D291" s="6"/>
      <c r="E291" s="6"/>
      <c r="F291" s="6"/>
      <c r="G291" s="6"/>
      <c r="H291" s="19"/>
      <c r="I291" s="7"/>
    </row>
    <row r="292" spans="4:9" s="20" customFormat="1" ht="15.75">
      <c r="D292" s="6"/>
      <c r="E292" s="6"/>
      <c r="F292" s="6"/>
      <c r="G292" s="6"/>
      <c r="H292" s="19"/>
      <c r="I292" s="7"/>
    </row>
    <row r="293" spans="4:9" s="20" customFormat="1" ht="15.75">
      <c r="D293" s="6"/>
      <c r="E293" s="6"/>
      <c r="F293" s="6"/>
      <c r="G293" s="6"/>
      <c r="H293" s="19"/>
      <c r="I293" s="7"/>
    </row>
    <row r="294" spans="4:9" s="20" customFormat="1" ht="15.75">
      <c r="D294" s="6"/>
      <c r="E294" s="6"/>
      <c r="F294" s="6"/>
      <c r="G294" s="6"/>
      <c r="H294" s="19"/>
      <c r="I294" s="7"/>
    </row>
    <row r="295" spans="4:9" s="20" customFormat="1" ht="15.75">
      <c r="D295" s="6"/>
      <c r="E295" s="6"/>
      <c r="F295" s="6"/>
      <c r="G295" s="6"/>
      <c r="H295" s="19"/>
      <c r="I295" s="7"/>
    </row>
    <row r="296" spans="4:9" s="20" customFormat="1" ht="15.75">
      <c r="D296" s="6"/>
      <c r="E296" s="6"/>
      <c r="F296" s="6"/>
      <c r="G296" s="6"/>
      <c r="H296" s="19"/>
      <c r="I296" s="7"/>
    </row>
    <row r="297" spans="4:9" s="20" customFormat="1" ht="15.75">
      <c r="D297" s="6"/>
      <c r="E297" s="6"/>
      <c r="F297" s="6"/>
      <c r="G297" s="6"/>
      <c r="H297" s="19"/>
      <c r="I297" s="7"/>
    </row>
    <row r="298" spans="4:9" s="20" customFormat="1" ht="15.75">
      <c r="D298" s="19"/>
      <c r="E298" s="19"/>
      <c r="F298" s="19"/>
      <c r="G298" s="19"/>
      <c r="H298" s="19"/>
      <c r="I298" s="7"/>
    </row>
    <row r="299" spans="4:9" s="20" customFormat="1" ht="15.75">
      <c r="D299" s="19"/>
      <c r="E299" s="19"/>
      <c r="F299" s="19"/>
      <c r="G299" s="19"/>
      <c r="H299" s="19"/>
      <c r="I299" s="7"/>
    </row>
    <row r="300" spans="4:9" s="20" customFormat="1" ht="15.75">
      <c r="D300" s="19"/>
      <c r="E300" s="19"/>
      <c r="F300" s="19"/>
      <c r="G300" s="19"/>
      <c r="H300" s="19"/>
      <c r="I300" s="7"/>
    </row>
    <row r="301" spans="4:9" s="20" customFormat="1" ht="15.75">
      <c r="D301" s="19"/>
      <c r="E301" s="19"/>
      <c r="F301" s="19"/>
      <c r="G301" s="19"/>
      <c r="H301" s="19"/>
      <c r="I301" s="7"/>
    </row>
    <row r="302" spans="4:9" s="20" customFormat="1" ht="15.75">
      <c r="D302" s="19"/>
      <c r="E302" s="19"/>
      <c r="F302" s="19"/>
      <c r="G302" s="19"/>
      <c r="H302" s="19"/>
      <c r="I302" s="7"/>
    </row>
    <row r="303" spans="4:9" s="20" customFormat="1" ht="15.75">
      <c r="D303" s="19"/>
      <c r="E303" s="19"/>
      <c r="F303" s="19"/>
      <c r="G303" s="19"/>
      <c r="H303" s="19"/>
      <c r="I303" s="7"/>
    </row>
    <row r="304" spans="4:9" s="20" customFormat="1" ht="15.75">
      <c r="D304" s="19"/>
      <c r="E304" s="19"/>
      <c r="F304" s="19"/>
      <c r="G304" s="19"/>
      <c r="H304" s="19"/>
      <c r="I304" s="7"/>
    </row>
    <row r="305" spans="4:9" s="20" customFormat="1" ht="15.75">
      <c r="D305" s="19"/>
      <c r="E305" s="19"/>
      <c r="F305" s="19"/>
      <c r="G305" s="19"/>
      <c r="H305" s="19"/>
      <c r="I305" s="7"/>
    </row>
    <row r="306" s="20" customFormat="1" ht="15.75">
      <c r="I306" s="19"/>
    </row>
    <row r="307" s="20" customFormat="1" ht="15.75">
      <c r="I307" s="19"/>
    </row>
    <row r="308" s="20" customFormat="1" ht="15.75">
      <c r="I308" s="19"/>
    </row>
    <row r="309" ht="15.75">
      <c r="I309" s="19"/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2018-04-26T07:01:30Z</cp:lastPrinted>
  <dcterms:created xsi:type="dcterms:W3CDTF">2010-05-17T05:37:16Z</dcterms:created>
  <dcterms:modified xsi:type="dcterms:W3CDTF">2018-04-26T07:30:44Z</dcterms:modified>
  <cp:category/>
  <cp:version/>
  <cp:contentType/>
  <cp:contentStatus/>
</cp:coreProperties>
</file>