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с внебюдж." sheetId="1" r:id="rId1"/>
  </sheets>
  <definedNames>
    <definedName name="_xlnm.Print_Titles" localSheetId="0">'с внебюдж.'!$8:$10</definedName>
    <definedName name="_xlnm.Print_Area" localSheetId="0">'с внебюдж.'!$C$6:$J$248</definedName>
  </definedNames>
  <calcPr fullCalcOnLoad="1"/>
</workbook>
</file>

<file path=xl/sharedStrings.xml><?xml version="1.0" encoding="utf-8"?>
<sst xmlns="http://schemas.openxmlformats.org/spreadsheetml/2006/main" count="219" uniqueCount="62">
  <si>
    <t>внебюджетные источники</t>
  </si>
  <si>
    <t xml:space="preserve">Наименование программ (подпрограмм) и планируемые результаты реализации  </t>
  </si>
  <si>
    <t>Всего</t>
  </si>
  <si>
    <t>межбюджетные трансферты</t>
  </si>
  <si>
    <t>Утверждено по программе (тыс.руб.)</t>
  </si>
  <si>
    <t xml:space="preserve"> %</t>
  </si>
  <si>
    <t>тыс.руб</t>
  </si>
  <si>
    <t>Исполнение  муниципальных программ  (кассовый расход)</t>
  </si>
  <si>
    <t>Исполнение  муниципальных программ  (фактический расход)</t>
  </si>
  <si>
    <t xml:space="preserve">  </t>
  </si>
  <si>
    <t>Бюджетная роспись на 01.07.2017</t>
  </si>
  <si>
    <t>Оперативный отчет  о  реализации  муниципальных программ
 Щёлковского муниципального района (свод) за II квартал 2017 года</t>
  </si>
  <si>
    <t>"Утверждено" ставлю по последней росписи</t>
  </si>
  <si>
    <t>"Утверждено по МП" в соответствии с проектом программы от 30.06.2017</t>
  </si>
  <si>
    <t xml:space="preserve">средства бюджета гпщ 4000 как МБТ </t>
  </si>
  <si>
    <t>средства гпщ как межбюджет</t>
  </si>
  <si>
    <t>1. Муниципальная программа городского поселения Щелково "Культура городского поселения Щелково"</t>
  </si>
  <si>
    <t>бюджет ГПЩ</t>
  </si>
  <si>
    <t>Утверждено в бюджете на 2017 год (решение от 07.12.2017 № 24/2)</t>
  </si>
  <si>
    <t>Подпрограмма Развитие библиотечного дела</t>
  </si>
  <si>
    <t>Подпрограмма Организация культурно-досуговой деятельности</t>
  </si>
  <si>
    <t>Подпрограмма Развитие парковых территорий, парков культуры и отдыха</t>
  </si>
  <si>
    <t>Подпрограмма Развитие музейного дела и экспозиционно-выставочная деятельность</t>
  </si>
  <si>
    <t>Подпрограмма Развитие театральной деятельности</t>
  </si>
  <si>
    <t>2. Муниципальная программа городского поселения Щёлково "Спорт городского поселения Щёлково"</t>
  </si>
  <si>
    <t>Подпрограмма Развитие физической культуры и спорта</t>
  </si>
  <si>
    <t>Подпрограмма Развитие спортивной инфраструктуры</t>
  </si>
  <si>
    <t>Подпрограмма Доступная среда</t>
  </si>
  <si>
    <t>3. Муниципальная программа городского поселения Щёлково "Безопасность городского поселения Щёлково"</t>
  </si>
  <si>
    <t>Подпрограмма Профилактика преступлений и иных правонарушений</t>
  </si>
  <si>
    <t>Подпрограмма Обеспечение безопасности жизнедеятельности населения</t>
  </si>
  <si>
    <t>4. Муниципальная программа городского поселения Щёлково "Жилище"</t>
  </si>
  <si>
    <t>Подпрограмма Обеспечение жильем молодых семей</t>
  </si>
  <si>
    <t>5. Муниципальная программа городского поселения Щёлково "Развитие жилищно-коммунального хозяйства городского поселения Щёлково"</t>
  </si>
  <si>
    <t>Подпрограмма Проведение капитального ремонта общего имущества в многоквартирных домах, расположенных на территории городского поселения Щёлково</t>
  </si>
  <si>
    <t>Подпрограмма Развитие коммунальной инфраструктуры городского поселения Щёлково</t>
  </si>
  <si>
    <t>Подпрограмма Благоустройство и освещение</t>
  </si>
  <si>
    <t>6. Муниципальная программа городского поселения Щёлково "Предпринимательство городского поселения Щёлково"</t>
  </si>
  <si>
    <t>Подпрограмма Развитие малого и среднего предпринимательства</t>
  </si>
  <si>
    <t>Подпрограмма Развитие потребительского рынка и услуг</t>
  </si>
  <si>
    <t>Подпрограмма Развитие конкуренции</t>
  </si>
  <si>
    <t>7. Муниципальная программа городского поселения Щёлково "Эффективная власть в городском поселении Щёлково"</t>
  </si>
  <si>
    <t>Подпрограмма Развитие информационно-коммуникационных технологий в городском поселении Щёлково для повышения процессов управления</t>
  </si>
  <si>
    <t>Подпрограмма Управление муниципальными финансами</t>
  </si>
  <si>
    <t>Подпрограмма Развитие муниципального имущественного комплекса</t>
  </si>
  <si>
    <t>Подпрограмма Обеспечивающая</t>
  </si>
  <si>
    <t>Подпрограмма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</t>
  </si>
  <si>
    <t>Подпрограмма Поддержка социально ориентированных некоммерческих организаций</t>
  </si>
  <si>
    <t>8. 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</si>
  <si>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9. 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</si>
  <si>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Подпрограмма Транспортное обслуживание населения и безопасность дорожного движения</t>
  </si>
  <si>
    <t>Подпрограмма Развитие дорожного хозяйства</t>
  </si>
  <si>
    <t>10. Муниципальная программа городского поселения Щёлково "Энергоэффективность и развитие энергетики на территории городского поселения Щёлково"</t>
  </si>
  <si>
    <t>Подпрограмма Энергосбережение и повышение энергетической эффективности</t>
  </si>
  <si>
    <t>11. Муниципальная программа городского поселения Щёлково "Архитектура городского поселения Щёлково"</t>
  </si>
  <si>
    <t>Подпрограмма Молодое поколение</t>
  </si>
  <si>
    <t>Подпрограмма Социальная поддержка граждан</t>
  </si>
  <si>
    <t>в программе расходы по мероприятию Светлый город</t>
  </si>
  <si>
    <t>(нет утвержденной версии. В отчете заказчика исполнение 0)</t>
  </si>
  <si>
    <t>Оперативный отчет  о  реализации  муниципальных программ
 городского поселения Щёлково (свод) за II квартал 2017 года</t>
  </si>
  <si>
    <t>ВСЕГО, в том числе</t>
  </si>
  <si>
    <t>Бюджет ГПЩ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</si>
</sst>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80" fontId="0" fillId="32" borderId="0" xfId="0" applyNumberFormat="1" applyFill="1" applyAlignment="1">
      <alignment/>
    </xf>
    <xf numFmtId="180" fontId="1" fillId="32" borderId="0" xfId="0" applyNumberFormat="1" applyFont="1" applyFill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180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80" fontId="4" fillId="32" borderId="12" xfId="0" applyNumberFormat="1" applyFont="1" applyFill="1" applyBorder="1" applyAlignment="1">
      <alignment horizontal="left" vertical="center" wrapText="1"/>
    </xf>
    <xf numFmtId="4" fontId="4" fillId="32" borderId="13" xfId="0" applyNumberFormat="1" applyFont="1" applyFill="1" applyBorder="1" applyAlignment="1">
      <alignment horizontal="right" vertical="center"/>
    </xf>
    <xf numFmtId="177" fontId="4" fillId="32" borderId="14" xfId="0" applyNumberFormat="1" applyFont="1" applyFill="1" applyBorder="1" applyAlignment="1">
      <alignment horizontal="right" vertical="center" wrapText="1"/>
    </xf>
    <xf numFmtId="177" fontId="4" fillId="32" borderId="15" xfId="0" applyNumberFormat="1" applyFont="1" applyFill="1" applyBorder="1" applyAlignment="1">
      <alignment horizontal="right" vertical="center" wrapText="1"/>
    </xf>
    <xf numFmtId="180" fontId="1" fillId="32" borderId="0" xfId="0" applyNumberFormat="1" applyFont="1" applyFill="1" applyAlignment="1">
      <alignment/>
    </xf>
    <xf numFmtId="180" fontId="6" fillId="32" borderId="12" xfId="0" applyNumberFormat="1" applyFont="1" applyFill="1" applyBorder="1" applyAlignment="1">
      <alignment horizontal="left" vertical="center" wrapText="1"/>
    </xf>
    <xf numFmtId="4" fontId="6" fillId="32" borderId="13" xfId="0" applyNumberFormat="1" applyFont="1" applyFill="1" applyBorder="1" applyAlignment="1">
      <alignment horizontal="right" vertical="center"/>
    </xf>
    <xf numFmtId="180" fontId="0" fillId="32" borderId="14" xfId="0" applyNumberFormat="1" applyFont="1" applyFill="1" applyBorder="1" applyAlignment="1">
      <alignment/>
    </xf>
    <xf numFmtId="4" fontId="6" fillId="32" borderId="14" xfId="0" applyNumberFormat="1" applyFont="1" applyFill="1" applyBorder="1" applyAlignment="1">
      <alignment horizontal="right" vertical="center"/>
    </xf>
    <xf numFmtId="180" fontId="7" fillId="32" borderId="12" xfId="0" applyNumberFormat="1" applyFont="1" applyFill="1" applyBorder="1" applyAlignment="1">
      <alignment horizontal="left" vertical="center" wrapText="1"/>
    </xf>
    <xf numFmtId="180" fontId="6" fillId="32" borderId="14" xfId="0" applyNumberFormat="1" applyFont="1" applyFill="1" applyBorder="1" applyAlignment="1">
      <alignment horizontal="right" vertical="center"/>
    </xf>
    <xf numFmtId="180" fontId="4" fillId="32" borderId="12" xfId="0" applyNumberFormat="1" applyFont="1" applyFill="1" applyBorder="1" applyAlignment="1">
      <alignment vertical="top" wrapText="1"/>
    </xf>
    <xf numFmtId="180" fontId="6" fillId="32" borderId="13" xfId="0" applyNumberFormat="1" applyFont="1" applyFill="1" applyBorder="1" applyAlignment="1">
      <alignment horizontal="right" vertical="center" wrapText="1"/>
    </xf>
    <xf numFmtId="180" fontId="6" fillId="32" borderId="12" xfId="0" applyNumberFormat="1" applyFont="1" applyFill="1" applyBorder="1" applyAlignment="1">
      <alignment vertical="top" wrapText="1"/>
    </xf>
    <xf numFmtId="180" fontId="8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6" fillId="32" borderId="12" xfId="0" applyNumberFormat="1" applyFont="1" applyFill="1" applyBorder="1" applyAlignment="1">
      <alignment wrapText="1"/>
    </xf>
    <xf numFmtId="180" fontId="0" fillId="32" borderId="14" xfId="0" applyNumberFormat="1" applyFill="1" applyBorder="1" applyAlignment="1">
      <alignment/>
    </xf>
    <xf numFmtId="180" fontId="6" fillId="32" borderId="16" xfId="0" applyNumberFormat="1" applyFont="1" applyFill="1" applyBorder="1" applyAlignment="1">
      <alignment horizontal="left" vertical="center" wrapText="1"/>
    </xf>
    <xf numFmtId="4" fontId="6" fillId="32" borderId="17" xfId="0" applyNumberFormat="1" applyFont="1" applyFill="1" applyBorder="1" applyAlignment="1">
      <alignment horizontal="right" vertical="center"/>
    </xf>
    <xf numFmtId="180" fontId="0" fillId="32" borderId="17" xfId="0" applyNumberFormat="1" applyFill="1" applyBorder="1" applyAlignment="1">
      <alignment/>
    </xf>
    <xf numFmtId="4" fontId="6" fillId="32" borderId="18" xfId="0" applyNumberFormat="1" applyFont="1" applyFill="1" applyBorder="1" applyAlignment="1">
      <alignment horizontal="right" vertical="center"/>
    </xf>
    <xf numFmtId="177" fontId="4" fillId="32" borderId="17" xfId="0" applyNumberFormat="1" applyFont="1" applyFill="1" applyBorder="1" applyAlignment="1">
      <alignment horizontal="right" vertical="center" wrapText="1"/>
    </xf>
    <xf numFmtId="177" fontId="4" fillId="32" borderId="19" xfId="0" applyNumberFormat="1" applyFont="1" applyFill="1" applyBorder="1" applyAlignment="1">
      <alignment horizontal="right" vertical="center" wrapText="1"/>
    </xf>
    <xf numFmtId="180" fontId="5" fillId="32" borderId="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 horizontal="right" vertical="center"/>
    </xf>
    <xf numFmtId="180" fontId="6" fillId="32" borderId="0" xfId="0" applyNumberFormat="1" applyFont="1" applyFill="1" applyBorder="1" applyAlignment="1">
      <alignment horizontal="right" vertical="center" wrapText="1"/>
    </xf>
    <xf numFmtId="180" fontId="5" fillId="32" borderId="0" xfId="0" applyNumberFormat="1" applyFont="1" applyFill="1" applyAlignment="1">
      <alignment/>
    </xf>
    <xf numFmtId="180" fontId="0" fillId="32" borderId="0" xfId="0" applyNumberFormat="1" applyFill="1" applyBorder="1" applyAlignment="1">
      <alignment/>
    </xf>
    <xf numFmtId="4" fontId="4" fillId="32" borderId="14" xfId="0" applyNumberFormat="1" applyFont="1" applyFill="1" applyBorder="1" applyAlignment="1">
      <alignment horizontal="right" vertical="center"/>
    </xf>
    <xf numFmtId="180" fontId="6" fillId="32" borderId="0" xfId="0" applyNumberFormat="1" applyFont="1" applyFill="1" applyAlignment="1">
      <alignment wrapText="1"/>
    </xf>
    <xf numFmtId="180" fontId="4" fillId="32" borderId="0" xfId="0" applyNumberFormat="1" applyFont="1" applyFill="1" applyAlignment="1">
      <alignment vertical="center" wrapText="1"/>
    </xf>
    <xf numFmtId="180" fontId="6" fillId="32" borderId="0" xfId="0" applyNumberFormat="1" applyFont="1" applyFill="1" applyBorder="1" applyAlignment="1">
      <alignment wrapText="1"/>
    </xf>
    <xf numFmtId="180" fontId="1" fillId="32" borderId="0" xfId="0" applyNumberFormat="1" applyFont="1" applyFill="1" applyBorder="1" applyAlignment="1">
      <alignment/>
    </xf>
    <xf numFmtId="180" fontId="0" fillId="32" borderId="20" xfId="0" applyNumberFormat="1" applyFill="1" applyBorder="1" applyAlignment="1">
      <alignment/>
    </xf>
    <xf numFmtId="4" fontId="6" fillId="32" borderId="14" xfId="0" applyNumberFormat="1" applyFont="1" applyFill="1" applyBorder="1" applyAlignment="1">
      <alignment/>
    </xf>
    <xf numFmtId="4" fontId="4" fillId="32" borderId="14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 vertical="top" wrapText="1"/>
    </xf>
    <xf numFmtId="180" fontId="0" fillId="0" borderId="22" xfId="0" applyNumberFormat="1" applyFill="1" applyBorder="1" applyAlignment="1">
      <alignment/>
    </xf>
    <xf numFmtId="4" fontId="6" fillId="0" borderId="22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 vertical="center"/>
    </xf>
    <xf numFmtId="180" fontId="4" fillId="32" borderId="23" xfId="0" applyNumberFormat="1" applyFont="1" applyFill="1" applyBorder="1" applyAlignment="1">
      <alignment horizontal="center" vertical="center" wrapText="1"/>
    </xf>
    <xf numFmtId="180" fontId="4" fillId="32" borderId="24" xfId="0" applyNumberFormat="1" applyFont="1" applyFill="1" applyBorder="1" applyAlignment="1">
      <alignment horizontal="center" vertical="center" wrapText="1"/>
    </xf>
    <xf numFmtId="180" fontId="4" fillId="32" borderId="25" xfId="0" applyNumberFormat="1" applyFont="1" applyFill="1" applyBorder="1" applyAlignment="1">
      <alignment horizontal="center" vertical="center" wrapText="1"/>
    </xf>
    <xf numFmtId="180" fontId="4" fillId="32" borderId="26" xfId="0" applyNumberFormat="1" applyFont="1" applyFill="1" applyBorder="1" applyAlignment="1">
      <alignment horizontal="center" vertical="center" wrapText="1"/>
    </xf>
    <xf numFmtId="180" fontId="4" fillId="32" borderId="27" xfId="0" applyNumberFormat="1" applyFont="1" applyFill="1" applyBorder="1" applyAlignment="1">
      <alignment horizontal="center" vertical="center" wrapText="1"/>
    </xf>
    <xf numFmtId="180" fontId="4" fillId="32" borderId="28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9" fillId="32" borderId="27" xfId="0" applyNumberFormat="1" applyFont="1" applyFill="1" applyBorder="1" applyAlignment="1">
      <alignment horizontal="center" vertical="center" wrapText="1"/>
    </xf>
    <xf numFmtId="180" fontId="9" fillId="32" borderId="28" xfId="0" applyNumberFormat="1" applyFont="1" applyFill="1" applyBorder="1" applyAlignment="1">
      <alignment horizontal="center" vertical="center" wrapText="1"/>
    </xf>
    <xf numFmtId="180" fontId="9" fillId="32" borderId="11" xfId="0" applyNumberFormat="1" applyFont="1" applyFill="1" applyBorder="1" applyAlignment="1">
      <alignment horizontal="center" vertical="center" wrapText="1"/>
    </xf>
    <xf numFmtId="180" fontId="10" fillId="32" borderId="0" xfId="0" applyNumberFormat="1" applyFont="1" applyFill="1" applyAlignment="1">
      <alignment horizontal="center" vertical="center" wrapText="1"/>
    </xf>
    <xf numFmtId="180" fontId="1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72"/>
  <sheetViews>
    <sheetView tabSelected="1" zoomScalePageLayoutView="0" workbookViewId="0" topLeftCell="A1">
      <pane ySplit="10" topLeftCell="A237" activePane="bottomLeft" state="frozen"/>
      <selection pane="topLeft" activeCell="A1" sqref="A1"/>
      <selection pane="bottomLeft" activeCell="N242" sqref="N242"/>
    </sheetView>
  </sheetViews>
  <sheetFormatPr defaultColWidth="9.00390625" defaultRowHeight="12.75"/>
  <cols>
    <col min="1" max="2" width="0.875" style="1" customWidth="1"/>
    <col min="3" max="3" width="43.125" style="35" customWidth="1"/>
    <col min="4" max="4" width="14.375" style="1" customWidth="1"/>
    <col min="5" max="5" width="14.75390625" style="1" customWidth="1"/>
    <col min="6" max="6" width="15.00390625" style="1" customWidth="1"/>
    <col min="7" max="7" width="15.125" style="1" customWidth="1"/>
    <col min="8" max="8" width="11.625" style="1" customWidth="1"/>
    <col min="9" max="9" width="16.875" style="1" customWidth="1"/>
    <col min="10" max="10" width="12.25390625" style="1" customWidth="1"/>
    <col min="11" max="11" width="9.125" style="1" customWidth="1"/>
    <col min="12" max="12" width="10.75390625" style="1" bestFit="1" customWidth="1"/>
    <col min="13" max="13" width="11.375" style="1" bestFit="1" customWidth="1"/>
    <col min="14" max="16384" width="9.125" style="1" customWidth="1"/>
  </cols>
  <sheetData>
    <row r="1" spans="6:11" ht="12.75" customHeight="1" hidden="1">
      <c r="F1" s="2"/>
      <c r="G1" s="2"/>
      <c r="H1" s="2"/>
      <c r="K1" s="33"/>
    </row>
    <row r="2" spans="3:11" ht="18" customHeight="1" hidden="1">
      <c r="C2" s="36"/>
      <c r="F2" s="2"/>
      <c r="G2" s="2"/>
      <c r="H2" s="2"/>
      <c r="K2" s="33"/>
    </row>
    <row r="3" spans="3:11" ht="47.25" customHeight="1" hidden="1">
      <c r="C3" s="64" t="s">
        <v>11</v>
      </c>
      <c r="D3" s="64"/>
      <c r="E3" s="64"/>
      <c r="F3" s="64"/>
      <c r="G3" s="64"/>
      <c r="H3" s="64"/>
      <c r="I3" s="64"/>
      <c r="J3" s="64"/>
      <c r="K3" s="33"/>
    </row>
    <row r="4" ht="22.5" customHeight="1" hidden="1">
      <c r="K4" s="33"/>
    </row>
    <row r="5" ht="19.5" customHeight="1" hidden="1" thickBot="1">
      <c r="K5" s="33"/>
    </row>
    <row r="6" spans="3:11" ht="49.5" customHeight="1">
      <c r="C6" s="65" t="s">
        <v>59</v>
      </c>
      <c r="D6" s="65"/>
      <c r="E6" s="65"/>
      <c r="F6" s="65"/>
      <c r="G6" s="65"/>
      <c r="H6" s="65"/>
      <c r="I6" s="65"/>
      <c r="J6" s="65"/>
      <c r="K6" s="33"/>
    </row>
    <row r="7" ht="19.5" customHeight="1" thickBot="1">
      <c r="K7" s="33"/>
    </row>
    <row r="8" spans="3:11" ht="63.75" customHeight="1">
      <c r="C8" s="58" t="s">
        <v>1</v>
      </c>
      <c r="D8" s="61" t="s">
        <v>18</v>
      </c>
      <c r="E8" s="58" t="s">
        <v>10</v>
      </c>
      <c r="F8" s="58" t="s">
        <v>4</v>
      </c>
      <c r="G8" s="54" t="s">
        <v>8</v>
      </c>
      <c r="H8" s="55"/>
      <c r="I8" s="54" t="s">
        <v>7</v>
      </c>
      <c r="J8" s="55"/>
      <c r="K8" s="33"/>
    </row>
    <row r="9" spans="3:11" ht="18" customHeight="1" thickBot="1">
      <c r="C9" s="59"/>
      <c r="D9" s="62"/>
      <c r="E9" s="59"/>
      <c r="F9" s="59"/>
      <c r="G9" s="56"/>
      <c r="H9" s="57"/>
      <c r="I9" s="56"/>
      <c r="J9" s="57"/>
      <c r="K9" s="33"/>
    </row>
    <row r="10" spans="3:11" ht="19.5" customHeight="1" thickBot="1">
      <c r="C10" s="60"/>
      <c r="D10" s="63"/>
      <c r="E10" s="60"/>
      <c r="F10" s="60"/>
      <c r="G10" s="3" t="s">
        <v>6</v>
      </c>
      <c r="H10" s="3" t="s">
        <v>5</v>
      </c>
      <c r="I10" s="4" t="s">
        <v>6</v>
      </c>
      <c r="J10" s="5" t="s">
        <v>5</v>
      </c>
      <c r="K10" s="33"/>
    </row>
    <row r="11" spans="3:11" ht="86.25" customHeight="1">
      <c r="C11" s="42" t="s">
        <v>16</v>
      </c>
      <c r="D11" s="43"/>
      <c r="E11" s="44"/>
      <c r="F11" s="43"/>
      <c r="G11" s="45"/>
      <c r="H11" s="45"/>
      <c r="I11" s="45"/>
      <c r="J11" s="43"/>
      <c r="K11" s="33"/>
    </row>
    <row r="12" spans="3:11" s="10" customFormat="1" ht="16.5" customHeight="1">
      <c r="C12" s="46" t="s">
        <v>2</v>
      </c>
      <c r="D12" s="47">
        <f>D18+D24+D30+D36+D42</f>
        <v>214812</v>
      </c>
      <c r="E12" s="47">
        <f>E18+E24+E30+E36+E42</f>
        <v>205412</v>
      </c>
      <c r="F12" s="47">
        <f>F18+F24+F30+F36+F42</f>
        <v>219269</v>
      </c>
      <c r="G12" s="47">
        <f>G18+G24+G30+G36+G42</f>
        <v>98698.95000000001</v>
      </c>
      <c r="H12" s="48">
        <f>G12/F12</f>
        <v>0.45012724096885565</v>
      </c>
      <c r="I12" s="47">
        <f>I18+I24+I30+I36+I42</f>
        <v>99460.85</v>
      </c>
      <c r="J12" s="49">
        <f>I12/E12</f>
        <v>0.4842017506280062</v>
      </c>
      <c r="K12" s="38"/>
    </row>
    <row r="13" spans="3:13" ht="16.5" customHeight="1">
      <c r="C13" s="50" t="s">
        <v>17</v>
      </c>
      <c r="D13" s="51">
        <f aca="true" t="shared" si="0" ref="D13:G15">D19+D25+D31+D37</f>
        <v>148177</v>
      </c>
      <c r="E13" s="51">
        <f t="shared" si="0"/>
        <v>133777</v>
      </c>
      <c r="F13" s="51">
        <f t="shared" si="0"/>
        <v>146577</v>
      </c>
      <c r="G13" s="51">
        <f t="shared" si="0"/>
        <v>62356.64000000001</v>
      </c>
      <c r="H13" s="48">
        <f>G13/F13</f>
        <v>0.42541899479454487</v>
      </c>
      <c r="I13" s="47">
        <f>I19+I25+I31+I37+I43</f>
        <v>99359.14</v>
      </c>
      <c r="J13" s="49">
        <f>I13/E13</f>
        <v>0.7427221420722546</v>
      </c>
      <c r="K13" s="33"/>
      <c r="L13" s="1">
        <f>I13+I14</f>
        <v>99359.14</v>
      </c>
      <c r="M13" s="1" t="s">
        <v>9</v>
      </c>
    </row>
    <row r="14" spans="3:11" ht="15" customHeight="1">
      <c r="C14" s="50" t="s">
        <v>3</v>
      </c>
      <c r="D14" s="51">
        <f t="shared" si="0"/>
        <v>0</v>
      </c>
      <c r="E14" s="51">
        <f t="shared" si="0"/>
        <v>200</v>
      </c>
      <c r="F14" s="51">
        <f t="shared" si="0"/>
        <v>200</v>
      </c>
      <c r="G14" s="51">
        <f t="shared" si="0"/>
        <v>0</v>
      </c>
      <c r="H14" s="48">
        <f>G14/F14</f>
        <v>0</v>
      </c>
      <c r="I14" s="47">
        <f>I20+I26+I32+I38+I44</f>
        <v>0</v>
      </c>
      <c r="J14" s="49">
        <f>I14/E14</f>
        <v>0</v>
      </c>
      <c r="K14" s="33"/>
    </row>
    <row r="15" spans="3:11" ht="15.75" customHeight="1">
      <c r="C15" s="50" t="s">
        <v>0</v>
      </c>
      <c r="D15" s="51">
        <f t="shared" si="0"/>
        <v>0</v>
      </c>
      <c r="E15" s="51">
        <f t="shared" si="0"/>
        <v>0</v>
      </c>
      <c r="F15" s="51">
        <f t="shared" si="0"/>
        <v>1057</v>
      </c>
      <c r="G15" s="51">
        <f t="shared" si="0"/>
        <v>101.71</v>
      </c>
      <c r="H15" s="48">
        <f>G15/F15</f>
        <v>0.0962251655629139</v>
      </c>
      <c r="I15" s="47">
        <f>I21+I27+I33+I39+I45</f>
        <v>101.71</v>
      </c>
      <c r="J15" s="49"/>
      <c r="K15" s="33"/>
    </row>
    <row r="16" spans="3:11" ht="16.5" customHeight="1">
      <c r="C16" s="50"/>
      <c r="D16" s="52"/>
      <c r="E16" s="53"/>
      <c r="F16" s="52"/>
      <c r="G16" s="53"/>
      <c r="H16" s="48"/>
      <c r="I16" s="53"/>
      <c r="J16" s="49"/>
      <c r="K16" s="33"/>
    </row>
    <row r="17" spans="3:11" ht="47.25" customHeight="1">
      <c r="C17" s="15" t="s">
        <v>19</v>
      </c>
      <c r="D17" s="13"/>
      <c r="E17" s="14"/>
      <c r="F17" s="13"/>
      <c r="G17" s="16"/>
      <c r="H17" s="48"/>
      <c r="I17" s="16"/>
      <c r="J17" s="49"/>
      <c r="K17" s="33"/>
    </row>
    <row r="18" spans="3:11" ht="16.5" customHeight="1">
      <c r="C18" s="11" t="s">
        <v>2</v>
      </c>
      <c r="D18" s="14">
        <f>D19+D20+D21</f>
        <v>15962</v>
      </c>
      <c r="E18" s="14">
        <f>E19</f>
        <v>16262</v>
      </c>
      <c r="F18" s="14">
        <f>F19+F20+F21</f>
        <v>15962</v>
      </c>
      <c r="G18" s="14">
        <f>G19+G20+G21</f>
        <v>7286.04</v>
      </c>
      <c r="H18" s="48">
        <f>G18/F18</f>
        <v>0.4564615962911916</v>
      </c>
      <c r="I18" s="12">
        <f>I19</f>
        <v>7763</v>
      </c>
      <c r="J18" s="49">
        <f>I18/E18</f>
        <v>0.4773705571270446</v>
      </c>
      <c r="K18" s="33"/>
    </row>
    <row r="19" spans="3:11" ht="16.5" customHeight="1">
      <c r="C19" s="11" t="s">
        <v>17</v>
      </c>
      <c r="D19" s="14">
        <v>15962</v>
      </c>
      <c r="E19" s="14">
        <v>16262</v>
      </c>
      <c r="F19" s="14">
        <v>15962</v>
      </c>
      <c r="G19" s="14">
        <v>7286.04</v>
      </c>
      <c r="H19" s="48">
        <f>G19/F19</f>
        <v>0.4564615962911916</v>
      </c>
      <c r="I19" s="12">
        <v>7763</v>
      </c>
      <c r="J19" s="49">
        <f>I19/E19</f>
        <v>0.4773705571270446</v>
      </c>
      <c r="K19" s="33"/>
    </row>
    <row r="20" spans="3:11" ht="16.5" customHeight="1">
      <c r="C20" s="11" t="s">
        <v>3</v>
      </c>
      <c r="D20" s="14">
        <v>0</v>
      </c>
      <c r="E20" s="14">
        <v>0</v>
      </c>
      <c r="F20" s="14">
        <v>0</v>
      </c>
      <c r="G20" s="14"/>
      <c r="H20" s="48"/>
      <c r="I20" s="14"/>
      <c r="J20" s="49"/>
      <c r="K20" s="33"/>
    </row>
    <row r="21" spans="3:11" ht="16.5" customHeight="1">
      <c r="C21" s="11" t="s">
        <v>0</v>
      </c>
      <c r="D21" s="14">
        <v>0</v>
      </c>
      <c r="E21" s="14">
        <v>0</v>
      </c>
      <c r="F21" s="14">
        <v>0</v>
      </c>
      <c r="G21" s="14"/>
      <c r="H21" s="48"/>
      <c r="I21" s="14"/>
      <c r="J21" s="49"/>
      <c r="K21" s="33"/>
    </row>
    <row r="22" spans="3:11" ht="16.5" customHeight="1">
      <c r="C22" s="11"/>
      <c r="D22" s="13"/>
      <c r="E22" s="14"/>
      <c r="F22" s="13"/>
      <c r="G22" s="16"/>
      <c r="H22" s="48"/>
      <c r="I22" s="16"/>
      <c r="J22" s="49"/>
      <c r="K22" s="33"/>
    </row>
    <row r="23" spans="3:11" ht="31.5" customHeight="1">
      <c r="C23" s="15" t="s">
        <v>20</v>
      </c>
      <c r="D23" s="13"/>
      <c r="E23" s="14"/>
      <c r="F23" s="13"/>
      <c r="G23" s="16"/>
      <c r="H23" s="48"/>
      <c r="I23" s="16"/>
      <c r="J23" s="49"/>
      <c r="K23" s="33"/>
    </row>
    <row r="24" spans="3:11" ht="16.5" customHeight="1">
      <c r="C24" s="11" t="s">
        <v>2</v>
      </c>
      <c r="D24" s="12">
        <f>D25+D26+D27</f>
        <v>84513</v>
      </c>
      <c r="E24" s="12">
        <f>E25+E26</f>
        <v>71513</v>
      </c>
      <c r="F24" s="12">
        <f>F25+F26+F27</f>
        <v>84810</v>
      </c>
      <c r="G24" s="12">
        <f>G25+G26+G27</f>
        <v>35212.97</v>
      </c>
      <c r="H24" s="48">
        <f>G24/F24</f>
        <v>0.4151983256691428</v>
      </c>
      <c r="I24" s="12">
        <f>I25+I26+I27</f>
        <v>35497.909999999996</v>
      </c>
      <c r="J24" s="49">
        <f>I24/E24</f>
        <v>0.4963840140953393</v>
      </c>
      <c r="K24" s="33"/>
    </row>
    <row r="25" spans="3:12" ht="16.5" customHeight="1">
      <c r="C25" s="11" t="s">
        <v>17</v>
      </c>
      <c r="D25" s="14">
        <v>84513</v>
      </c>
      <c r="E25" s="14">
        <v>71413</v>
      </c>
      <c r="F25" s="14">
        <v>84513</v>
      </c>
      <c r="G25" s="14">
        <v>35111.26</v>
      </c>
      <c r="H25" s="48">
        <f>G25/F25</f>
        <v>0.4154539538295884</v>
      </c>
      <c r="I25" s="14">
        <v>35396.2</v>
      </c>
      <c r="J25" s="49">
        <f>I25/E25</f>
        <v>0.49565485275790117</v>
      </c>
      <c r="K25" s="33"/>
      <c r="L25" s="1">
        <f>E25+E26</f>
        <v>71513</v>
      </c>
    </row>
    <row r="26" spans="3:12" ht="16.5" customHeight="1">
      <c r="C26" s="11" t="s">
        <v>3</v>
      </c>
      <c r="D26" s="14">
        <v>0</v>
      </c>
      <c r="E26" s="14">
        <v>100</v>
      </c>
      <c r="F26" s="14">
        <v>100</v>
      </c>
      <c r="G26" s="14">
        <v>0</v>
      </c>
      <c r="H26" s="48">
        <f>G26/F26</f>
        <v>0</v>
      </c>
      <c r="I26" s="14">
        <v>0</v>
      </c>
      <c r="J26" s="49">
        <f>I26/E26</f>
        <v>0</v>
      </c>
      <c r="K26" s="33"/>
      <c r="L26" s="1">
        <f>G25+G26</f>
        <v>35111.26</v>
      </c>
    </row>
    <row r="27" spans="3:11" ht="16.5" customHeight="1">
      <c r="C27" s="11" t="s">
        <v>0</v>
      </c>
      <c r="D27" s="14">
        <v>0</v>
      </c>
      <c r="E27" s="14">
        <v>0</v>
      </c>
      <c r="F27" s="14">
        <v>197</v>
      </c>
      <c r="G27" s="14">
        <v>101.71</v>
      </c>
      <c r="H27" s="48">
        <f>G27/F27</f>
        <v>0.5162944162436548</v>
      </c>
      <c r="I27" s="14">
        <v>101.71</v>
      </c>
      <c r="J27" s="49"/>
      <c r="K27" s="33"/>
    </row>
    <row r="28" spans="3:11" ht="16.5" customHeight="1">
      <c r="C28" s="11"/>
      <c r="D28" s="14"/>
      <c r="E28" s="14"/>
      <c r="F28" s="14"/>
      <c r="G28" s="14"/>
      <c r="H28" s="48"/>
      <c r="I28" s="14"/>
      <c r="J28" s="49"/>
      <c r="K28" s="33"/>
    </row>
    <row r="29" spans="3:11" ht="39.75" customHeight="1">
      <c r="C29" s="15" t="s">
        <v>21</v>
      </c>
      <c r="D29" s="14"/>
      <c r="E29" s="14"/>
      <c r="F29" s="14"/>
      <c r="G29" s="14"/>
      <c r="H29" s="48"/>
      <c r="I29" s="14"/>
      <c r="J29" s="49"/>
      <c r="K29" s="33"/>
    </row>
    <row r="30" spans="3:11" ht="20.25" customHeight="1">
      <c r="C30" s="11" t="s">
        <v>2</v>
      </c>
      <c r="D30" s="14">
        <f>D31+D32+D33</f>
        <v>18432</v>
      </c>
      <c r="E30" s="14">
        <f>E31</f>
        <v>16832</v>
      </c>
      <c r="F30" s="14">
        <f>F31+F32+F33</f>
        <v>17692</v>
      </c>
      <c r="G30" s="14">
        <f>G31+G32+G33</f>
        <v>7439.47</v>
      </c>
      <c r="H30" s="48">
        <f>G30/F30</f>
        <v>0.4204990956364459</v>
      </c>
      <c r="I30" s="14">
        <f>I31+I32+I33</f>
        <v>7439.47</v>
      </c>
      <c r="J30" s="49">
        <f>I30/E30</f>
        <v>0.4419837214828897</v>
      </c>
      <c r="K30" s="33"/>
    </row>
    <row r="31" spans="3:11" ht="20.25" customHeight="1">
      <c r="C31" s="11" t="s">
        <v>17</v>
      </c>
      <c r="D31" s="14">
        <v>18432</v>
      </c>
      <c r="E31" s="14">
        <v>16832</v>
      </c>
      <c r="F31" s="14">
        <v>16832</v>
      </c>
      <c r="G31" s="14">
        <v>7439.47</v>
      </c>
      <c r="H31" s="48">
        <f>G31/F31</f>
        <v>0.4419837214828897</v>
      </c>
      <c r="I31" s="14">
        <v>7439.47</v>
      </c>
      <c r="J31" s="49">
        <f>I31/E31</f>
        <v>0.4419837214828897</v>
      </c>
      <c r="K31" s="33"/>
    </row>
    <row r="32" spans="3:11" ht="20.25" customHeight="1">
      <c r="C32" s="11" t="s">
        <v>3</v>
      </c>
      <c r="D32" s="14">
        <v>0</v>
      </c>
      <c r="E32" s="14">
        <v>0</v>
      </c>
      <c r="F32" s="14">
        <v>0</v>
      </c>
      <c r="G32" s="14">
        <v>0</v>
      </c>
      <c r="H32" s="48">
        <v>0</v>
      </c>
      <c r="I32" s="14">
        <v>0</v>
      </c>
      <c r="J32" s="49">
        <v>0</v>
      </c>
      <c r="K32" s="33"/>
    </row>
    <row r="33" spans="3:11" ht="20.25" customHeight="1">
      <c r="C33" s="11" t="s">
        <v>0</v>
      </c>
      <c r="D33" s="14">
        <v>0</v>
      </c>
      <c r="E33" s="14">
        <v>0</v>
      </c>
      <c r="F33" s="14">
        <v>860</v>
      </c>
      <c r="G33" s="14">
        <v>0</v>
      </c>
      <c r="H33" s="48">
        <f>G33/F33</f>
        <v>0</v>
      </c>
      <c r="I33" s="14">
        <v>0</v>
      </c>
      <c r="J33" s="49">
        <v>0</v>
      </c>
      <c r="K33" s="33"/>
    </row>
    <row r="34" spans="3:11" ht="20.25" customHeight="1">
      <c r="C34" s="15"/>
      <c r="D34" s="14"/>
      <c r="E34" s="14"/>
      <c r="F34" s="14"/>
      <c r="G34" s="14"/>
      <c r="H34" s="48"/>
      <c r="I34" s="14"/>
      <c r="J34" s="49"/>
      <c r="K34" s="33"/>
    </row>
    <row r="35" spans="3:11" ht="57" customHeight="1">
      <c r="C35" s="15" t="s">
        <v>22</v>
      </c>
      <c r="D35" s="14"/>
      <c r="E35" s="14"/>
      <c r="F35" s="14"/>
      <c r="G35" s="14"/>
      <c r="H35" s="48"/>
      <c r="I35" s="14"/>
      <c r="J35" s="49"/>
      <c r="K35" s="33"/>
    </row>
    <row r="36" spans="3:11" ht="38.25" customHeight="1">
      <c r="C36" s="11" t="s">
        <v>2</v>
      </c>
      <c r="D36" s="14">
        <f>D37+D38+D39</f>
        <v>29270</v>
      </c>
      <c r="E36" s="14">
        <f>E37+E38</f>
        <v>29370</v>
      </c>
      <c r="F36" s="14">
        <f>F37+F38+F39</f>
        <v>29370</v>
      </c>
      <c r="G36" s="14">
        <f>G37+G38+G39</f>
        <v>12519.87</v>
      </c>
      <c r="H36" s="48">
        <f>G36/F36</f>
        <v>0.4262808988764045</v>
      </c>
      <c r="I36" s="14">
        <f>I37+I38+I39</f>
        <v>12519.87</v>
      </c>
      <c r="J36" s="49">
        <f>I36/E36</f>
        <v>0.4262808988764045</v>
      </c>
      <c r="K36" s="33"/>
    </row>
    <row r="37" spans="3:11" ht="20.25" customHeight="1">
      <c r="C37" s="11" t="s">
        <v>17</v>
      </c>
      <c r="D37" s="14">
        <v>29270</v>
      </c>
      <c r="E37" s="14">
        <v>29270</v>
      </c>
      <c r="F37" s="14">
        <v>29270</v>
      </c>
      <c r="G37" s="14">
        <v>12519.87</v>
      </c>
      <c r="H37" s="48">
        <f>G37/F37</f>
        <v>0.4277372736590366</v>
      </c>
      <c r="I37" s="14">
        <v>12519.87</v>
      </c>
      <c r="J37" s="49">
        <f>I37/E37</f>
        <v>0.4277372736590366</v>
      </c>
      <c r="K37" s="33"/>
    </row>
    <row r="38" spans="3:11" ht="20.25" customHeight="1">
      <c r="C38" s="11" t="s">
        <v>3</v>
      </c>
      <c r="D38" s="14">
        <v>0</v>
      </c>
      <c r="E38" s="14">
        <v>100</v>
      </c>
      <c r="F38" s="14">
        <v>100</v>
      </c>
      <c r="G38" s="14">
        <v>0</v>
      </c>
      <c r="H38" s="48">
        <f>G38/F38</f>
        <v>0</v>
      </c>
      <c r="I38" s="14">
        <v>0</v>
      </c>
      <c r="J38" s="49">
        <f>I38/E38</f>
        <v>0</v>
      </c>
      <c r="K38" s="33"/>
    </row>
    <row r="39" spans="3:11" ht="20.25" customHeight="1">
      <c r="C39" s="11" t="s">
        <v>0</v>
      </c>
      <c r="D39" s="14">
        <v>0</v>
      </c>
      <c r="E39" s="14">
        <v>0</v>
      </c>
      <c r="F39" s="14">
        <v>0</v>
      </c>
      <c r="G39" s="14">
        <v>0</v>
      </c>
      <c r="H39" s="48">
        <v>0</v>
      </c>
      <c r="I39" s="14">
        <v>0</v>
      </c>
      <c r="J39" s="49">
        <v>0</v>
      </c>
      <c r="K39" s="33"/>
    </row>
    <row r="40" spans="3:11" ht="20.25" customHeight="1">
      <c r="C40" s="11"/>
      <c r="D40" s="14"/>
      <c r="E40" s="14"/>
      <c r="F40" s="14"/>
      <c r="G40" s="14"/>
      <c r="H40" s="48"/>
      <c r="I40" s="14"/>
      <c r="J40" s="49"/>
      <c r="K40" s="33"/>
    </row>
    <row r="41" spans="3:11" ht="33" customHeight="1">
      <c r="C41" s="11" t="s">
        <v>23</v>
      </c>
      <c r="D41" s="13"/>
      <c r="E41" s="14"/>
      <c r="F41" s="13"/>
      <c r="G41" s="16"/>
      <c r="H41" s="48"/>
      <c r="I41" s="16"/>
      <c r="J41" s="49"/>
      <c r="K41" s="33"/>
    </row>
    <row r="42" spans="3:11" ht="20.25" customHeight="1">
      <c r="C42" s="11" t="s">
        <v>2</v>
      </c>
      <c r="D42" s="40">
        <f>D43+D44+D45</f>
        <v>66635</v>
      </c>
      <c r="E42" s="14">
        <f>E43+E44</f>
        <v>71435</v>
      </c>
      <c r="F42" s="40">
        <f>F43+F44+F45</f>
        <v>71435</v>
      </c>
      <c r="G42" s="13">
        <f>G43+G44+G45</f>
        <v>36240.6</v>
      </c>
      <c r="H42" s="48">
        <f>G42/F42</f>
        <v>0.5073227409533142</v>
      </c>
      <c r="I42" s="16">
        <f>I43+I44+I45</f>
        <v>36240.6</v>
      </c>
      <c r="J42" s="49">
        <f>I42/E42</f>
        <v>0.5073227409533142</v>
      </c>
      <c r="K42" s="33"/>
    </row>
    <row r="43" spans="3:11" s="10" customFormat="1" ht="20.25" customHeight="1">
      <c r="C43" s="11" t="s">
        <v>17</v>
      </c>
      <c r="D43" s="12">
        <v>66635</v>
      </c>
      <c r="E43" s="12">
        <f>71435-E44</f>
        <v>67935</v>
      </c>
      <c r="F43" s="12">
        <v>67935</v>
      </c>
      <c r="G43" s="12">
        <v>36240.6</v>
      </c>
      <c r="H43" s="48">
        <f>G43/F43</f>
        <v>0.5334599249282402</v>
      </c>
      <c r="I43" s="12">
        <v>36240.6</v>
      </c>
      <c r="J43" s="49">
        <f>I43/E43</f>
        <v>0.5334599249282402</v>
      </c>
      <c r="K43" s="38"/>
    </row>
    <row r="44" spans="3:11" ht="20.25" customHeight="1">
      <c r="C44" s="11" t="s">
        <v>3</v>
      </c>
      <c r="D44" s="12">
        <v>0</v>
      </c>
      <c r="E44" s="12">
        <v>3500</v>
      </c>
      <c r="F44" s="12">
        <v>3500</v>
      </c>
      <c r="G44" s="12">
        <v>0</v>
      </c>
      <c r="H44" s="48">
        <f>G44/F44</f>
        <v>0</v>
      </c>
      <c r="I44" s="12">
        <v>0</v>
      </c>
      <c r="J44" s="49">
        <f>I44/E44</f>
        <v>0</v>
      </c>
      <c r="K44" s="33"/>
    </row>
    <row r="45" spans="3:11" ht="20.25" customHeight="1">
      <c r="C45" s="11" t="s">
        <v>0</v>
      </c>
      <c r="D45" s="12">
        <v>0</v>
      </c>
      <c r="E45" s="12">
        <v>0</v>
      </c>
      <c r="F45" s="12">
        <v>0</v>
      </c>
      <c r="G45" s="12">
        <v>0</v>
      </c>
      <c r="H45" s="48">
        <v>0</v>
      </c>
      <c r="I45" s="12">
        <v>0</v>
      </c>
      <c r="J45" s="49">
        <v>0</v>
      </c>
      <c r="K45" s="33"/>
    </row>
    <row r="46" spans="3:11" ht="20.25" customHeight="1">
      <c r="C46" s="11"/>
      <c r="D46" s="12"/>
      <c r="E46" s="12"/>
      <c r="F46" s="12"/>
      <c r="G46" s="12"/>
      <c r="H46" s="48"/>
      <c r="I46" s="12"/>
      <c r="J46" s="49"/>
      <c r="K46" s="33"/>
    </row>
    <row r="47" spans="3:11" ht="55.5" customHeight="1">
      <c r="C47" s="11" t="s">
        <v>24</v>
      </c>
      <c r="D47" s="13"/>
      <c r="E47" s="14"/>
      <c r="F47" s="13"/>
      <c r="G47" s="18"/>
      <c r="H47" s="48"/>
      <c r="I47" s="16"/>
      <c r="J47" s="49"/>
      <c r="K47" s="33"/>
    </row>
    <row r="48" spans="3:11" ht="20.25" customHeight="1">
      <c r="C48" s="11" t="s">
        <v>2</v>
      </c>
      <c r="D48" s="41">
        <f aca="true" t="shared" si="1" ref="D48:G51">D54+D60+D66+D72+D78</f>
        <v>150448</v>
      </c>
      <c r="E48" s="41">
        <f t="shared" si="1"/>
        <v>146741.3</v>
      </c>
      <c r="F48" s="41">
        <f t="shared" si="1"/>
        <v>170248</v>
      </c>
      <c r="G48" s="41">
        <f t="shared" si="1"/>
        <v>77471.59999999999</v>
      </c>
      <c r="H48" s="48">
        <f>G48/F48</f>
        <v>0.4550514543489497</v>
      </c>
      <c r="I48" s="16">
        <f>I54+I60+I66+I72+I78</f>
        <v>77471.59999999999</v>
      </c>
      <c r="J48" s="49">
        <f>I48/E48</f>
        <v>0.5279468016161776</v>
      </c>
      <c r="K48" s="33"/>
    </row>
    <row r="49" spans="3:11" s="10" customFormat="1" ht="20.25" customHeight="1">
      <c r="C49" s="11" t="s">
        <v>17</v>
      </c>
      <c r="D49" s="40">
        <f t="shared" si="1"/>
        <v>150448</v>
      </c>
      <c r="E49" s="40">
        <f t="shared" si="1"/>
        <v>145948</v>
      </c>
      <c r="F49" s="40">
        <f t="shared" si="1"/>
        <v>150448</v>
      </c>
      <c r="G49" s="40">
        <f t="shared" si="1"/>
        <v>65248.7</v>
      </c>
      <c r="H49" s="48">
        <f>G49/F49</f>
        <v>0.4336960278634478</v>
      </c>
      <c r="I49" s="40">
        <f>I55+I61+I67+I73+I79</f>
        <v>65248.7</v>
      </c>
      <c r="J49" s="49">
        <f>I49/E49</f>
        <v>0.44706813385589383</v>
      </c>
      <c r="K49" s="38"/>
    </row>
    <row r="50" spans="3:12" ht="20.25" customHeight="1">
      <c r="C50" s="11" t="s">
        <v>3</v>
      </c>
      <c r="D50" s="40">
        <f t="shared" si="1"/>
        <v>0</v>
      </c>
      <c r="E50" s="40">
        <f t="shared" si="1"/>
        <v>793.3</v>
      </c>
      <c r="F50" s="40">
        <f t="shared" si="1"/>
        <v>0</v>
      </c>
      <c r="G50" s="40">
        <f t="shared" si="1"/>
        <v>0</v>
      </c>
      <c r="H50" s="48">
        <v>0</v>
      </c>
      <c r="I50" s="40">
        <f>I56+I62+I68+I74+I80</f>
        <v>0</v>
      </c>
      <c r="J50" s="49">
        <f>I50/E50</f>
        <v>0</v>
      </c>
      <c r="K50" s="33"/>
      <c r="L50" s="1">
        <f>G50+G51</f>
        <v>12222.9</v>
      </c>
    </row>
    <row r="51" spans="3:11" ht="20.25" customHeight="1">
      <c r="C51" s="11" t="s">
        <v>0</v>
      </c>
      <c r="D51" s="40">
        <f t="shared" si="1"/>
        <v>0</v>
      </c>
      <c r="E51" s="40">
        <f t="shared" si="1"/>
        <v>0</v>
      </c>
      <c r="F51" s="40">
        <f t="shared" si="1"/>
        <v>19800</v>
      </c>
      <c r="G51" s="40">
        <f t="shared" si="1"/>
        <v>12222.9</v>
      </c>
      <c r="H51" s="48">
        <f>G51/F51</f>
        <v>0.6173181818181818</v>
      </c>
      <c r="I51" s="40">
        <f>I57+I63+I69+I75+I81</f>
        <v>12222.9</v>
      </c>
      <c r="J51" s="49"/>
      <c r="K51" s="33"/>
    </row>
    <row r="52" spans="3:11" ht="20.25" customHeight="1">
      <c r="C52" s="11"/>
      <c r="D52" s="12"/>
      <c r="E52" s="12"/>
      <c r="F52" s="12"/>
      <c r="G52" s="12"/>
      <c r="H52" s="48"/>
      <c r="I52" s="12"/>
      <c r="J52" s="49"/>
      <c r="K52" s="33"/>
    </row>
    <row r="53" spans="3:11" ht="30" customHeight="1">
      <c r="C53" s="21" t="s">
        <v>25</v>
      </c>
      <c r="D53" s="13"/>
      <c r="E53" s="14"/>
      <c r="F53" s="13"/>
      <c r="G53" s="18"/>
      <c r="H53" s="48"/>
      <c r="I53" s="18"/>
      <c r="J53" s="49"/>
      <c r="K53" s="33"/>
    </row>
    <row r="54" spans="3:11" ht="20.25" customHeight="1">
      <c r="C54" s="11" t="s">
        <v>2</v>
      </c>
      <c r="D54" s="40">
        <f>D55+D56+D57</f>
        <v>125476</v>
      </c>
      <c r="E54" s="14">
        <f>E55</f>
        <v>120610.4</v>
      </c>
      <c r="F54" s="40">
        <f>F55+F56+F57</f>
        <v>145276</v>
      </c>
      <c r="G54" s="40">
        <f>G55+G56+G57</f>
        <v>66787.9</v>
      </c>
      <c r="H54" s="48">
        <f>G54/F54</f>
        <v>0.4597311324651009</v>
      </c>
      <c r="I54" s="18">
        <f>I55+I56+I57</f>
        <v>66787.9</v>
      </c>
      <c r="J54" s="49">
        <f>I54/E54</f>
        <v>0.5537490962636721</v>
      </c>
      <c r="K54" s="33"/>
    </row>
    <row r="55" spans="3:11" ht="20.25" customHeight="1">
      <c r="C55" s="11" t="s">
        <v>17</v>
      </c>
      <c r="D55" s="14">
        <v>125476</v>
      </c>
      <c r="E55" s="12">
        <v>120610.4</v>
      </c>
      <c r="F55" s="14">
        <v>125476</v>
      </c>
      <c r="G55" s="12">
        <v>54565</v>
      </c>
      <c r="H55" s="48">
        <f>G55/F55</f>
        <v>0.4348640377442698</v>
      </c>
      <c r="I55" s="12">
        <v>54565</v>
      </c>
      <c r="J55" s="49">
        <f>I55/E55</f>
        <v>0.4524070892725669</v>
      </c>
      <c r="K55" s="33"/>
    </row>
    <row r="56" spans="3:11" ht="20.25" customHeight="1">
      <c r="C56" s="11" t="s">
        <v>3</v>
      </c>
      <c r="D56" s="14">
        <v>0</v>
      </c>
      <c r="E56" s="14">
        <v>0</v>
      </c>
      <c r="F56" s="14">
        <v>0</v>
      </c>
      <c r="G56" s="14">
        <v>0</v>
      </c>
      <c r="H56" s="48">
        <v>0</v>
      </c>
      <c r="I56" s="14">
        <v>0</v>
      </c>
      <c r="J56" s="49"/>
      <c r="K56" s="33"/>
    </row>
    <row r="57" spans="3:11" ht="20.25" customHeight="1">
      <c r="C57" s="11" t="s">
        <v>0</v>
      </c>
      <c r="D57" s="14">
        <v>0</v>
      </c>
      <c r="E57" s="14">
        <v>0</v>
      </c>
      <c r="F57" s="14">
        <v>19800</v>
      </c>
      <c r="G57" s="14">
        <v>12222.9</v>
      </c>
      <c r="H57" s="48">
        <f>G57/F57</f>
        <v>0.6173181818181818</v>
      </c>
      <c r="I57" s="14">
        <v>12222.9</v>
      </c>
      <c r="J57" s="49"/>
      <c r="K57" s="33"/>
    </row>
    <row r="58" spans="3:11" ht="20.25" customHeight="1">
      <c r="C58" s="11"/>
      <c r="D58" s="14"/>
      <c r="E58" s="14"/>
      <c r="F58" s="14"/>
      <c r="G58" s="14"/>
      <c r="H58" s="48"/>
      <c r="I58" s="14"/>
      <c r="J58" s="49"/>
      <c r="K58" s="33"/>
    </row>
    <row r="59" spans="3:11" ht="31.5" customHeight="1">
      <c r="C59" s="11" t="s">
        <v>26</v>
      </c>
      <c r="D59" s="13"/>
      <c r="E59" s="14"/>
      <c r="F59" s="13"/>
      <c r="G59" s="14"/>
      <c r="H59" s="48"/>
      <c r="I59" s="14"/>
      <c r="J59" s="49"/>
      <c r="K59" s="33"/>
    </row>
    <row r="60" spans="3:11" ht="20.25" customHeight="1">
      <c r="C60" s="11" t="s">
        <v>2</v>
      </c>
      <c r="D60" s="40">
        <f>D61+D62+D63</f>
        <v>13745</v>
      </c>
      <c r="E60" s="14">
        <f>E61</f>
        <v>14320.6</v>
      </c>
      <c r="F60" s="40">
        <f>F61+F62+F63</f>
        <v>13745</v>
      </c>
      <c r="G60" s="14">
        <f>G61</f>
        <v>5131.1</v>
      </c>
      <c r="H60" s="48">
        <f>G60/F60</f>
        <v>0.37330665696616955</v>
      </c>
      <c r="I60" s="14">
        <f>I61</f>
        <v>5131.1</v>
      </c>
      <c r="J60" s="49">
        <f>I60/E60</f>
        <v>0.3583020264514057</v>
      </c>
      <c r="K60" s="33"/>
    </row>
    <row r="61" spans="3:11" ht="20.25" customHeight="1">
      <c r="C61" s="11" t="s">
        <v>17</v>
      </c>
      <c r="D61" s="12">
        <v>13745</v>
      </c>
      <c r="E61" s="12">
        <v>14320.6</v>
      </c>
      <c r="F61" s="12">
        <v>13745</v>
      </c>
      <c r="G61" s="12">
        <v>5131.1</v>
      </c>
      <c r="H61" s="48">
        <f>G61/F61</f>
        <v>0.37330665696616955</v>
      </c>
      <c r="I61" s="12">
        <v>5131.1</v>
      </c>
      <c r="J61" s="49">
        <f>I61/E61</f>
        <v>0.3583020264514057</v>
      </c>
      <c r="K61" s="33"/>
    </row>
    <row r="62" spans="3:11" ht="20.25" customHeight="1">
      <c r="C62" s="11" t="s">
        <v>3</v>
      </c>
      <c r="D62" s="14">
        <v>0</v>
      </c>
      <c r="E62" s="14">
        <v>0</v>
      </c>
      <c r="F62" s="14">
        <v>0</v>
      </c>
      <c r="G62" s="14">
        <v>0</v>
      </c>
      <c r="H62" s="48">
        <v>0</v>
      </c>
      <c r="I62" s="14">
        <v>0</v>
      </c>
      <c r="J62" s="49">
        <v>0</v>
      </c>
      <c r="K62" s="33"/>
    </row>
    <row r="63" spans="3:11" ht="20.25" customHeight="1">
      <c r="C63" s="11" t="s">
        <v>0</v>
      </c>
      <c r="D63" s="14">
        <v>0</v>
      </c>
      <c r="E63" s="14">
        <v>0</v>
      </c>
      <c r="F63" s="14">
        <v>0</v>
      </c>
      <c r="G63" s="14">
        <v>0</v>
      </c>
      <c r="H63" s="48">
        <v>0</v>
      </c>
      <c r="I63" s="14">
        <v>0</v>
      </c>
      <c r="J63" s="49">
        <v>0</v>
      </c>
      <c r="K63" s="33"/>
    </row>
    <row r="64" spans="3:11" ht="20.25" customHeight="1">
      <c r="C64" s="11"/>
      <c r="D64" s="14"/>
      <c r="E64" s="14"/>
      <c r="F64" s="14"/>
      <c r="G64" s="14"/>
      <c r="H64" s="48"/>
      <c r="I64" s="14"/>
      <c r="J64" s="49"/>
      <c r="K64" s="33"/>
    </row>
    <row r="65" spans="3:11" ht="38.25" customHeight="1">
      <c r="C65" s="11" t="s">
        <v>55</v>
      </c>
      <c r="D65" s="14"/>
      <c r="E65" s="14"/>
      <c r="F65" s="14"/>
      <c r="G65" s="14"/>
      <c r="H65" s="48"/>
      <c r="I65" s="14"/>
      <c r="J65" s="49"/>
      <c r="K65" s="33"/>
    </row>
    <row r="66" spans="3:11" ht="20.25" customHeight="1">
      <c r="C66" s="11" t="s">
        <v>2</v>
      </c>
      <c r="D66" s="14">
        <f>D67+D68+D69</f>
        <v>3600</v>
      </c>
      <c r="E66" s="14">
        <f>E67</f>
        <v>3600</v>
      </c>
      <c r="F66" s="14">
        <f>F67+F68+F69</f>
        <v>3600</v>
      </c>
      <c r="G66" s="14">
        <f>G67</f>
        <v>1590.4</v>
      </c>
      <c r="H66" s="48">
        <f>G66/F66</f>
        <v>0.4417777777777778</v>
      </c>
      <c r="I66" s="14">
        <f>I67</f>
        <v>1590.4</v>
      </c>
      <c r="J66" s="49">
        <f>I66/E66</f>
        <v>0.4417777777777778</v>
      </c>
      <c r="K66" s="33"/>
    </row>
    <row r="67" spans="3:11" ht="20.25" customHeight="1">
      <c r="C67" s="11" t="s">
        <v>17</v>
      </c>
      <c r="D67" s="12">
        <v>3600</v>
      </c>
      <c r="E67" s="12">
        <v>3600</v>
      </c>
      <c r="F67" s="12">
        <v>3600</v>
      </c>
      <c r="G67" s="12">
        <v>1590.4</v>
      </c>
      <c r="H67" s="48">
        <f>G67/F67</f>
        <v>0.4417777777777778</v>
      </c>
      <c r="I67" s="12">
        <v>1590.4</v>
      </c>
      <c r="J67" s="49">
        <f>I67/E67</f>
        <v>0.4417777777777778</v>
      </c>
      <c r="K67" s="33"/>
    </row>
    <row r="68" spans="3:11" ht="20.25" customHeight="1">
      <c r="C68" s="11" t="s">
        <v>3</v>
      </c>
      <c r="D68" s="14">
        <v>0</v>
      </c>
      <c r="E68" s="14">
        <v>0</v>
      </c>
      <c r="F68" s="14">
        <v>0</v>
      </c>
      <c r="G68" s="14">
        <v>0</v>
      </c>
      <c r="H68" s="48">
        <v>0</v>
      </c>
      <c r="I68" s="14">
        <v>0</v>
      </c>
      <c r="J68" s="49">
        <v>0</v>
      </c>
      <c r="K68" s="33"/>
    </row>
    <row r="69" spans="3:11" ht="20.25" customHeight="1">
      <c r="C69" s="11" t="s">
        <v>0</v>
      </c>
      <c r="D69" s="14">
        <v>0</v>
      </c>
      <c r="E69" s="14">
        <v>0</v>
      </c>
      <c r="F69" s="14">
        <v>0</v>
      </c>
      <c r="G69" s="14">
        <v>0</v>
      </c>
      <c r="H69" s="48">
        <v>0</v>
      </c>
      <c r="I69" s="14">
        <v>0</v>
      </c>
      <c r="J69" s="49">
        <v>0</v>
      </c>
      <c r="K69" s="33"/>
    </row>
    <row r="70" spans="3:11" ht="20.25" customHeight="1">
      <c r="C70" s="11"/>
      <c r="D70" s="14"/>
      <c r="E70" s="14"/>
      <c r="F70" s="14"/>
      <c r="G70" s="14"/>
      <c r="H70" s="48"/>
      <c r="I70" s="14"/>
      <c r="J70" s="49"/>
      <c r="K70" s="33"/>
    </row>
    <row r="71" spans="3:11" ht="86.25" customHeight="1">
      <c r="C71" s="11" t="s">
        <v>56</v>
      </c>
      <c r="D71" s="14"/>
      <c r="E71" s="14"/>
      <c r="F71" s="14"/>
      <c r="G71" s="14"/>
      <c r="H71" s="48"/>
      <c r="I71" s="14"/>
      <c r="J71" s="49"/>
      <c r="K71" s="33"/>
    </row>
    <row r="72" spans="3:11" ht="20.25" customHeight="1">
      <c r="C72" s="11" t="s">
        <v>2</v>
      </c>
      <c r="D72" s="14">
        <f>D73+D74+D75</f>
        <v>5040</v>
      </c>
      <c r="E72" s="14">
        <f>E73</f>
        <v>4540</v>
      </c>
      <c r="F72" s="14">
        <f>F73+F74+F75</f>
        <v>5040</v>
      </c>
      <c r="G72" s="14">
        <f>G73</f>
        <v>3060</v>
      </c>
      <c r="H72" s="48">
        <f>G72/F72</f>
        <v>0.6071428571428571</v>
      </c>
      <c r="I72" s="14">
        <f>I73</f>
        <v>3060</v>
      </c>
      <c r="J72" s="49">
        <f>I72/E72</f>
        <v>0.6740088105726872</v>
      </c>
      <c r="K72" s="33"/>
    </row>
    <row r="73" spans="3:11" ht="20.25" customHeight="1">
      <c r="C73" s="11" t="s">
        <v>17</v>
      </c>
      <c r="D73" s="12">
        <v>5040</v>
      </c>
      <c r="E73" s="12">
        <v>4540</v>
      </c>
      <c r="F73" s="12">
        <v>5040</v>
      </c>
      <c r="G73" s="12">
        <v>3060</v>
      </c>
      <c r="H73" s="48">
        <f>G73/F73</f>
        <v>0.6071428571428571</v>
      </c>
      <c r="I73" s="12">
        <v>3060</v>
      </c>
      <c r="J73" s="49">
        <f>I73/E73</f>
        <v>0.6740088105726872</v>
      </c>
      <c r="K73" s="33"/>
    </row>
    <row r="74" spans="3:11" ht="20.25" customHeight="1">
      <c r="C74" s="11" t="s">
        <v>3</v>
      </c>
      <c r="D74" s="14">
        <v>0</v>
      </c>
      <c r="E74" s="14">
        <v>0</v>
      </c>
      <c r="F74" s="14">
        <v>0</v>
      </c>
      <c r="G74" s="14">
        <v>0</v>
      </c>
      <c r="H74" s="48">
        <v>0</v>
      </c>
      <c r="I74" s="14">
        <v>0</v>
      </c>
      <c r="J74" s="49">
        <v>0</v>
      </c>
      <c r="K74" s="33"/>
    </row>
    <row r="75" spans="3:11" ht="20.25" customHeight="1">
      <c r="C75" s="11" t="s">
        <v>0</v>
      </c>
      <c r="D75" s="14">
        <v>0</v>
      </c>
      <c r="E75" s="14">
        <v>0</v>
      </c>
      <c r="F75" s="14">
        <v>0</v>
      </c>
      <c r="G75" s="14">
        <v>0</v>
      </c>
      <c r="H75" s="48">
        <v>0</v>
      </c>
      <c r="I75" s="14">
        <v>0</v>
      </c>
      <c r="J75" s="49">
        <v>0</v>
      </c>
      <c r="K75" s="33"/>
    </row>
    <row r="76" spans="3:11" ht="20.25" customHeight="1">
      <c r="C76" s="11"/>
      <c r="D76" s="12"/>
      <c r="E76" s="14"/>
      <c r="F76" s="12"/>
      <c r="G76" s="14"/>
      <c r="H76" s="48"/>
      <c r="I76" s="14"/>
      <c r="J76" s="49"/>
      <c r="K76" s="33"/>
    </row>
    <row r="77" spans="3:11" ht="20.25" customHeight="1">
      <c r="C77" s="11" t="s">
        <v>27</v>
      </c>
      <c r="D77" s="12"/>
      <c r="E77" s="14"/>
      <c r="F77" s="12"/>
      <c r="G77" s="14"/>
      <c r="H77" s="48"/>
      <c r="I77" s="14"/>
      <c r="J77" s="49"/>
      <c r="K77" s="33"/>
    </row>
    <row r="78" spans="3:11" ht="20.25" customHeight="1">
      <c r="C78" s="11" t="s">
        <v>2</v>
      </c>
      <c r="D78" s="14">
        <f>D79+D80+D81</f>
        <v>2587</v>
      </c>
      <c r="E78" s="14">
        <f>E79+E80</f>
        <v>3670.3</v>
      </c>
      <c r="F78" s="14">
        <f>F79+F80+F81</f>
        <v>2587</v>
      </c>
      <c r="G78" s="14">
        <f>G79</f>
        <v>902.2</v>
      </c>
      <c r="H78" s="48">
        <f>G78/F78</f>
        <v>0.3487437185929648</v>
      </c>
      <c r="I78" s="14">
        <f>I79</f>
        <v>902.2</v>
      </c>
      <c r="J78" s="49">
        <f>I78/E78</f>
        <v>0.24581096913058878</v>
      </c>
      <c r="K78" s="33"/>
    </row>
    <row r="79" spans="3:11" ht="20.25" customHeight="1">
      <c r="C79" s="11" t="s">
        <v>17</v>
      </c>
      <c r="D79" s="12">
        <v>2587</v>
      </c>
      <c r="E79" s="14">
        <f>3670.3-793.3</f>
        <v>2877</v>
      </c>
      <c r="F79" s="12">
        <v>2587</v>
      </c>
      <c r="G79" s="14">
        <v>902.2</v>
      </c>
      <c r="H79" s="48">
        <f>G79/F79</f>
        <v>0.3487437185929648</v>
      </c>
      <c r="I79" s="14">
        <v>902.2</v>
      </c>
      <c r="J79" s="49">
        <f>I79/E79</f>
        <v>0.313590545707334</v>
      </c>
      <c r="K79" s="33"/>
    </row>
    <row r="80" spans="3:11" ht="20.25" customHeight="1">
      <c r="C80" s="11" t="s">
        <v>3</v>
      </c>
      <c r="D80" s="14">
        <v>0</v>
      </c>
      <c r="E80" s="14">
        <v>793.3</v>
      </c>
      <c r="F80" s="14">
        <v>0</v>
      </c>
      <c r="G80" s="14">
        <v>0</v>
      </c>
      <c r="H80" s="48">
        <v>0</v>
      </c>
      <c r="I80" s="14">
        <v>0</v>
      </c>
      <c r="J80" s="49">
        <f>I80/E80</f>
        <v>0</v>
      </c>
      <c r="K80" s="33"/>
    </row>
    <row r="81" spans="3:11" ht="20.25" customHeight="1">
      <c r="C81" s="11" t="s">
        <v>0</v>
      </c>
      <c r="D81" s="14">
        <v>0</v>
      </c>
      <c r="E81" s="14"/>
      <c r="F81" s="14">
        <v>0</v>
      </c>
      <c r="G81" s="14">
        <v>0</v>
      </c>
      <c r="H81" s="48">
        <v>0</v>
      </c>
      <c r="I81" s="14">
        <v>0</v>
      </c>
      <c r="J81" s="49">
        <v>0</v>
      </c>
      <c r="K81" s="33"/>
    </row>
    <row r="82" spans="3:11" ht="20.25" customHeight="1">
      <c r="C82" s="11"/>
      <c r="D82" s="12"/>
      <c r="E82" s="14"/>
      <c r="F82" s="12"/>
      <c r="G82" s="14"/>
      <c r="H82" s="48"/>
      <c r="I82" s="14"/>
      <c r="J82" s="49"/>
      <c r="K82" s="33"/>
    </row>
    <row r="83" spans="3:11" ht="62.25" customHeight="1">
      <c r="C83" s="11" t="s">
        <v>28</v>
      </c>
      <c r="D83" s="14"/>
      <c r="E83" s="14"/>
      <c r="F83" s="14"/>
      <c r="G83" s="14"/>
      <c r="H83" s="48"/>
      <c r="I83" s="14"/>
      <c r="J83" s="49"/>
      <c r="K83" s="33"/>
    </row>
    <row r="84" spans="3:11" ht="20.25" customHeight="1">
      <c r="C84" s="11" t="s">
        <v>2</v>
      </c>
      <c r="D84" s="34">
        <f>D90+D96</f>
        <v>43047</v>
      </c>
      <c r="E84" s="14">
        <f>E85</f>
        <v>43047</v>
      </c>
      <c r="F84" s="34">
        <f>F90+F96</f>
        <v>43047</v>
      </c>
      <c r="G84" s="14">
        <f>G85</f>
        <v>22519.39</v>
      </c>
      <c r="H84" s="48">
        <f>G84/F84</f>
        <v>0.5231349455246591</v>
      </c>
      <c r="I84" s="14">
        <f>I85</f>
        <v>20239</v>
      </c>
      <c r="J84" s="49">
        <f>I84/E84</f>
        <v>0.4701605222198992</v>
      </c>
      <c r="K84" s="33"/>
    </row>
    <row r="85" spans="3:11" ht="20.25" customHeight="1">
      <c r="C85" s="11" t="s">
        <v>17</v>
      </c>
      <c r="D85" s="14">
        <f>D91+D97</f>
        <v>43047</v>
      </c>
      <c r="E85" s="14">
        <f>E91+E97</f>
        <v>43047</v>
      </c>
      <c r="F85" s="14">
        <f>F91+F97</f>
        <v>43047</v>
      </c>
      <c r="G85" s="14">
        <f>G91+G97</f>
        <v>22519.39</v>
      </c>
      <c r="H85" s="48">
        <f>G85/F85</f>
        <v>0.5231349455246591</v>
      </c>
      <c r="I85" s="14">
        <f>I91+I97</f>
        <v>20239</v>
      </c>
      <c r="J85" s="49">
        <f>I85/E85</f>
        <v>0.4701605222198992</v>
      </c>
      <c r="K85" s="33"/>
    </row>
    <row r="86" spans="3:12" s="10" customFormat="1" ht="20.25" customHeight="1">
      <c r="C86" s="11" t="s">
        <v>3</v>
      </c>
      <c r="D86" s="14">
        <f>D92+D98</f>
        <v>0</v>
      </c>
      <c r="E86" s="7">
        <v>0</v>
      </c>
      <c r="F86" s="14">
        <f>F92+F98</f>
        <v>0</v>
      </c>
      <c r="G86" s="7">
        <v>0</v>
      </c>
      <c r="H86" s="48">
        <v>0</v>
      </c>
      <c r="I86" s="7">
        <v>0</v>
      </c>
      <c r="J86" s="49">
        <v>0</v>
      </c>
      <c r="K86" s="38"/>
      <c r="L86" s="10">
        <f>I87+I88</f>
        <v>0</v>
      </c>
    </row>
    <row r="87" spans="3:12" ht="20.25" customHeight="1">
      <c r="C87" s="11" t="s">
        <v>0</v>
      </c>
      <c r="D87" s="14">
        <f>D93+D99</f>
        <v>0</v>
      </c>
      <c r="E87" s="12">
        <v>0</v>
      </c>
      <c r="F87" s="14">
        <f>F93+F99</f>
        <v>0</v>
      </c>
      <c r="G87" s="12">
        <v>0</v>
      </c>
      <c r="H87" s="48">
        <v>0</v>
      </c>
      <c r="I87" s="12">
        <v>0</v>
      </c>
      <c r="J87" s="49">
        <v>0</v>
      </c>
      <c r="K87" s="33"/>
      <c r="L87" s="1">
        <f>E87+E88</f>
        <v>0</v>
      </c>
    </row>
    <row r="88" spans="3:12" ht="20.25" customHeight="1">
      <c r="C88" s="11"/>
      <c r="D88" s="12"/>
      <c r="E88" s="12"/>
      <c r="F88" s="12"/>
      <c r="G88" s="12"/>
      <c r="H88" s="48"/>
      <c r="I88" s="12"/>
      <c r="J88" s="49"/>
      <c r="K88" s="33"/>
      <c r="L88" s="1" t="s">
        <v>12</v>
      </c>
    </row>
    <row r="89" spans="3:11" ht="41.25" customHeight="1">
      <c r="C89" s="19" t="s">
        <v>29</v>
      </c>
      <c r="D89" s="12"/>
      <c r="E89" s="12"/>
      <c r="F89" s="12"/>
      <c r="G89" s="12"/>
      <c r="H89" s="48"/>
      <c r="I89" s="12"/>
      <c r="J89" s="49"/>
      <c r="K89" s="33"/>
    </row>
    <row r="90" spans="3:12" ht="20.25" customHeight="1">
      <c r="C90" s="11" t="s">
        <v>2</v>
      </c>
      <c r="D90" s="14">
        <f>D91+D92+D93</f>
        <v>4740</v>
      </c>
      <c r="E90" s="12">
        <f>E91</f>
        <v>4740</v>
      </c>
      <c r="F90" s="14">
        <f>F91+F92+F93</f>
        <v>4740</v>
      </c>
      <c r="G90" s="12">
        <f>G91</f>
        <v>2421.39</v>
      </c>
      <c r="H90" s="48">
        <f>G90/F90</f>
        <v>0.5108417721518987</v>
      </c>
      <c r="I90" s="12">
        <f>I91</f>
        <v>141</v>
      </c>
      <c r="J90" s="49">
        <f>I90/E90</f>
        <v>0.029746835443037974</v>
      </c>
      <c r="K90" s="33"/>
      <c r="L90" s="1">
        <f>49862.45+14525.46</f>
        <v>64387.909999999996</v>
      </c>
    </row>
    <row r="91" spans="3:11" ht="20.25" customHeight="1">
      <c r="C91" s="11" t="s">
        <v>17</v>
      </c>
      <c r="D91" s="12">
        <v>4740</v>
      </c>
      <c r="E91" s="14">
        <v>4740</v>
      </c>
      <c r="F91" s="12">
        <v>4740</v>
      </c>
      <c r="G91" s="14">
        <v>2421.39</v>
      </c>
      <c r="H91" s="48">
        <f>G91/F91</f>
        <v>0.5108417721518987</v>
      </c>
      <c r="I91" s="14">
        <v>141</v>
      </c>
      <c r="J91" s="49">
        <f>I91/E91</f>
        <v>0.029746835443037974</v>
      </c>
      <c r="K91" s="33"/>
    </row>
    <row r="92" spans="3:11" ht="20.25" customHeight="1">
      <c r="C92" s="11" t="s">
        <v>3</v>
      </c>
      <c r="D92" s="14">
        <v>0</v>
      </c>
      <c r="E92" s="14">
        <v>0</v>
      </c>
      <c r="F92" s="14">
        <v>0</v>
      </c>
      <c r="G92" s="14">
        <v>0</v>
      </c>
      <c r="H92" s="48">
        <v>0</v>
      </c>
      <c r="I92" s="14">
        <v>0</v>
      </c>
      <c r="J92" s="49">
        <v>0</v>
      </c>
      <c r="K92" s="33"/>
    </row>
    <row r="93" spans="3:11" ht="20.25" customHeight="1">
      <c r="C93" s="11" t="s">
        <v>0</v>
      </c>
      <c r="D93" s="14">
        <v>0</v>
      </c>
      <c r="E93" s="12">
        <v>0</v>
      </c>
      <c r="F93" s="14">
        <v>0</v>
      </c>
      <c r="G93" s="12">
        <v>0</v>
      </c>
      <c r="H93" s="48">
        <v>0</v>
      </c>
      <c r="I93" s="12">
        <v>0</v>
      </c>
      <c r="J93" s="49">
        <v>0</v>
      </c>
      <c r="K93" s="33"/>
    </row>
    <row r="94" spans="3:12" ht="20.25" customHeight="1">
      <c r="C94" s="11"/>
      <c r="D94" s="14"/>
      <c r="E94" s="14"/>
      <c r="F94" s="14"/>
      <c r="G94" s="14"/>
      <c r="H94" s="48"/>
      <c r="I94" s="14"/>
      <c r="J94" s="49"/>
      <c r="K94" s="33"/>
      <c r="L94" s="1">
        <f>E94+E95</f>
        <v>0</v>
      </c>
    </row>
    <row r="95" spans="3:11" ht="40.5" customHeight="1">
      <c r="C95" s="11" t="s">
        <v>30</v>
      </c>
      <c r="D95" s="14"/>
      <c r="E95" s="14"/>
      <c r="F95" s="14"/>
      <c r="G95" s="14"/>
      <c r="H95" s="48"/>
      <c r="I95" s="14"/>
      <c r="J95" s="49"/>
      <c r="K95" s="33"/>
    </row>
    <row r="96" spans="3:11" ht="20.25" customHeight="1">
      <c r="C96" s="11" t="s">
        <v>2</v>
      </c>
      <c r="D96" s="14">
        <f>D97+D98+D99</f>
        <v>38307</v>
      </c>
      <c r="E96" s="14">
        <f>E97</f>
        <v>38307</v>
      </c>
      <c r="F96" s="14">
        <f>F97+F98+F99</f>
        <v>38307</v>
      </c>
      <c r="G96" s="14">
        <f>G97</f>
        <v>20098</v>
      </c>
      <c r="H96" s="48">
        <f>G96/F96</f>
        <v>0.5246560680815516</v>
      </c>
      <c r="I96" s="14">
        <f>I97</f>
        <v>20098</v>
      </c>
      <c r="J96" s="49">
        <f>I96/E96</f>
        <v>0.5246560680815516</v>
      </c>
      <c r="K96" s="33"/>
    </row>
    <row r="97" spans="3:11" ht="20.25" customHeight="1">
      <c r="C97" s="11" t="s">
        <v>17</v>
      </c>
      <c r="D97" s="12">
        <v>38307</v>
      </c>
      <c r="E97" s="14">
        <v>38307</v>
      </c>
      <c r="F97" s="12">
        <v>38307</v>
      </c>
      <c r="G97" s="14">
        <v>20098</v>
      </c>
      <c r="H97" s="48">
        <f>G97/F97</f>
        <v>0.5246560680815516</v>
      </c>
      <c r="I97" s="14">
        <v>20098</v>
      </c>
      <c r="J97" s="49">
        <f>I97/E97</f>
        <v>0.5246560680815516</v>
      </c>
      <c r="K97" s="33"/>
    </row>
    <row r="98" spans="3:11" ht="20.25" customHeight="1">
      <c r="C98" s="11" t="s">
        <v>3</v>
      </c>
      <c r="D98" s="14">
        <v>0</v>
      </c>
      <c r="E98" s="14">
        <v>0</v>
      </c>
      <c r="F98" s="14">
        <v>0</v>
      </c>
      <c r="G98" s="14">
        <v>0</v>
      </c>
      <c r="H98" s="48">
        <v>0</v>
      </c>
      <c r="I98" s="14">
        <v>0</v>
      </c>
      <c r="J98" s="49">
        <v>0</v>
      </c>
      <c r="K98" s="33"/>
    </row>
    <row r="99" spans="3:11" ht="20.25" customHeight="1">
      <c r="C99" s="11" t="s">
        <v>0</v>
      </c>
      <c r="D99" s="14">
        <v>0</v>
      </c>
      <c r="E99" s="14">
        <v>0</v>
      </c>
      <c r="F99" s="14">
        <v>0</v>
      </c>
      <c r="G99" s="14">
        <v>0</v>
      </c>
      <c r="H99" s="48">
        <v>0</v>
      </c>
      <c r="I99" s="14">
        <v>0</v>
      </c>
      <c r="J99" s="49">
        <v>0</v>
      </c>
      <c r="K99" s="33"/>
    </row>
    <row r="100" spans="3:11" ht="20.25" customHeight="1">
      <c r="C100" s="11"/>
      <c r="D100" s="14"/>
      <c r="E100" s="14"/>
      <c r="F100" s="14"/>
      <c r="G100" s="14"/>
      <c r="H100" s="48"/>
      <c r="I100" s="14"/>
      <c r="J100" s="49"/>
      <c r="K100" s="33"/>
    </row>
    <row r="101" spans="3:11" ht="48.75" customHeight="1">
      <c r="C101" s="11" t="s">
        <v>31</v>
      </c>
      <c r="D101" s="14"/>
      <c r="E101" s="14"/>
      <c r="F101" s="14"/>
      <c r="G101" s="14"/>
      <c r="H101" s="48"/>
      <c r="I101" s="14"/>
      <c r="J101" s="49"/>
      <c r="K101" s="33"/>
    </row>
    <row r="102" spans="3:11" ht="20.25" customHeight="1">
      <c r="C102" s="11" t="s">
        <v>2</v>
      </c>
      <c r="D102" s="34">
        <f>D108</f>
        <v>4000</v>
      </c>
      <c r="E102" s="14">
        <f>E103</f>
        <v>4000</v>
      </c>
      <c r="F102" s="34">
        <f>F108</f>
        <v>22603</v>
      </c>
      <c r="G102" s="14">
        <f>G108</f>
        <v>4000</v>
      </c>
      <c r="H102" s="48">
        <f>G102/F102</f>
        <v>0.17696765916028845</v>
      </c>
      <c r="I102" s="14">
        <f>I108</f>
        <v>4000</v>
      </c>
      <c r="J102" s="49">
        <f>I102/E102</f>
        <v>1</v>
      </c>
      <c r="K102" s="33"/>
    </row>
    <row r="103" spans="3:11" ht="20.25" customHeight="1">
      <c r="C103" s="11" t="s">
        <v>17</v>
      </c>
      <c r="D103" s="14">
        <f>D109</f>
        <v>4000</v>
      </c>
      <c r="E103" s="14">
        <f>E109</f>
        <v>4000</v>
      </c>
      <c r="F103" s="14">
        <f>F109</f>
        <v>4000</v>
      </c>
      <c r="G103" s="14">
        <f>G109</f>
        <v>4000</v>
      </c>
      <c r="H103" s="48">
        <f>G103/F103</f>
        <v>1</v>
      </c>
      <c r="I103" s="14">
        <f>I109</f>
        <v>4000</v>
      </c>
      <c r="J103" s="49">
        <f>I103/E103</f>
        <v>1</v>
      </c>
      <c r="K103" s="33"/>
    </row>
    <row r="104" spans="3:11" ht="20.25" customHeight="1">
      <c r="C104" s="11" t="s">
        <v>3</v>
      </c>
      <c r="D104" s="14">
        <f>D110</f>
        <v>0</v>
      </c>
      <c r="E104" s="14">
        <v>0</v>
      </c>
      <c r="F104" s="14">
        <f>F110</f>
        <v>5650</v>
      </c>
      <c r="G104" s="14">
        <v>0</v>
      </c>
      <c r="H104" s="48">
        <f>G104/F104</f>
        <v>0</v>
      </c>
      <c r="I104" s="14">
        <v>0</v>
      </c>
      <c r="J104" s="49">
        <v>0</v>
      </c>
      <c r="K104" s="33"/>
    </row>
    <row r="105" spans="3:11" ht="20.25" customHeight="1">
      <c r="C105" s="11" t="s">
        <v>0</v>
      </c>
      <c r="D105" s="14">
        <f>D111</f>
        <v>0</v>
      </c>
      <c r="E105" s="14">
        <v>0</v>
      </c>
      <c r="F105" s="14">
        <f>F111</f>
        <v>12953</v>
      </c>
      <c r="G105" s="14">
        <v>0</v>
      </c>
      <c r="H105" s="48">
        <f>G105/F105</f>
        <v>0</v>
      </c>
      <c r="I105" s="14">
        <v>0</v>
      </c>
      <c r="J105" s="49">
        <v>0</v>
      </c>
      <c r="K105" s="33"/>
    </row>
    <row r="106" spans="3:11" ht="20.25" customHeight="1">
      <c r="C106" s="11"/>
      <c r="D106" s="12"/>
      <c r="E106" s="12"/>
      <c r="F106" s="12"/>
      <c r="G106" s="12"/>
      <c r="H106" s="48"/>
      <c r="I106" s="12"/>
      <c r="J106" s="49"/>
      <c r="K106" s="33"/>
    </row>
    <row r="107" spans="3:11" ht="39.75" customHeight="1">
      <c r="C107" s="11" t="s">
        <v>32</v>
      </c>
      <c r="D107" s="12"/>
      <c r="E107" s="12"/>
      <c r="F107" s="12"/>
      <c r="G107" s="14"/>
      <c r="H107" s="48"/>
      <c r="I107" s="14"/>
      <c r="J107" s="49"/>
      <c r="K107" s="33"/>
    </row>
    <row r="108" spans="3:11" ht="20.25" customHeight="1">
      <c r="C108" s="11" t="s">
        <v>2</v>
      </c>
      <c r="D108" s="14">
        <f>D109+D110+D111</f>
        <v>4000</v>
      </c>
      <c r="E108" s="12">
        <f>E109</f>
        <v>4000</v>
      </c>
      <c r="F108" s="14">
        <f>F109+F110+F111</f>
        <v>22603</v>
      </c>
      <c r="G108" s="14">
        <f>G109</f>
        <v>4000</v>
      </c>
      <c r="H108" s="48">
        <f>G108/F108</f>
        <v>0.17696765916028845</v>
      </c>
      <c r="I108" s="14">
        <f>I109</f>
        <v>4000</v>
      </c>
      <c r="J108" s="49">
        <f>I108/E108</f>
        <v>1</v>
      </c>
      <c r="K108" s="33"/>
    </row>
    <row r="109" spans="3:11" ht="20.25" customHeight="1">
      <c r="C109" s="11" t="s">
        <v>17</v>
      </c>
      <c r="D109" s="12">
        <v>4000</v>
      </c>
      <c r="E109" s="14">
        <v>4000</v>
      </c>
      <c r="F109" s="12">
        <v>4000</v>
      </c>
      <c r="G109" s="14">
        <v>4000</v>
      </c>
      <c r="H109" s="48">
        <f>G109/F109</f>
        <v>1</v>
      </c>
      <c r="I109" s="14">
        <v>4000</v>
      </c>
      <c r="J109" s="49">
        <f>I109/E109</f>
        <v>1</v>
      </c>
      <c r="K109" s="33"/>
    </row>
    <row r="110" spans="3:11" ht="20.25" customHeight="1">
      <c r="C110" s="11" t="s">
        <v>3</v>
      </c>
      <c r="D110" s="14">
        <v>0</v>
      </c>
      <c r="E110" s="14">
        <v>0</v>
      </c>
      <c r="F110" s="14">
        <v>5650</v>
      </c>
      <c r="G110" s="14">
        <v>0</v>
      </c>
      <c r="H110" s="48">
        <f>G110/F110</f>
        <v>0</v>
      </c>
      <c r="I110" s="14">
        <v>0</v>
      </c>
      <c r="J110" s="49"/>
      <c r="K110" s="33"/>
    </row>
    <row r="111" spans="3:12" s="10" customFormat="1" ht="20.25" customHeight="1">
      <c r="C111" s="11" t="s">
        <v>0</v>
      </c>
      <c r="D111" s="14">
        <v>0</v>
      </c>
      <c r="E111" s="7">
        <v>0</v>
      </c>
      <c r="F111" s="14">
        <v>12953</v>
      </c>
      <c r="G111" s="7">
        <v>1284</v>
      </c>
      <c r="H111" s="48">
        <f>G111/F111</f>
        <v>0.09912761522427237</v>
      </c>
      <c r="I111" s="7">
        <v>1284</v>
      </c>
      <c r="J111" s="49"/>
      <c r="K111" s="38"/>
      <c r="L111" s="10">
        <f>E112+E113</f>
        <v>0</v>
      </c>
    </row>
    <row r="112" spans="3:12" ht="20.25" customHeight="1">
      <c r="C112" s="11"/>
      <c r="D112" s="12"/>
      <c r="E112" s="12"/>
      <c r="F112" s="12"/>
      <c r="G112" s="12"/>
      <c r="H112" s="48"/>
      <c r="I112" s="12"/>
      <c r="J112" s="49"/>
      <c r="K112" s="33"/>
      <c r="L112" s="1">
        <f>G112+G113</f>
        <v>0</v>
      </c>
    </row>
    <row r="113" spans="3:11" ht="75.75" customHeight="1">
      <c r="C113" s="11" t="s">
        <v>33</v>
      </c>
      <c r="D113" s="12"/>
      <c r="E113" s="12"/>
      <c r="F113" s="12"/>
      <c r="G113" s="12"/>
      <c r="H113" s="48"/>
      <c r="I113" s="12"/>
      <c r="J113" s="49"/>
      <c r="K113" s="33"/>
    </row>
    <row r="114" spans="3:11" ht="20.25" customHeight="1">
      <c r="C114" s="11" t="s">
        <v>2</v>
      </c>
      <c r="D114" s="7">
        <f aca="true" t="shared" si="2" ref="D114:G117">D120+D126+D132</f>
        <v>325000</v>
      </c>
      <c r="E114" s="12">
        <f t="shared" si="2"/>
        <v>699768.8400000001</v>
      </c>
      <c r="F114" s="12">
        <f t="shared" si="2"/>
        <v>357504.2</v>
      </c>
      <c r="G114" s="12">
        <f t="shared" si="2"/>
        <v>197700.7</v>
      </c>
      <c r="H114" s="48">
        <f>G114/F114</f>
        <v>0.5530024542369013</v>
      </c>
      <c r="I114" s="12">
        <f>I120+I126+I132</f>
        <v>197700.7</v>
      </c>
      <c r="J114" s="49">
        <f>I114/E114</f>
        <v>0.2825228685518492</v>
      </c>
      <c r="K114" s="33"/>
    </row>
    <row r="115" spans="3:11" ht="20.25" customHeight="1">
      <c r="C115" s="11" t="s">
        <v>17</v>
      </c>
      <c r="D115" s="12">
        <f t="shared" si="2"/>
        <v>325000</v>
      </c>
      <c r="E115" s="12">
        <f t="shared" si="2"/>
        <v>349217.5</v>
      </c>
      <c r="F115" s="12">
        <f t="shared" si="2"/>
        <v>329245.5</v>
      </c>
      <c r="G115" s="12">
        <f t="shared" si="2"/>
        <v>163609.5</v>
      </c>
      <c r="H115" s="48">
        <f>G115/F115</f>
        <v>0.4969225091914696</v>
      </c>
      <c r="I115" s="12">
        <f>I121+I127+I133</f>
        <v>163609.5</v>
      </c>
      <c r="J115" s="49">
        <f>I115/E115</f>
        <v>0.46850315347884913</v>
      </c>
      <c r="K115" s="33"/>
    </row>
    <row r="116" spans="3:11" ht="20.25" customHeight="1">
      <c r="C116" s="11" t="s">
        <v>3</v>
      </c>
      <c r="D116" s="12">
        <f t="shared" si="2"/>
        <v>0</v>
      </c>
      <c r="E116" s="12">
        <f t="shared" si="2"/>
        <v>299308.54000000004</v>
      </c>
      <c r="F116" s="12">
        <f t="shared" si="2"/>
        <v>28258.7</v>
      </c>
      <c r="G116" s="12">
        <f t="shared" si="2"/>
        <v>34091.2</v>
      </c>
      <c r="H116" s="48">
        <v>0</v>
      </c>
      <c r="I116" s="12">
        <f>I122+I128+I134</f>
        <v>34091.2</v>
      </c>
      <c r="J116" s="49">
        <f>I116/E116</f>
        <v>0.11389985731780321</v>
      </c>
      <c r="K116" s="33"/>
    </row>
    <row r="117" spans="3:11" ht="20.25" customHeight="1">
      <c r="C117" s="11" t="s">
        <v>0</v>
      </c>
      <c r="D117" s="12">
        <f t="shared" si="2"/>
        <v>0</v>
      </c>
      <c r="E117" s="12">
        <f t="shared" si="2"/>
        <v>51242.8</v>
      </c>
      <c r="F117" s="12">
        <f t="shared" si="2"/>
        <v>0</v>
      </c>
      <c r="G117" s="12">
        <f t="shared" si="2"/>
        <v>0</v>
      </c>
      <c r="H117" s="48">
        <v>0</v>
      </c>
      <c r="I117" s="12">
        <f>I123+I129+I135</f>
        <v>0</v>
      </c>
      <c r="J117" s="49">
        <f>I117/E117</f>
        <v>0</v>
      </c>
      <c r="K117" s="33"/>
    </row>
    <row r="118" spans="3:11" ht="20.25" customHeight="1">
      <c r="C118" s="11"/>
      <c r="D118" s="12"/>
      <c r="E118" s="12"/>
      <c r="F118" s="12"/>
      <c r="G118" s="12"/>
      <c r="H118" s="48"/>
      <c r="I118" s="12"/>
      <c r="J118" s="49"/>
      <c r="K118" s="33"/>
    </row>
    <row r="119" spans="3:11" ht="80.25" customHeight="1">
      <c r="C119" s="11" t="s">
        <v>34</v>
      </c>
      <c r="D119" s="12"/>
      <c r="E119" s="12"/>
      <c r="F119" s="12"/>
      <c r="G119" s="14"/>
      <c r="H119" s="48"/>
      <c r="I119" s="14"/>
      <c r="J119" s="49"/>
      <c r="K119" s="33"/>
    </row>
    <row r="120" spans="3:11" ht="20.25" customHeight="1">
      <c r="C120" s="11" t="s">
        <v>2</v>
      </c>
      <c r="D120" s="14">
        <f>D121+D122+D123</f>
        <v>18600</v>
      </c>
      <c r="E120" s="14">
        <f>E121</f>
        <v>28057</v>
      </c>
      <c r="F120" s="14">
        <f>F121+F122+F123</f>
        <v>18600</v>
      </c>
      <c r="G120" s="14">
        <f>G121</f>
        <v>25050.4</v>
      </c>
      <c r="H120" s="48">
        <f>G120/F120</f>
        <v>1.3467956989247312</v>
      </c>
      <c r="I120" s="14">
        <f>I121</f>
        <v>25050.4</v>
      </c>
      <c r="J120" s="49">
        <f>I120/E120</f>
        <v>0.8928395765762556</v>
      </c>
      <c r="K120" s="33"/>
    </row>
    <row r="121" spans="3:11" ht="20.25" customHeight="1">
      <c r="C121" s="11" t="s">
        <v>17</v>
      </c>
      <c r="D121" s="12">
        <v>18600</v>
      </c>
      <c r="E121" s="14">
        <v>28057</v>
      </c>
      <c r="F121" s="12">
        <v>18600</v>
      </c>
      <c r="G121" s="14">
        <v>25050.4</v>
      </c>
      <c r="H121" s="48">
        <f>G121/F121</f>
        <v>1.3467956989247312</v>
      </c>
      <c r="I121" s="14">
        <v>25050.4</v>
      </c>
      <c r="J121" s="49">
        <f>I121/E121</f>
        <v>0.8928395765762556</v>
      </c>
      <c r="K121" s="33"/>
    </row>
    <row r="122" spans="3:11" ht="20.25" customHeight="1">
      <c r="C122" s="11" t="s">
        <v>3</v>
      </c>
      <c r="D122" s="14">
        <v>0</v>
      </c>
      <c r="E122" s="14">
        <v>0</v>
      </c>
      <c r="F122" s="14">
        <v>0</v>
      </c>
      <c r="G122" s="14">
        <v>0</v>
      </c>
      <c r="H122" s="48">
        <v>0</v>
      </c>
      <c r="I122" s="14">
        <v>0</v>
      </c>
      <c r="J122" s="49">
        <v>0</v>
      </c>
      <c r="K122" s="33"/>
    </row>
    <row r="123" spans="3:11" ht="20.25" customHeight="1">
      <c r="C123" s="11" t="s">
        <v>0</v>
      </c>
      <c r="D123" s="14">
        <v>0</v>
      </c>
      <c r="E123" s="12">
        <v>0</v>
      </c>
      <c r="F123" s="14">
        <v>0</v>
      </c>
      <c r="G123" s="12">
        <v>0</v>
      </c>
      <c r="H123" s="48">
        <v>0</v>
      </c>
      <c r="I123" s="12">
        <v>0</v>
      </c>
      <c r="J123" s="49">
        <v>0</v>
      </c>
      <c r="K123" s="33"/>
    </row>
    <row r="124" spans="3:11" ht="20.25" customHeight="1">
      <c r="C124" s="11"/>
      <c r="D124" s="12"/>
      <c r="E124" s="12"/>
      <c r="F124" s="12"/>
      <c r="G124" s="12"/>
      <c r="H124" s="48"/>
      <c r="I124" s="12"/>
      <c r="J124" s="49"/>
      <c r="K124" s="33"/>
    </row>
    <row r="125" spans="3:11" ht="54" customHeight="1">
      <c r="C125" s="11" t="s">
        <v>35</v>
      </c>
      <c r="D125" s="12"/>
      <c r="E125" s="12"/>
      <c r="F125" s="12"/>
      <c r="G125" s="12"/>
      <c r="H125" s="48"/>
      <c r="I125" s="12"/>
      <c r="J125" s="49"/>
      <c r="K125" s="33"/>
    </row>
    <row r="126" spans="3:11" ht="20.25" customHeight="1">
      <c r="C126" s="11" t="s">
        <v>2</v>
      </c>
      <c r="D126" s="14">
        <f>D127+D128+D129</f>
        <v>32971</v>
      </c>
      <c r="E126" s="14">
        <f>E127+E128+E129</f>
        <v>365778.64</v>
      </c>
      <c r="F126" s="14">
        <f>F127+F128+F129</f>
        <v>32971</v>
      </c>
      <c r="G126" s="12">
        <f>G127+G128+G129</f>
        <v>12843.3</v>
      </c>
      <c r="H126" s="48">
        <f>G126/F126</f>
        <v>0.38953322616845104</v>
      </c>
      <c r="I126" s="12">
        <v>12843.3</v>
      </c>
      <c r="J126" s="49">
        <f>I126/E126</f>
        <v>0.03511221978407487</v>
      </c>
      <c r="K126" s="33"/>
    </row>
    <row r="127" spans="3:11" ht="20.25" customHeight="1">
      <c r="C127" s="11" t="s">
        <v>17</v>
      </c>
      <c r="D127" s="12">
        <v>32971</v>
      </c>
      <c r="E127" s="14">
        <v>43486</v>
      </c>
      <c r="F127" s="12">
        <v>32971</v>
      </c>
      <c r="G127" s="14">
        <v>280.8</v>
      </c>
      <c r="H127" s="48">
        <f>G127/F127</f>
        <v>0.008516575172120955</v>
      </c>
      <c r="I127" s="14">
        <v>280.8</v>
      </c>
      <c r="J127" s="49">
        <f>I127/E127</f>
        <v>0.006457250609391529</v>
      </c>
      <c r="K127" s="33"/>
    </row>
    <row r="128" spans="3:11" ht="20.25" customHeight="1">
      <c r="C128" s="11" t="s">
        <v>3</v>
      </c>
      <c r="D128" s="14">
        <v>0</v>
      </c>
      <c r="E128" s="14">
        <v>271049.84</v>
      </c>
      <c r="F128" s="14">
        <v>0</v>
      </c>
      <c r="G128" s="14">
        <v>12562.5</v>
      </c>
      <c r="H128" s="48">
        <v>0</v>
      </c>
      <c r="I128" s="14">
        <v>12562.5</v>
      </c>
      <c r="J128" s="49">
        <f>I128/E128</f>
        <v>0.046347564713559684</v>
      </c>
      <c r="K128" s="33"/>
    </row>
    <row r="129" spans="3:11" ht="20.25" customHeight="1">
      <c r="C129" s="11" t="s">
        <v>0</v>
      </c>
      <c r="D129" s="14">
        <v>0</v>
      </c>
      <c r="E129" s="12">
        <v>51242.8</v>
      </c>
      <c r="F129" s="14">
        <v>0</v>
      </c>
      <c r="G129" s="12"/>
      <c r="H129" s="48">
        <v>0</v>
      </c>
      <c r="I129" s="12"/>
      <c r="J129" s="49">
        <f>I129/E129</f>
        <v>0</v>
      </c>
      <c r="K129" s="33"/>
    </row>
    <row r="130" spans="3:11" ht="20.25" customHeight="1">
      <c r="C130" s="11"/>
      <c r="D130" s="12"/>
      <c r="E130" s="14"/>
      <c r="F130" s="12"/>
      <c r="G130" s="14"/>
      <c r="H130" s="48"/>
      <c r="I130" s="14"/>
      <c r="J130" s="49"/>
      <c r="K130" s="33"/>
    </row>
    <row r="131" spans="3:11" ht="43.5" customHeight="1">
      <c r="C131" s="11" t="s">
        <v>36</v>
      </c>
      <c r="D131" s="14"/>
      <c r="E131" s="14"/>
      <c r="F131" s="14"/>
      <c r="G131" s="14"/>
      <c r="H131" s="48"/>
      <c r="I131" s="14"/>
      <c r="J131" s="49"/>
      <c r="K131" s="33"/>
    </row>
    <row r="132" spans="3:11" ht="37.5" customHeight="1">
      <c r="C132" s="11" t="s">
        <v>2</v>
      </c>
      <c r="D132" s="14">
        <f>D133+D134+D135</f>
        <v>273429</v>
      </c>
      <c r="E132" s="14">
        <f>E133+E134</f>
        <v>305933.2</v>
      </c>
      <c r="F132" s="14">
        <f>F133+F134+F135</f>
        <v>305933.2</v>
      </c>
      <c r="G132" s="14">
        <f>G133+G134</f>
        <v>159807</v>
      </c>
      <c r="H132" s="48">
        <f>G132/F132</f>
        <v>0.5223591293785702</v>
      </c>
      <c r="I132" s="14">
        <f>I133+I134</f>
        <v>159807</v>
      </c>
      <c r="J132" s="49">
        <f>I132/E132</f>
        <v>0.5223591293785702</v>
      </c>
      <c r="K132" s="33"/>
    </row>
    <row r="133" spans="3:11" ht="20.25" customHeight="1">
      <c r="C133" s="11" t="s">
        <v>17</v>
      </c>
      <c r="D133" s="14">
        <v>273429</v>
      </c>
      <c r="E133" s="14">
        <v>277674.5</v>
      </c>
      <c r="F133" s="14">
        <v>277674.5</v>
      </c>
      <c r="G133" s="14">
        <v>138278.3</v>
      </c>
      <c r="H133" s="48">
        <f>G133/F133</f>
        <v>0.4979870315783408</v>
      </c>
      <c r="I133" s="14">
        <v>138278.3</v>
      </c>
      <c r="J133" s="49">
        <f>I133/E133</f>
        <v>0.4979870315783408</v>
      </c>
      <c r="K133" s="33"/>
    </row>
    <row r="134" spans="3:11" ht="20.25" customHeight="1">
      <c r="C134" s="11" t="s">
        <v>3</v>
      </c>
      <c r="D134" s="14">
        <v>0</v>
      </c>
      <c r="E134" s="14">
        <v>28258.7</v>
      </c>
      <c r="F134" s="14">
        <v>28258.7</v>
      </c>
      <c r="G134" s="14">
        <v>21528.7</v>
      </c>
      <c r="H134" s="48">
        <f>G134/F134</f>
        <v>0.7618432553514493</v>
      </c>
      <c r="I134" s="14">
        <v>21528.7</v>
      </c>
      <c r="J134" s="49">
        <f>I134/E134</f>
        <v>0.7618432553514493</v>
      </c>
      <c r="K134" s="33"/>
    </row>
    <row r="135" spans="3:11" ht="20.25" customHeight="1">
      <c r="C135" s="11" t="s">
        <v>0</v>
      </c>
      <c r="D135" s="12">
        <v>0</v>
      </c>
      <c r="E135" s="12">
        <v>0</v>
      </c>
      <c r="F135" s="12">
        <v>0</v>
      </c>
      <c r="G135" s="12">
        <v>0</v>
      </c>
      <c r="H135" s="48">
        <v>0</v>
      </c>
      <c r="I135" s="12">
        <v>0</v>
      </c>
      <c r="J135" s="49">
        <v>0</v>
      </c>
      <c r="K135" s="33"/>
    </row>
    <row r="136" spans="3:11" ht="20.25" customHeight="1">
      <c r="C136" s="11"/>
      <c r="D136" s="14"/>
      <c r="E136" s="14"/>
      <c r="F136" s="14"/>
      <c r="G136" s="16"/>
      <c r="H136" s="48"/>
      <c r="I136" s="16"/>
      <c r="J136" s="49"/>
      <c r="K136" s="33"/>
    </row>
    <row r="137" spans="3:11" ht="69.75" customHeight="1">
      <c r="C137" s="11" t="s">
        <v>37</v>
      </c>
      <c r="D137" s="14"/>
      <c r="E137" s="14"/>
      <c r="F137" s="14"/>
      <c r="G137" s="14"/>
      <c r="H137" s="48"/>
      <c r="I137" s="14"/>
      <c r="J137" s="49"/>
      <c r="K137" s="33"/>
    </row>
    <row r="138" spans="3:11" ht="20.25" customHeight="1">
      <c r="C138" s="11" t="s">
        <v>2</v>
      </c>
      <c r="D138" s="34">
        <f aca="true" t="shared" si="3" ref="D138:G141">D144+D150+D156</f>
        <v>15931</v>
      </c>
      <c r="E138" s="14">
        <f t="shared" si="3"/>
        <v>15631</v>
      </c>
      <c r="F138" s="34">
        <f t="shared" si="3"/>
        <v>15931</v>
      </c>
      <c r="G138" s="14">
        <f t="shared" si="3"/>
        <v>3714.3</v>
      </c>
      <c r="H138" s="48">
        <f>G138/F138</f>
        <v>0.23314920595066224</v>
      </c>
      <c r="I138" s="14">
        <f>I139+I140+I141</f>
        <v>3714.3</v>
      </c>
      <c r="J138" s="49">
        <f>I138/E138</f>
        <v>0.23762395240227754</v>
      </c>
      <c r="K138" s="33"/>
    </row>
    <row r="139" spans="3:11" ht="20.25" customHeight="1">
      <c r="C139" s="11" t="s">
        <v>17</v>
      </c>
      <c r="D139" s="14">
        <f t="shared" si="3"/>
        <v>15931</v>
      </c>
      <c r="E139" s="14">
        <f t="shared" si="3"/>
        <v>15631</v>
      </c>
      <c r="F139" s="14">
        <f t="shared" si="3"/>
        <v>15931</v>
      </c>
      <c r="G139" s="14">
        <f t="shared" si="3"/>
        <v>3714.3</v>
      </c>
      <c r="H139" s="48">
        <f>G139/F139</f>
        <v>0.23314920595066224</v>
      </c>
      <c r="I139" s="14">
        <f>I145+I151+I157</f>
        <v>3714.3</v>
      </c>
      <c r="J139" s="49">
        <f>I139/E139</f>
        <v>0.23762395240227754</v>
      </c>
      <c r="K139" s="33"/>
    </row>
    <row r="140" spans="3:11" ht="20.25" customHeight="1">
      <c r="C140" s="11" t="s">
        <v>3</v>
      </c>
      <c r="D140" s="14">
        <f t="shared" si="3"/>
        <v>0</v>
      </c>
      <c r="E140" s="14">
        <f t="shared" si="3"/>
        <v>0</v>
      </c>
      <c r="F140" s="14">
        <f t="shared" si="3"/>
        <v>0</v>
      </c>
      <c r="G140" s="14">
        <f t="shared" si="3"/>
        <v>0</v>
      </c>
      <c r="H140" s="48">
        <v>0</v>
      </c>
      <c r="I140" s="14">
        <f>I146+I152+I158</f>
        <v>0</v>
      </c>
      <c r="J140" s="49">
        <v>0</v>
      </c>
      <c r="K140" s="33"/>
    </row>
    <row r="141" spans="3:12" ht="20.25" customHeight="1">
      <c r="C141" s="11" t="s">
        <v>0</v>
      </c>
      <c r="D141" s="14">
        <f t="shared" si="3"/>
        <v>0</v>
      </c>
      <c r="E141" s="14">
        <f t="shared" si="3"/>
        <v>0</v>
      </c>
      <c r="F141" s="14">
        <f t="shared" si="3"/>
        <v>0</v>
      </c>
      <c r="G141" s="14">
        <f t="shared" si="3"/>
        <v>0</v>
      </c>
      <c r="H141" s="48">
        <v>0</v>
      </c>
      <c r="I141" s="14">
        <f>I147+I153+I159</f>
        <v>0</v>
      </c>
      <c r="J141" s="49">
        <v>0</v>
      </c>
      <c r="K141" s="33"/>
      <c r="L141" s="1" t="s">
        <v>13</v>
      </c>
    </row>
    <row r="142" spans="3:11" ht="20.25" customHeight="1">
      <c r="C142" s="11"/>
      <c r="D142" s="12"/>
      <c r="E142" s="12"/>
      <c r="F142" s="12"/>
      <c r="G142" s="12"/>
      <c r="H142" s="48"/>
      <c r="I142" s="12"/>
      <c r="J142" s="49"/>
      <c r="K142" s="33"/>
    </row>
    <row r="143" spans="3:11" ht="35.25" customHeight="1">
      <c r="C143" s="11" t="s">
        <v>38</v>
      </c>
      <c r="D143" s="14"/>
      <c r="E143" s="14"/>
      <c r="F143" s="14"/>
      <c r="G143" s="14"/>
      <c r="H143" s="48"/>
      <c r="I143" s="14"/>
      <c r="J143" s="49"/>
      <c r="K143" s="33"/>
    </row>
    <row r="144" spans="3:11" ht="20.25" customHeight="1">
      <c r="C144" s="11" t="s">
        <v>2</v>
      </c>
      <c r="D144" s="14">
        <f>D145+D146+D147</f>
        <v>1620</v>
      </c>
      <c r="E144" s="14">
        <f>E145</f>
        <v>1320</v>
      </c>
      <c r="F144" s="14">
        <f>F145+F146+F147</f>
        <v>1620</v>
      </c>
      <c r="G144" s="14">
        <f>G145</f>
        <v>80</v>
      </c>
      <c r="H144" s="48">
        <f>G144/F144</f>
        <v>0.04938271604938271</v>
      </c>
      <c r="I144" s="14">
        <f>I145</f>
        <v>80</v>
      </c>
      <c r="J144" s="49">
        <f>I144/E144</f>
        <v>0.06060606060606061</v>
      </c>
      <c r="K144" s="33"/>
    </row>
    <row r="145" spans="3:11" ht="20.25" customHeight="1">
      <c r="C145" s="11" t="s">
        <v>17</v>
      </c>
      <c r="D145" s="14">
        <v>1620</v>
      </c>
      <c r="E145" s="14">
        <v>1320</v>
      </c>
      <c r="F145" s="14">
        <v>1620</v>
      </c>
      <c r="G145" s="14">
        <v>80</v>
      </c>
      <c r="H145" s="48">
        <f>G145/F145</f>
        <v>0.04938271604938271</v>
      </c>
      <c r="I145" s="14">
        <v>80</v>
      </c>
      <c r="J145" s="49">
        <f>I145/E145</f>
        <v>0.06060606060606061</v>
      </c>
      <c r="K145" s="33"/>
    </row>
    <row r="146" spans="3:11" ht="20.25" customHeight="1">
      <c r="C146" s="11" t="s">
        <v>3</v>
      </c>
      <c r="D146" s="14">
        <v>0</v>
      </c>
      <c r="E146" s="14">
        <v>0</v>
      </c>
      <c r="F146" s="14">
        <v>0</v>
      </c>
      <c r="G146" s="14">
        <v>0</v>
      </c>
      <c r="H146" s="48">
        <v>0</v>
      </c>
      <c r="I146" s="14">
        <v>0</v>
      </c>
      <c r="J146" s="49">
        <v>0</v>
      </c>
      <c r="K146" s="33"/>
    </row>
    <row r="147" spans="3:11" ht="20.25" customHeight="1">
      <c r="C147" s="11" t="s">
        <v>0</v>
      </c>
      <c r="D147" s="12">
        <v>0</v>
      </c>
      <c r="E147" s="12">
        <v>0</v>
      </c>
      <c r="F147" s="12">
        <v>0</v>
      </c>
      <c r="G147" s="12">
        <v>0</v>
      </c>
      <c r="H147" s="48">
        <v>0</v>
      </c>
      <c r="I147" s="12">
        <v>0</v>
      </c>
      <c r="J147" s="49">
        <v>0</v>
      </c>
      <c r="K147" s="33"/>
    </row>
    <row r="148" spans="3:12" ht="20.25" customHeight="1">
      <c r="C148" s="11"/>
      <c r="D148" s="12"/>
      <c r="E148" s="12"/>
      <c r="F148" s="12"/>
      <c r="G148" s="14"/>
      <c r="H148" s="48"/>
      <c r="I148" s="14"/>
      <c r="J148" s="49"/>
      <c r="K148" s="33"/>
      <c r="L148" s="1" t="s">
        <v>13</v>
      </c>
    </row>
    <row r="149" spans="3:11" ht="32.25" customHeight="1">
      <c r="C149" s="11" t="s">
        <v>39</v>
      </c>
      <c r="D149" s="12"/>
      <c r="E149" s="12"/>
      <c r="F149" s="12"/>
      <c r="G149" s="14"/>
      <c r="H149" s="48"/>
      <c r="I149" s="14"/>
      <c r="J149" s="49"/>
      <c r="K149" s="33"/>
    </row>
    <row r="150" spans="3:11" ht="20.25" customHeight="1">
      <c r="C150" s="11" t="s">
        <v>2</v>
      </c>
      <c r="D150" s="14">
        <f>D151+D152+D153</f>
        <v>10407</v>
      </c>
      <c r="E150" s="14">
        <f>E151+E152+E153</f>
        <v>10407</v>
      </c>
      <c r="F150" s="14">
        <f>F151+F152+F153</f>
        <v>10407</v>
      </c>
      <c r="G150" s="14">
        <f>G151+G152+G153</f>
        <v>1932.9</v>
      </c>
      <c r="H150" s="48">
        <f>G150/F150</f>
        <v>0.18573075814355722</v>
      </c>
      <c r="I150" s="14">
        <f>I151+I152+I153</f>
        <v>1932.9</v>
      </c>
      <c r="J150" s="49">
        <f>I150/E150</f>
        <v>0.18573075814355722</v>
      </c>
      <c r="K150" s="33"/>
    </row>
    <row r="151" spans="3:11" ht="20.25" customHeight="1">
      <c r="C151" s="11" t="s">
        <v>17</v>
      </c>
      <c r="D151" s="14">
        <v>10407</v>
      </c>
      <c r="E151" s="14">
        <v>10407</v>
      </c>
      <c r="F151" s="14">
        <v>10407</v>
      </c>
      <c r="G151" s="14">
        <v>1932.9</v>
      </c>
      <c r="H151" s="48">
        <f>G151/F151</f>
        <v>0.18573075814355722</v>
      </c>
      <c r="I151" s="14">
        <v>1932.9</v>
      </c>
      <c r="J151" s="49">
        <f>I151/E151</f>
        <v>0.18573075814355722</v>
      </c>
      <c r="K151" s="33"/>
    </row>
    <row r="152" spans="3:11" ht="20.25" customHeight="1">
      <c r="C152" s="11" t="s">
        <v>3</v>
      </c>
      <c r="D152" s="14">
        <v>0</v>
      </c>
      <c r="E152" s="14">
        <v>0</v>
      </c>
      <c r="F152" s="14">
        <v>0</v>
      </c>
      <c r="G152" s="14">
        <v>0</v>
      </c>
      <c r="H152" s="48">
        <v>0</v>
      </c>
      <c r="I152" s="14">
        <v>0</v>
      </c>
      <c r="J152" s="49">
        <v>0</v>
      </c>
      <c r="K152" s="33"/>
    </row>
    <row r="153" spans="3:11" s="10" customFormat="1" ht="20.25" customHeight="1">
      <c r="C153" s="11" t="s">
        <v>0</v>
      </c>
      <c r="D153" s="12">
        <v>0</v>
      </c>
      <c r="E153" s="7">
        <v>0</v>
      </c>
      <c r="F153" s="12">
        <v>0</v>
      </c>
      <c r="G153" s="7">
        <v>0</v>
      </c>
      <c r="H153" s="48">
        <v>0</v>
      </c>
      <c r="I153" s="7">
        <v>0</v>
      </c>
      <c r="J153" s="49">
        <v>0</v>
      </c>
      <c r="K153" s="38"/>
    </row>
    <row r="154" spans="3:11" ht="20.25" customHeight="1">
      <c r="C154" s="11"/>
      <c r="D154" s="12"/>
      <c r="E154" s="12"/>
      <c r="F154" s="12"/>
      <c r="G154" s="12"/>
      <c r="H154" s="48"/>
      <c r="I154" s="12"/>
      <c r="J154" s="49"/>
      <c r="K154" s="33"/>
    </row>
    <row r="155" spans="3:11" ht="20.25" customHeight="1">
      <c r="C155" s="11" t="s">
        <v>40</v>
      </c>
      <c r="D155" s="12"/>
      <c r="E155" s="12"/>
      <c r="F155" s="12"/>
      <c r="G155" s="12"/>
      <c r="H155" s="48"/>
      <c r="I155" s="12"/>
      <c r="J155" s="49"/>
      <c r="K155" s="33"/>
    </row>
    <row r="156" spans="3:11" ht="20.25" customHeight="1">
      <c r="C156" s="11" t="s">
        <v>2</v>
      </c>
      <c r="D156" s="14">
        <f>D157+D158+D159</f>
        <v>3904</v>
      </c>
      <c r="E156" s="12">
        <f>E157+E158+E159</f>
        <v>3904</v>
      </c>
      <c r="F156" s="14">
        <f>F157+F158+F159</f>
        <v>3904</v>
      </c>
      <c r="G156" s="12">
        <f>G157+G158+G159</f>
        <v>1701.4</v>
      </c>
      <c r="H156" s="48">
        <f>G156/F156</f>
        <v>0.43580942622950825</v>
      </c>
      <c r="I156" s="12">
        <f>I157+I158+I159</f>
        <v>1701.4</v>
      </c>
      <c r="J156" s="49">
        <f>I156/E156</f>
        <v>0.43580942622950825</v>
      </c>
      <c r="K156" s="33"/>
    </row>
    <row r="157" spans="3:11" ht="20.25" customHeight="1">
      <c r="C157" s="11" t="s">
        <v>17</v>
      </c>
      <c r="D157" s="14">
        <v>3904</v>
      </c>
      <c r="E157" s="12">
        <v>3904</v>
      </c>
      <c r="F157" s="14">
        <v>3904</v>
      </c>
      <c r="G157" s="12">
        <v>1701.4</v>
      </c>
      <c r="H157" s="48">
        <f>G157/F157</f>
        <v>0.43580942622950825</v>
      </c>
      <c r="I157" s="12">
        <v>1701.4</v>
      </c>
      <c r="J157" s="49">
        <f>I157/E157</f>
        <v>0.43580942622950825</v>
      </c>
      <c r="K157" s="33"/>
    </row>
    <row r="158" spans="3:11" ht="20.25" customHeight="1">
      <c r="C158" s="11" t="s">
        <v>3</v>
      </c>
      <c r="D158" s="14">
        <v>0</v>
      </c>
      <c r="E158" s="14">
        <v>0</v>
      </c>
      <c r="F158" s="14">
        <v>0</v>
      </c>
      <c r="G158" s="14">
        <v>0</v>
      </c>
      <c r="H158" s="48">
        <v>0</v>
      </c>
      <c r="I158" s="14">
        <v>0</v>
      </c>
      <c r="J158" s="49">
        <v>0</v>
      </c>
      <c r="K158" s="33"/>
    </row>
    <row r="159" spans="3:11" ht="20.25" customHeight="1">
      <c r="C159" s="11" t="s">
        <v>0</v>
      </c>
      <c r="D159" s="12">
        <v>0</v>
      </c>
      <c r="E159" s="14">
        <v>0</v>
      </c>
      <c r="F159" s="12">
        <v>0</v>
      </c>
      <c r="G159" s="14">
        <v>0</v>
      </c>
      <c r="H159" s="48">
        <v>0</v>
      </c>
      <c r="I159" s="14">
        <v>0</v>
      </c>
      <c r="J159" s="49">
        <v>0</v>
      </c>
      <c r="K159" s="33"/>
    </row>
    <row r="160" spans="3:11" ht="20.25" customHeight="1">
      <c r="C160" s="11"/>
      <c r="D160" s="12"/>
      <c r="E160" s="12"/>
      <c r="F160" s="12"/>
      <c r="G160" s="12"/>
      <c r="H160" s="48"/>
      <c r="I160" s="12"/>
      <c r="J160" s="49"/>
      <c r="K160" s="33"/>
    </row>
    <row r="161" spans="3:11" ht="54" customHeight="1">
      <c r="C161" s="11" t="s">
        <v>41</v>
      </c>
      <c r="D161" s="12"/>
      <c r="E161" s="12"/>
      <c r="F161" s="12"/>
      <c r="G161" s="14"/>
      <c r="H161" s="48"/>
      <c r="I161" s="14"/>
      <c r="J161" s="49"/>
      <c r="K161" s="33"/>
    </row>
    <row r="162" spans="3:11" ht="20.25" customHeight="1">
      <c r="C162" s="11" t="s">
        <v>2</v>
      </c>
      <c r="D162" s="7">
        <f>D168+D174+D180+D186+D192+D198</f>
        <v>22977</v>
      </c>
      <c r="E162" s="12">
        <f>E168+E174+E180+E186+E192+E198</f>
        <v>30604.4</v>
      </c>
      <c r="F162" s="12">
        <f>F168+F174+F180+F186+F192+F198</f>
        <v>29147</v>
      </c>
      <c r="G162" s="12">
        <f>G168+G174+G180+G186+G192+G198</f>
        <v>14396.9</v>
      </c>
      <c r="H162" s="48">
        <f>G162/F162</f>
        <v>0.4939410573987031</v>
      </c>
      <c r="I162" s="14">
        <f>I163</f>
        <v>14396.9</v>
      </c>
      <c r="J162" s="49">
        <f>I162/E162</f>
        <v>0.47041928611572187</v>
      </c>
      <c r="K162" s="33"/>
    </row>
    <row r="163" spans="3:11" ht="20.25" customHeight="1">
      <c r="C163" s="11" t="s">
        <v>17</v>
      </c>
      <c r="D163" s="12">
        <f>D169+D175+D181+D187+D193+D199</f>
        <v>22977</v>
      </c>
      <c r="E163" s="12">
        <f aca="true" t="shared" si="4" ref="E163:G165">E169+E175+E181+E187+E193+E199</f>
        <v>30604.4</v>
      </c>
      <c r="F163" s="12">
        <f t="shared" si="4"/>
        <v>29147</v>
      </c>
      <c r="G163" s="12">
        <f t="shared" si="4"/>
        <v>14396.9</v>
      </c>
      <c r="H163" s="48">
        <f>G163/F163</f>
        <v>0.4939410573987031</v>
      </c>
      <c r="I163" s="14">
        <v>14396.9</v>
      </c>
      <c r="J163" s="49">
        <f>I163/E163</f>
        <v>0.47041928611572187</v>
      </c>
      <c r="K163" s="33"/>
    </row>
    <row r="164" spans="3:11" ht="20.25" customHeight="1">
      <c r="C164" s="11" t="s">
        <v>3</v>
      </c>
      <c r="D164" s="12">
        <f>D170+D176+D182+D188+D194+D200</f>
        <v>0</v>
      </c>
      <c r="E164" s="12">
        <f t="shared" si="4"/>
        <v>0</v>
      </c>
      <c r="F164" s="12">
        <f t="shared" si="4"/>
        <v>0</v>
      </c>
      <c r="G164" s="12">
        <f t="shared" si="4"/>
        <v>0</v>
      </c>
      <c r="H164" s="48">
        <v>0</v>
      </c>
      <c r="I164" s="14">
        <v>0</v>
      </c>
      <c r="J164" s="49">
        <v>0</v>
      </c>
      <c r="K164" s="33"/>
    </row>
    <row r="165" spans="3:11" ht="20.25" customHeight="1">
      <c r="C165" s="11" t="s">
        <v>0</v>
      </c>
      <c r="D165" s="12">
        <f>D171+D177+D183+D189+D195+D201</f>
        <v>0</v>
      </c>
      <c r="E165" s="12">
        <f t="shared" si="4"/>
        <v>0</v>
      </c>
      <c r="F165" s="12">
        <f t="shared" si="4"/>
        <v>0</v>
      </c>
      <c r="G165" s="12">
        <f t="shared" si="4"/>
        <v>0</v>
      </c>
      <c r="H165" s="48">
        <v>0</v>
      </c>
      <c r="I165" s="14">
        <v>0</v>
      </c>
      <c r="J165" s="49">
        <v>0</v>
      </c>
      <c r="K165" s="33"/>
    </row>
    <row r="166" spans="3:11" ht="20.25" customHeight="1">
      <c r="C166" s="11"/>
      <c r="D166" s="12"/>
      <c r="E166" s="12"/>
      <c r="F166" s="12"/>
      <c r="G166" s="12"/>
      <c r="H166" s="48"/>
      <c r="I166" s="12"/>
      <c r="J166" s="49"/>
      <c r="K166" s="33"/>
    </row>
    <row r="167" spans="3:11" ht="70.5" customHeight="1">
      <c r="C167" s="11" t="s">
        <v>42</v>
      </c>
      <c r="D167" s="12"/>
      <c r="E167" s="12"/>
      <c r="F167" s="12"/>
      <c r="G167" s="12"/>
      <c r="H167" s="48"/>
      <c r="I167" s="12"/>
      <c r="J167" s="49"/>
      <c r="K167" s="33"/>
    </row>
    <row r="168" spans="3:11" ht="20.25" customHeight="1">
      <c r="C168" s="11" t="s">
        <v>2</v>
      </c>
      <c r="D168" s="14">
        <f>D169+D170+D171</f>
        <v>4477</v>
      </c>
      <c r="E168" s="12">
        <f>E169</f>
        <v>3077</v>
      </c>
      <c r="F168" s="14">
        <f>F169+F170+F171</f>
        <v>4477</v>
      </c>
      <c r="G168" s="12">
        <f>G169</f>
        <v>434</v>
      </c>
      <c r="H168" s="48">
        <f>G168/F168</f>
        <v>0.0969399151217333</v>
      </c>
      <c r="I168" s="12">
        <f>I169</f>
        <v>434</v>
      </c>
      <c r="J168" s="49">
        <f>I168/E168</f>
        <v>0.14104647383815405</v>
      </c>
      <c r="K168" s="33"/>
    </row>
    <row r="169" spans="3:11" ht="20.25" customHeight="1">
      <c r="C169" s="11" t="s">
        <v>17</v>
      </c>
      <c r="D169" s="14">
        <v>4477</v>
      </c>
      <c r="E169" s="12">
        <v>3077</v>
      </c>
      <c r="F169" s="14">
        <v>4477</v>
      </c>
      <c r="G169" s="12">
        <v>434</v>
      </c>
      <c r="H169" s="48">
        <f>G169/F169</f>
        <v>0.0969399151217333</v>
      </c>
      <c r="I169" s="12">
        <v>434</v>
      </c>
      <c r="J169" s="49">
        <f>I169/E169</f>
        <v>0.14104647383815405</v>
      </c>
      <c r="K169" s="33"/>
    </row>
    <row r="170" spans="3:11" ht="20.25" customHeight="1">
      <c r="C170" s="11" t="s">
        <v>3</v>
      </c>
      <c r="D170" s="14">
        <v>0</v>
      </c>
      <c r="E170" s="14">
        <v>0</v>
      </c>
      <c r="F170" s="14">
        <v>0</v>
      </c>
      <c r="G170" s="14">
        <v>0</v>
      </c>
      <c r="H170" s="48">
        <v>0</v>
      </c>
      <c r="I170" s="14">
        <v>0</v>
      </c>
      <c r="J170" s="49">
        <v>0</v>
      </c>
      <c r="K170" s="33"/>
    </row>
    <row r="171" spans="3:11" ht="20.25" customHeight="1">
      <c r="C171" s="11" t="s">
        <v>0</v>
      </c>
      <c r="D171" s="12">
        <v>0</v>
      </c>
      <c r="E171" s="14">
        <v>0</v>
      </c>
      <c r="F171" s="12">
        <v>0</v>
      </c>
      <c r="G171" s="14">
        <v>0</v>
      </c>
      <c r="H171" s="48">
        <v>0</v>
      </c>
      <c r="I171" s="14">
        <v>0</v>
      </c>
      <c r="J171" s="49">
        <v>0</v>
      </c>
      <c r="K171" s="33"/>
    </row>
    <row r="172" spans="3:11" ht="20.25" customHeight="1">
      <c r="C172" s="11"/>
      <c r="D172" s="12"/>
      <c r="E172" s="12"/>
      <c r="F172" s="12"/>
      <c r="G172" s="12"/>
      <c r="H172" s="48"/>
      <c r="I172" s="12"/>
      <c r="J172" s="49"/>
      <c r="K172" s="33"/>
    </row>
    <row r="173" spans="3:11" ht="37.5" customHeight="1">
      <c r="C173" s="11" t="s">
        <v>43</v>
      </c>
      <c r="D173" s="14"/>
      <c r="E173" s="14"/>
      <c r="F173" s="14"/>
      <c r="G173" s="14"/>
      <c r="H173" s="48"/>
      <c r="I173" s="14"/>
      <c r="J173" s="49"/>
      <c r="K173" s="33"/>
    </row>
    <row r="174" spans="3:11" ht="20.25" customHeight="1">
      <c r="C174" s="11" t="s">
        <v>2</v>
      </c>
      <c r="D174" s="14">
        <f>D175+D176+D177</f>
        <v>100</v>
      </c>
      <c r="E174" s="14">
        <v>100</v>
      </c>
      <c r="F174" s="14">
        <f>F175+F176+F177</f>
        <v>100</v>
      </c>
      <c r="G174" s="14">
        <v>0</v>
      </c>
      <c r="H174" s="48">
        <f>G174/F174</f>
        <v>0</v>
      </c>
      <c r="I174" s="14">
        <v>0</v>
      </c>
      <c r="J174" s="49">
        <f>I174/E174</f>
        <v>0</v>
      </c>
      <c r="K174" s="33"/>
    </row>
    <row r="175" spans="3:11" ht="20.25" customHeight="1">
      <c r="C175" s="11" t="s">
        <v>17</v>
      </c>
      <c r="D175" s="14">
        <v>100</v>
      </c>
      <c r="E175" s="14">
        <v>100</v>
      </c>
      <c r="F175" s="14">
        <v>100</v>
      </c>
      <c r="G175" s="14">
        <v>0</v>
      </c>
      <c r="H175" s="48">
        <f>G175/F175</f>
        <v>0</v>
      </c>
      <c r="I175" s="14">
        <v>0</v>
      </c>
      <c r="J175" s="49">
        <f>I175/E175</f>
        <v>0</v>
      </c>
      <c r="K175" s="33"/>
    </row>
    <row r="176" spans="3:11" ht="20.25" customHeight="1">
      <c r="C176" s="11" t="s">
        <v>3</v>
      </c>
      <c r="D176" s="14">
        <v>0</v>
      </c>
      <c r="E176" s="14">
        <v>0</v>
      </c>
      <c r="F176" s="14">
        <v>0</v>
      </c>
      <c r="G176" s="14">
        <v>0</v>
      </c>
      <c r="H176" s="48">
        <v>0</v>
      </c>
      <c r="I176" s="14">
        <v>0</v>
      </c>
      <c r="J176" s="49">
        <v>0</v>
      </c>
      <c r="K176" s="33"/>
    </row>
    <row r="177" spans="3:11" ht="20.25" customHeight="1">
      <c r="C177" s="11" t="s">
        <v>0</v>
      </c>
      <c r="D177" s="12">
        <v>0</v>
      </c>
      <c r="E177" s="14">
        <v>0</v>
      </c>
      <c r="F177" s="12">
        <v>0</v>
      </c>
      <c r="G177" s="14">
        <v>0</v>
      </c>
      <c r="H177" s="48">
        <v>0</v>
      </c>
      <c r="I177" s="14">
        <v>0</v>
      </c>
      <c r="J177" s="49">
        <v>0</v>
      </c>
      <c r="K177" s="33"/>
    </row>
    <row r="178" spans="3:11" ht="20.25" customHeight="1">
      <c r="C178" s="20"/>
      <c r="D178" s="14"/>
      <c r="E178" s="14"/>
      <c r="F178" s="14"/>
      <c r="G178" s="14"/>
      <c r="H178" s="48"/>
      <c r="I178" s="14"/>
      <c r="J178" s="49"/>
      <c r="K178" s="33"/>
    </row>
    <row r="179" spans="3:11" ht="48" customHeight="1">
      <c r="C179" s="11" t="s">
        <v>44</v>
      </c>
      <c r="D179" s="12"/>
      <c r="E179" s="12"/>
      <c r="F179" s="12"/>
      <c r="G179" s="12"/>
      <c r="H179" s="48"/>
      <c r="I179" s="12"/>
      <c r="J179" s="49"/>
      <c r="K179" s="33"/>
    </row>
    <row r="180" spans="3:11" ht="20.25" customHeight="1">
      <c r="C180" s="11" t="s">
        <v>2</v>
      </c>
      <c r="D180" s="14">
        <f>D181+D182+D183</f>
        <v>5096</v>
      </c>
      <c r="E180" s="12">
        <f>E181</f>
        <v>3596</v>
      </c>
      <c r="F180" s="14">
        <v>3596</v>
      </c>
      <c r="G180" s="12">
        <v>44</v>
      </c>
      <c r="H180" s="48">
        <f>G180/F180</f>
        <v>0.012235817575083427</v>
      </c>
      <c r="I180" s="12">
        <f>I181</f>
        <v>44</v>
      </c>
      <c r="J180" s="49">
        <f>I180/E180</f>
        <v>0.012235817575083427</v>
      </c>
      <c r="K180" s="33"/>
    </row>
    <row r="181" spans="3:11" ht="20.25" customHeight="1">
      <c r="C181" s="11" t="s">
        <v>17</v>
      </c>
      <c r="D181" s="14">
        <v>5096</v>
      </c>
      <c r="E181" s="12">
        <f>1901+1099+596</f>
        <v>3596</v>
      </c>
      <c r="F181" s="14">
        <v>3596</v>
      </c>
      <c r="G181" s="12">
        <v>44</v>
      </c>
      <c r="H181" s="48">
        <f>G181/F181</f>
        <v>0.012235817575083427</v>
      </c>
      <c r="I181" s="12">
        <v>44</v>
      </c>
      <c r="J181" s="49">
        <f>I181/E181</f>
        <v>0.012235817575083427</v>
      </c>
      <c r="K181" s="33"/>
    </row>
    <row r="182" spans="3:11" ht="20.25" customHeight="1">
      <c r="C182" s="11" t="s">
        <v>3</v>
      </c>
      <c r="D182" s="14">
        <v>0</v>
      </c>
      <c r="E182" s="12">
        <v>0</v>
      </c>
      <c r="F182" s="14">
        <v>0</v>
      </c>
      <c r="G182" s="12">
        <v>0</v>
      </c>
      <c r="H182" s="48">
        <v>0</v>
      </c>
      <c r="I182" s="12">
        <v>0</v>
      </c>
      <c r="J182" s="49">
        <v>0</v>
      </c>
      <c r="K182" s="33"/>
    </row>
    <row r="183" spans="3:11" ht="20.25" customHeight="1">
      <c r="C183" s="11" t="s">
        <v>0</v>
      </c>
      <c r="D183" s="12">
        <v>0</v>
      </c>
      <c r="E183" s="14">
        <v>0</v>
      </c>
      <c r="F183" s="12">
        <v>0</v>
      </c>
      <c r="G183" s="14">
        <v>0</v>
      </c>
      <c r="H183" s="48">
        <v>0</v>
      </c>
      <c r="I183" s="14">
        <v>0</v>
      </c>
      <c r="J183" s="49">
        <v>0</v>
      </c>
      <c r="K183" s="33"/>
    </row>
    <row r="184" spans="3:11" ht="20.25" customHeight="1">
      <c r="C184" s="20"/>
      <c r="D184" s="14"/>
      <c r="E184" s="14"/>
      <c r="F184" s="14"/>
      <c r="G184" s="14"/>
      <c r="H184" s="48"/>
      <c r="I184" s="14"/>
      <c r="J184" s="49"/>
      <c r="K184" s="33"/>
    </row>
    <row r="185" spans="3:11" ht="20.25" customHeight="1">
      <c r="C185" s="11" t="s">
        <v>45</v>
      </c>
      <c r="D185" s="12"/>
      <c r="E185" s="12"/>
      <c r="F185" s="12"/>
      <c r="G185" s="12"/>
      <c r="H185" s="48"/>
      <c r="I185" s="12"/>
      <c r="J185" s="49"/>
      <c r="K185" s="33"/>
    </row>
    <row r="186" spans="3:11" ht="20.25" customHeight="1">
      <c r="C186" s="11" t="s">
        <v>2</v>
      </c>
      <c r="D186" s="14">
        <f>D187+D188+D189</f>
        <v>3695</v>
      </c>
      <c r="E186" s="12">
        <f>E187</f>
        <v>13722.4</v>
      </c>
      <c r="F186" s="14">
        <f>F187+F188+F189</f>
        <v>11365</v>
      </c>
      <c r="G186" s="12">
        <f>G187</f>
        <v>9731.3</v>
      </c>
      <c r="H186" s="48">
        <f>G186/F186</f>
        <v>0.8562516498020237</v>
      </c>
      <c r="I186" s="12">
        <f>I187</f>
        <v>9731.3</v>
      </c>
      <c r="J186" s="49">
        <f>I186/E186</f>
        <v>0.7091543753279309</v>
      </c>
      <c r="K186" s="33"/>
    </row>
    <row r="187" spans="3:11" ht="20.25" customHeight="1">
      <c r="C187" s="11" t="s">
        <v>17</v>
      </c>
      <c r="D187" s="14">
        <v>3695</v>
      </c>
      <c r="E187" s="12">
        <f>3645+10077.4</f>
        <v>13722.4</v>
      </c>
      <c r="F187" s="14">
        <v>11365</v>
      </c>
      <c r="G187" s="12">
        <f>1711.3+8020</f>
        <v>9731.3</v>
      </c>
      <c r="H187" s="48">
        <f>G187/F187</f>
        <v>0.8562516498020237</v>
      </c>
      <c r="I187" s="12">
        <v>9731.3</v>
      </c>
      <c r="J187" s="49">
        <f>I187/E187</f>
        <v>0.7091543753279309</v>
      </c>
      <c r="K187" s="33"/>
    </row>
    <row r="188" spans="3:11" ht="20.25" customHeight="1">
      <c r="C188" s="11" t="s">
        <v>3</v>
      </c>
      <c r="D188" s="14">
        <v>0</v>
      </c>
      <c r="E188" s="12">
        <v>0</v>
      </c>
      <c r="F188" s="14">
        <v>0</v>
      </c>
      <c r="G188" s="12">
        <v>0</v>
      </c>
      <c r="H188" s="48">
        <v>0</v>
      </c>
      <c r="I188" s="12">
        <v>0</v>
      </c>
      <c r="J188" s="49">
        <v>0</v>
      </c>
      <c r="K188" s="33"/>
    </row>
    <row r="189" spans="3:11" ht="20.25" customHeight="1">
      <c r="C189" s="11" t="s">
        <v>0</v>
      </c>
      <c r="D189" s="12">
        <v>0</v>
      </c>
      <c r="E189" s="12">
        <v>0</v>
      </c>
      <c r="F189" s="12">
        <v>0</v>
      </c>
      <c r="G189" s="12">
        <v>0</v>
      </c>
      <c r="H189" s="48">
        <v>0</v>
      </c>
      <c r="I189" s="12">
        <v>0</v>
      </c>
      <c r="J189" s="49">
        <v>0</v>
      </c>
      <c r="K189" s="33"/>
    </row>
    <row r="190" spans="3:11" ht="20.25" customHeight="1">
      <c r="C190" s="11"/>
      <c r="D190" s="14"/>
      <c r="E190" s="14"/>
      <c r="F190" s="14"/>
      <c r="G190" s="14"/>
      <c r="H190" s="48"/>
      <c r="I190" s="14"/>
      <c r="J190" s="49"/>
      <c r="K190" s="33"/>
    </row>
    <row r="191" spans="3:11" ht="123.75" customHeight="1">
      <c r="C191" s="17" t="s">
        <v>46</v>
      </c>
      <c r="D191" s="14"/>
      <c r="E191" s="14"/>
      <c r="F191" s="14"/>
      <c r="G191" s="14"/>
      <c r="H191" s="48"/>
      <c r="I191" s="14"/>
      <c r="J191" s="49"/>
      <c r="K191" s="33"/>
    </row>
    <row r="192" spans="3:11" s="10" customFormat="1" ht="20.25" customHeight="1">
      <c r="C192" s="11" t="s">
        <v>2</v>
      </c>
      <c r="D192" s="14">
        <f>D193+D194+D195</f>
        <v>9609</v>
      </c>
      <c r="E192" s="7">
        <f>E193</f>
        <v>9609</v>
      </c>
      <c r="F192" s="14">
        <f>F193+F194+F195</f>
        <v>9609</v>
      </c>
      <c r="G192" s="7">
        <v>4187.6</v>
      </c>
      <c r="H192" s="48">
        <f>G192/F192</f>
        <v>0.4357997710479759</v>
      </c>
      <c r="I192" s="7">
        <f>I193</f>
        <v>4187.6</v>
      </c>
      <c r="J192" s="49">
        <f>I192/E192</f>
        <v>0.4357997710479759</v>
      </c>
      <c r="K192" s="38"/>
    </row>
    <row r="193" spans="3:11" ht="20.25" customHeight="1">
      <c r="C193" s="11" t="s">
        <v>17</v>
      </c>
      <c r="D193" s="14">
        <v>9609</v>
      </c>
      <c r="E193" s="14">
        <v>9609</v>
      </c>
      <c r="F193" s="14">
        <v>9609</v>
      </c>
      <c r="G193" s="14">
        <v>4187.6</v>
      </c>
      <c r="H193" s="48">
        <f>G193/F193</f>
        <v>0.4357997710479759</v>
      </c>
      <c r="I193" s="14">
        <v>4187.6</v>
      </c>
      <c r="J193" s="49">
        <f>I193/E193</f>
        <v>0.4357997710479759</v>
      </c>
      <c r="K193" s="33"/>
    </row>
    <row r="194" spans="3:11" ht="20.25" customHeight="1">
      <c r="C194" s="11" t="s">
        <v>3</v>
      </c>
      <c r="D194" s="14">
        <v>0</v>
      </c>
      <c r="E194" s="14">
        <v>0</v>
      </c>
      <c r="F194" s="14">
        <v>0</v>
      </c>
      <c r="G194" s="14">
        <v>0</v>
      </c>
      <c r="H194" s="48">
        <v>0</v>
      </c>
      <c r="I194" s="14">
        <v>0</v>
      </c>
      <c r="J194" s="49">
        <v>0</v>
      </c>
      <c r="K194" s="33"/>
    </row>
    <row r="195" spans="3:11" ht="20.25" customHeight="1">
      <c r="C195" s="11" t="s">
        <v>0</v>
      </c>
      <c r="D195" s="12">
        <v>0</v>
      </c>
      <c r="E195" s="14">
        <v>0</v>
      </c>
      <c r="F195" s="12">
        <v>0</v>
      </c>
      <c r="G195" s="14">
        <v>0</v>
      </c>
      <c r="H195" s="48">
        <v>0</v>
      </c>
      <c r="I195" s="14">
        <v>0</v>
      </c>
      <c r="J195" s="49">
        <v>0</v>
      </c>
      <c r="K195" s="33"/>
    </row>
    <row r="196" spans="3:11" ht="20.25" customHeight="1">
      <c r="C196" s="11"/>
      <c r="D196" s="14"/>
      <c r="E196" s="14"/>
      <c r="F196" s="14"/>
      <c r="G196" s="14"/>
      <c r="H196" s="48"/>
      <c r="I196" s="14"/>
      <c r="J196" s="49"/>
      <c r="K196" s="33"/>
    </row>
    <row r="197" spans="3:11" ht="55.5" customHeight="1">
      <c r="C197" s="6" t="s">
        <v>47</v>
      </c>
      <c r="D197" s="14"/>
      <c r="E197" s="14"/>
      <c r="F197" s="14"/>
      <c r="G197" s="14"/>
      <c r="H197" s="48"/>
      <c r="I197" s="14"/>
      <c r="J197" s="49"/>
      <c r="K197" s="33"/>
    </row>
    <row r="198" spans="3:11" s="10" customFormat="1" ht="20.25" customHeight="1">
      <c r="C198" s="11" t="s">
        <v>2</v>
      </c>
      <c r="D198" s="14">
        <f>D199+D200+D201</f>
        <v>0</v>
      </c>
      <c r="E198" s="7">
        <f>E199</f>
        <v>500</v>
      </c>
      <c r="F198" s="14">
        <f>F199+F200+F201</f>
        <v>0</v>
      </c>
      <c r="G198" s="7">
        <v>0</v>
      </c>
      <c r="H198" s="48">
        <v>0</v>
      </c>
      <c r="I198" s="7">
        <v>0</v>
      </c>
      <c r="J198" s="49">
        <f>I198/E198</f>
        <v>0</v>
      </c>
      <c r="K198" s="38"/>
    </row>
    <row r="199" spans="3:11" ht="20.25" customHeight="1">
      <c r="C199" s="11" t="s">
        <v>17</v>
      </c>
      <c r="D199" s="14">
        <v>0</v>
      </c>
      <c r="E199" s="12">
        <v>500</v>
      </c>
      <c r="F199" s="14">
        <v>0</v>
      </c>
      <c r="G199" s="12">
        <v>0</v>
      </c>
      <c r="H199" s="48">
        <v>0</v>
      </c>
      <c r="I199" s="12">
        <v>0</v>
      </c>
      <c r="J199" s="49">
        <f>I199/E199</f>
        <v>0</v>
      </c>
      <c r="K199" s="33"/>
    </row>
    <row r="200" spans="3:11" ht="20.25" customHeight="1">
      <c r="C200" s="11" t="s">
        <v>3</v>
      </c>
      <c r="D200" s="14">
        <v>0</v>
      </c>
      <c r="E200" s="12">
        <v>0</v>
      </c>
      <c r="F200" s="14">
        <v>0</v>
      </c>
      <c r="G200" s="12">
        <v>0</v>
      </c>
      <c r="H200" s="48">
        <v>0</v>
      </c>
      <c r="I200" s="12">
        <v>0</v>
      </c>
      <c r="J200" s="49">
        <v>0</v>
      </c>
      <c r="K200" s="33"/>
    </row>
    <row r="201" spans="3:11" ht="20.25" customHeight="1">
      <c r="C201" s="11" t="s">
        <v>0</v>
      </c>
      <c r="D201" s="12">
        <v>0</v>
      </c>
      <c r="E201" s="12">
        <v>0</v>
      </c>
      <c r="F201" s="12">
        <v>0</v>
      </c>
      <c r="G201" s="12">
        <v>0</v>
      </c>
      <c r="H201" s="48">
        <v>0</v>
      </c>
      <c r="I201" s="12">
        <v>0</v>
      </c>
      <c r="J201" s="49">
        <v>0</v>
      </c>
      <c r="K201" s="33"/>
    </row>
    <row r="202" spans="3:11" ht="20.25" customHeight="1">
      <c r="C202" s="11"/>
      <c r="D202" s="14"/>
      <c r="E202" s="14"/>
      <c r="F202" s="14"/>
      <c r="G202" s="14"/>
      <c r="H202" s="48"/>
      <c r="I202" s="14"/>
      <c r="J202" s="49"/>
      <c r="K202" s="33"/>
    </row>
    <row r="203" spans="3:11" ht="92.25" customHeight="1">
      <c r="C203" s="15" t="s">
        <v>48</v>
      </c>
      <c r="D203" s="14"/>
      <c r="E203" s="14"/>
      <c r="F203" s="14"/>
      <c r="G203" s="14"/>
      <c r="H203" s="48"/>
      <c r="I203" s="14"/>
      <c r="J203" s="49"/>
      <c r="K203" s="33"/>
    </row>
    <row r="204" spans="3:11" ht="20.25" customHeight="1">
      <c r="C204" s="11" t="s">
        <v>2</v>
      </c>
      <c r="D204" s="14">
        <f>D205+D206+D207</f>
        <v>15530</v>
      </c>
      <c r="E204" s="12">
        <v>10560</v>
      </c>
      <c r="F204" s="14">
        <f>F205+F206+F207</f>
        <v>15530</v>
      </c>
      <c r="G204" s="12">
        <f>G205</f>
        <v>4031.7</v>
      </c>
      <c r="H204" s="48">
        <f>G204/F204</f>
        <v>0.25960721184803603</v>
      </c>
      <c r="I204" s="12">
        <f>I205</f>
        <v>2768</v>
      </c>
      <c r="J204" s="49">
        <f>I204/E204</f>
        <v>0.26212121212121214</v>
      </c>
      <c r="K204" s="33"/>
    </row>
    <row r="205" spans="3:11" ht="20.25" customHeight="1">
      <c r="C205" s="11" t="s">
        <v>17</v>
      </c>
      <c r="D205" s="14">
        <v>15530</v>
      </c>
      <c r="E205" s="12">
        <v>10560</v>
      </c>
      <c r="F205" s="14">
        <v>15530</v>
      </c>
      <c r="G205" s="12">
        <v>4031.7</v>
      </c>
      <c r="H205" s="48">
        <f>G205/F205</f>
        <v>0.25960721184803603</v>
      </c>
      <c r="I205" s="12">
        <v>2768</v>
      </c>
      <c r="J205" s="49">
        <f>I205/E205</f>
        <v>0.26212121212121214</v>
      </c>
      <c r="K205" s="33"/>
    </row>
    <row r="206" spans="3:11" ht="20.25" customHeight="1">
      <c r="C206" s="11" t="s">
        <v>3</v>
      </c>
      <c r="D206" s="14">
        <v>0</v>
      </c>
      <c r="E206" s="12">
        <v>0</v>
      </c>
      <c r="F206" s="14">
        <v>0</v>
      </c>
      <c r="G206" s="12">
        <v>0</v>
      </c>
      <c r="H206" s="48">
        <v>0</v>
      </c>
      <c r="I206" s="12">
        <v>0</v>
      </c>
      <c r="J206" s="49">
        <v>0</v>
      </c>
      <c r="K206" s="33"/>
    </row>
    <row r="207" spans="3:11" ht="20.25" customHeight="1">
      <c r="C207" s="11" t="s">
        <v>0</v>
      </c>
      <c r="D207" s="12">
        <v>0</v>
      </c>
      <c r="E207" s="12">
        <v>0</v>
      </c>
      <c r="F207" s="12">
        <v>0</v>
      </c>
      <c r="G207" s="12">
        <v>0</v>
      </c>
      <c r="H207" s="48">
        <v>0</v>
      </c>
      <c r="I207" s="12">
        <v>0</v>
      </c>
      <c r="J207" s="49">
        <v>0</v>
      </c>
      <c r="K207" s="33"/>
    </row>
    <row r="208" spans="3:11" ht="20.25" customHeight="1">
      <c r="C208" s="11"/>
      <c r="D208" s="14"/>
      <c r="E208" s="14"/>
      <c r="F208" s="14"/>
      <c r="G208" s="14"/>
      <c r="H208" s="48"/>
      <c r="I208" s="14"/>
      <c r="J208" s="49"/>
      <c r="K208" s="33"/>
    </row>
    <row r="209" spans="3:11" ht="84.75" customHeight="1">
      <c r="C209" s="15" t="s">
        <v>49</v>
      </c>
      <c r="D209" s="14"/>
      <c r="E209" s="14"/>
      <c r="F209" s="14"/>
      <c r="G209" s="14"/>
      <c r="H209" s="48"/>
      <c r="I209" s="14"/>
      <c r="J209" s="49"/>
      <c r="K209" s="33"/>
    </row>
    <row r="210" spans="3:11" ht="20.25" customHeight="1">
      <c r="C210" s="11" t="s">
        <v>2</v>
      </c>
      <c r="D210" s="34">
        <f>D216+D222</f>
        <v>210892</v>
      </c>
      <c r="E210" s="12">
        <f>E216+E222</f>
        <v>218489.05</v>
      </c>
      <c r="F210" s="12">
        <f>F216+F222</f>
        <v>210892</v>
      </c>
      <c r="G210" s="12">
        <f>G216+G222</f>
        <v>26732</v>
      </c>
      <c r="H210" s="48">
        <f>G210/F210</f>
        <v>0.1267568233977581</v>
      </c>
      <c r="I210" s="12">
        <f>I211</f>
        <v>26732</v>
      </c>
      <c r="J210" s="49">
        <f>I210/E210</f>
        <v>0.12234938089574741</v>
      </c>
      <c r="K210" s="33"/>
    </row>
    <row r="211" spans="3:11" ht="20.25" customHeight="1">
      <c r="C211" s="11" t="s">
        <v>17</v>
      </c>
      <c r="D211" s="14">
        <f>D217+D223</f>
        <v>210892</v>
      </c>
      <c r="E211" s="12">
        <f aca="true" t="shared" si="5" ref="E211:G213">E217+E223</f>
        <v>197849.05</v>
      </c>
      <c r="F211" s="12">
        <f t="shared" si="5"/>
        <v>210892</v>
      </c>
      <c r="G211" s="12">
        <f t="shared" si="5"/>
        <v>26732</v>
      </c>
      <c r="H211" s="48">
        <f>G211/F211</f>
        <v>0.1267568233977581</v>
      </c>
      <c r="I211" s="12">
        <v>26732</v>
      </c>
      <c r="J211" s="49">
        <f>I211/E211</f>
        <v>0.1351131076949826</v>
      </c>
      <c r="K211" s="33"/>
    </row>
    <row r="212" spans="3:11" ht="20.25" customHeight="1">
      <c r="C212" s="11" t="s">
        <v>3</v>
      </c>
      <c r="D212" s="14">
        <f>D218+D224</f>
        <v>0</v>
      </c>
      <c r="E212" s="12">
        <f t="shared" si="5"/>
        <v>20640</v>
      </c>
      <c r="F212" s="12">
        <f t="shared" si="5"/>
        <v>0</v>
      </c>
      <c r="G212" s="12">
        <f t="shared" si="5"/>
        <v>0</v>
      </c>
      <c r="H212" s="48">
        <v>0</v>
      </c>
      <c r="I212" s="12">
        <v>0</v>
      </c>
      <c r="J212" s="49">
        <f>I212/E212</f>
        <v>0</v>
      </c>
      <c r="K212" s="33"/>
    </row>
    <row r="213" spans="3:11" ht="20.25" customHeight="1">
      <c r="C213" s="11" t="s">
        <v>0</v>
      </c>
      <c r="D213" s="14">
        <f>D219+D225</f>
        <v>0</v>
      </c>
      <c r="E213" s="12">
        <f t="shared" si="5"/>
        <v>0</v>
      </c>
      <c r="F213" s="12">
        <f t="shared" si="5"/>
        <v>0</v>
      </c>
      <c r="G213" s="12">
        <f t="shared" si="5"/>
        <v>0</v>
      </c>
      <c r="H213" s="48">
        <v>0</v>
      </c>
      <c r="I213" s="12">
        <v>0</v>
      </c>
      <c r="J213" s="49">
        <v>0</v>
      </c>
      <c r="K213" s="33"/>
    </row>
    <row r="214" spans="3:11" ht="20.25" customHeight="1">
      <c r="C214" s="11"/>
      <c r="D214" s="14"/>
      <c r="E214" s="14"/>
      <c r="F214" s="14"/>
      <c r="G214" s="14"/>
      <c r="H214" s="48"/>
      <c r="I214" s="14"/>
      <c r="J214" s="49"/>
      <c r="K214" s="33"/>
    </row>
    <row r="215" spans="3:11" ht="52.5" customHeight="1">
      <c r="C215" s="17" t="s">
        <v>50</v>
      </c>
      <c r="D215" s="14"/>
      <c r="E215" s="14"/>
      <c r="F215" s="14"/>
      <c r="G215" s="14"/>
      <c r="H215" s="48"/>
      <c r="I215" s="14"/>
      <c r="J215" s="49"/>
      <c r="K215" s="33"/>
    </row>
    <row r="216" spans="3:11" s="10" customFormat="1" ht="20.25" customHeight="1">
      <c r="C216" s="11" t="s">
        <v>2</v>
      </c>
      <c r="D216" s="14">
        <f>D217+D218+D219</f>
        <v>20888</v>
      </c>
      <c r="E216" s="7">
        <f>E217</f>
        <v>20888</v>
      </c>
      <c r="F216" s="14">
        <f>F217+F218+F219</f>
        <v>20888</v>
      </c>
      <c r="G216" s="7">
        <v>1900.6</v>
      </c>
      <c r="H216" s="48">
        <f>G216/F216</f>
        <v>0.09099004212945232</v>
      </c>
      <c r="I216" s="7">
        <f>I217</f>
        <v>1900.6</v>
      </c>
      <c r="J216" s="49">
        <f>I216/E216</f>
        <v>0.09099004212945232</v>
      </c>
      <c r="K216" s="38"/>
    </row>
    <row r="217" spans="3:11" ht="20.25" customHeight="1">
      <c r="C217" s="11" t="s">
        <v>17</v>
      </c>
      <c r="D217" s="14">
        <v>20888</v>
      </c>
      <c r="E217" s="12">
        <v>20888</v>
      </c>
      <c r="F217" s="14">
        <v>20888</v>
      </c>
      <c r="G217" s="12">
        <v>1900.6</v>
      </c>
      <c r="H217" s="48">
        <f>G217/F217</f>
        <v>0.09099004212945232</v>
      </c>
      <c r="I217" s="12">
        <v>1900.6</v>
      </c>
      <c r="J217" s="49">
        <f>I217/E217</f>
        <v>0.09099004212945232</v>
      </c>
      <c r="K217" s="33"/>
    </row>
    <row r="218" spans="3:11" ht="20.25" customHeight="1">
      <c r="C218" s="11" t="s">
        <v>3</v>
      </c>
      <c r="D218" s="14">
        <v>0</v>
      </c>
      <c r="E218" s="12">
        <v>0</v>
      </c>
      <c r="F218" s="14">
        <v>0</v>
      </c>
      <c r="G218" s="12">
        <v>0</v>
      </c>
      <c r="H218" s="48">
        <v>0</v>
      </c>
      <c r="I218" s="12">
        <v>0</v>
      </c>
      <c r="J218" s="49">
        <v>0</v>
      </c>
      <c r="K218" s="33"/>
    </row>
    <row r="219" spans="3:11" ht="20.25" customHeight="1">
      <c r="C219" s="11" t="s">
        <v>0</v>
      </c>
      <c r="D219" s="12">
        <v>0</v>
      </c>
      <c r="E219" s="12">
        <v>0</v>
      </c>
      <c r="F219" s="12">
        <v>0</v>
      </c>
      <c r="G219" s="12">
        <v>0</v>
      </c>
      <c r="H219" s="48">
        <v>0</v>
      </c>
      <c r="I219" s="12">
        <v>0</v>
      </c>
      <c r="J219" s="49">
        <v>0</v>
      </c>
      <c r="K219" s="33"/>
    </row>
    <row r="220" spans="3:11" ht="20.25" customHeight="1">
      <c r="C220" s="11"/>
      <c r="D220" s="12"/>
      <c r="E220" s="12"/>
      <c r="F220" s="12"/>
      <c r="G220" s="12"/>
      <c r="H220" s="48"/>
      <c r="I220" s="12"/>
      <c r="J220" s="49"/>
      <c r="K220" s="33"/>
    </row>
    <row r="221" spans="3:11" ht="38.25" customHeight="1">
      <c r="C221" s="11" t="s">
        <v>51</v>
      </c>
      <c r="D221" s="14"/>
      <c r="E221" s="14"/>
      <c r="F221" s="14"/>
      <c r="G221" s="14"/>
      <c r="H221" s="48"/>
      <c r="I221" s="14"/>
      <c r="J221" s="49"/>
      <c r="K221" s="33"/>
    </row>
    <row r="222" spans="3:11" ht="20.25" customHeight="1">
      <c r="C222" s="11" t="s">
        <v>2</v>
      </c>
      <c r="D222" s="14">
        <f>D223+D224+D225</f>
        <v>190004</v>
      </c>
      <c r="E222" s="14">
        <f>E223+E224+E225</f>
        <v>197601.05</v>
      </c>
      <c r="F222" s="14">
        <f>F223+F224+F225</f>
        <v>190004</v>
      </c>
      <c r="G222" s="14">
        <f>G223</f>
        <v>24831.4</v>
      </c>
      <c r="H222" s="48">
        <f>G222/F222</f>
        <v>0.1306888276036294</v>
      </c>
      <c r="I222" s="14">
        <f>I223</f>
        <v>24831.4</v>
      </c>
      <c r="J222" s="49">
        <f>I222/E222</f>
        <v>0.12566431200643924</v>
      </c>
      <c r="K222" s="33"/>
    </row>
    <row r="223" spans="3:11" ht="20.25" customHeight="1">
      <c r="C223" s="11" t="s">
        <v>17</v>
      </c>
      <c r="D223" s="16">
        <v>190004</v>
      </c>
      <c r="E223" s="12">
        <v>176961.05</v>
      </c>
      <c r="F223" s="16">
        <v>190004</v>
      </c>
      <c r="G223" s="12">
        <v>24831.4</v>
      </c>
      <c r="H223" s="48">
        <f>G223/F223</f>
        <v>0.1306888276036294</v>
      </c>
      <c r="I223" s="12">
        <v>24831.4</v>
      </c>
      <c r="J223" s="49">
        <f>I223/E223</f>
        <v>0.14032127408828102</v>
      </c>
      <c r="K223" s="33"/>
    </row>
    <row r="224" spans="3:11" ht="20.25" customHeight="1">
      <c r="C224" s="11" t="s">
        <v>3</v>
      </c>
      <c r="D224" s="14">
        <v>0</v>
      </c>
      <c r="E224" s="12">
        <v>20640</v>
      </c>
      <c r="F224" s="14">
        <v>0</v>
      </c>
      <c r="G224" s="12">
        <v>0</v>
      </c>
      <c r="H224" s="48">
        <v>0</v>
      </c>
      <c r="I224" s="12">
        <v>0</v>
      </c>
      <c r="J224" s="49">
        <f>I224/E224</f>
        <v>0</v>
      </c>
      <c r="K224" s="33"/>
    </row>
    <row r="225" spans="3:11" ht="20.25" customHeight="1">
      <c r="C225" s="11" t="s">
        <v>0</v>
      </c>
      <c r="D225" s="12">
        <v>0</v>
      </c>
      <c r="E225" s="14"/>
      <c r="F225" s="12">
        <v>0</v>
      </c>
      <c r="G225" s="14">
        <v>0</v>
      </c>
      <c r="H225" s="48">
        <v>0</v>
      </c>
      <c r="I225" s="14">
        <v>0</v>
      </c>
      <c r="J225" s="49">
        <v>0</v>
      </c>
      <c r="K225" s="33"/>
    </row>
    <row r="226" spans="3:11" ht="20.25" customHeight="1">
      <c r="C226" s="11"/>
      <c r="D226" s="14"/>
      <c r="E226" s="14"/>
      <c r="F226" s="14"/>
      <c r="G226" s="14"/>
      <c r="H226" s="48"/>
      <c r="I226" s="14"/>
      <c r="J226" s="49"/>
      <c r="K226" s="33"/>
    </row>
    <row r="227" spans="3:11" ht="72" customHeight="1">
      <c r="C227" s="11" t="s">
        <v>52</v>
      </c>
      <c r="D227" s="14"/>
      <c r="E227" s="14"/>
      <c r="F227" s="14"/>
      <c r="G227" s="14"/>
      <c r="H227" s="48"/>
      <c r="I227" s="14"/>
      <c r="J227" s="49"/>
      <c r="K227" s="33"/>
    </row>
    <row r="228" spans="3:11" ht="20.25" customHeight="1">
      <c r="C228" s="11" t="s">
        <v>2</v>
      </c>
      <c r="D228" s="34">
        <f>D234</f>
        <v>6408</v>
      </c>
      <c r="E228" s="14">
        <v>26828</v>
      </c>
      <c r="F228" s="34">
        <f>F234</f>
        <v>6408</v>
      </c>
      <c r="G228" s="14">
        <f>G229</f>
        <v>1834</v>
      </c>
      <c r="H228" s="48">
        <f>G228/F228</f>
        <v>0.2862047440699126</v>
      </c>
      <c r="I228" s="14">
        <f>I229</f>
        <v>1834</v>
      </c>
      <c r="J228" s="49">
        <f>I228/E228</f>
        <v>0.06836141344863575</v>
      </c>
      <c r="K228" s="33"/>
    </row>
    <row r="229" spans="3:11" ht="20.25" customHeight="1">
      <c r="C229" s="11" t="s">
        <v>17</v>
      </c>
      <c r="D229" s="14">
        <f>D235</f>
        <v>6408</v>
      </c>
      <c r="E229" s="14">
        <v>26828</v>
      </c>
      <c r="F229" s="14">
        <f>F235</f>
        <v>6408</v>
      </c>
      <c r="G229" s="14">
        <v>1834</v>
      </c>
      <c r="H229" s="48">
        <f>G229/F229</f>
        <v>0.2862047440699126</v>
      </c>
      <c r="I229" s="14">
        <v>1834</v>
      </c>
      <c r="J229" s="49">
        <f>I229/E229</f>
        <v>0.06836141344863575</v>
      </c>
      <c r="K229" s="33"/>
    </row>
    <row r="230" spans="3:11" ht="20.25" customHeight="1">
      <c r="C230" s="11" t="s">
        <v>3</v>
      </c>
      <c r="D230" s="14">
        <f>D236</f>
        <v>0</v>
      </c>
      <c r="E230" s="12">
        <v>0</v>
      </c>
      <c r="F230" s="14">
        <f>F236</f>
        <v>0</v>
      </c>
      <c r="G230" s="12">
        <v>0</v>
      </c>
      <c r="H230" s="48">
        <v>0</v>
      </c>
      <c r="I230" s="12">
        <v>0</v>
      </c>
      <c r="J230" s="49">
        <v>0</v>
      </c>
      <c r="K230" s="33"/>
    </row>
    <row r="231" spans="3:11" ht="20.25" customHeight="1">
      <c r="C231" s="11" t="s">
        <v>0</v>
      </c>
      <c r="D231" s="14">
        <f>D237</f>
        <v>0</v>
      </c>
      <c r="E231" s="12">
        <v>0</v>
      </c>
      <c r="F231" s="14">
        <f>F237</f>
        <v>0</v>
      </c>
      <c r="G231" s="12">
        <v>0</v>
      </c>
      <c r="H231" s="48">
        <v>0</v>
      </c>
      <c r="I231" s="12">
        <v>0</v>
      </c>
      <c r="J231" s="49">
        <v>0</v>
      </c>
      <c r="K231" s="33"/>
    </row>
    <row r="232" spans="3:11" ht="20.25" customHeight="1">
      <c r="C232" s="11"/>
      <c r="D232" s="14"/>
      <c r="E232" s="14"/>
      <c r="F232" s="14"/>
      <c r="G232" s="14"/>
      <c r="H232" s="48"/>
      <c r="I232" s="14"/>
      <c r="J232" s="49"/>
      <c r="K232" s="33"/>
    </row>
    <row r="233" spans="3:11" ht="45.75" customHeight="1">
      <c r="C233" s="11" t="s">
        <v>53</v>
      </c>
      <c r="D233" s="14"/>
      <c r="E233" s="14"/>
      <c r="F233" s="14"/>
      <c r="G233" s="14"/>
      <c r="H233" s="48"/>
      <c r="I233" s="14"/>
      <c r="J233" s="49"/>
      <c r="K233" s="33"/>
    </row>
    <row r="234" spans="3:12" ht="20.25" customHeight="1">
      <c r="C234" s="11" t="s">
        <v>2</v>
      </c>
      <c r="D234" s="14">
        <f>D235+D236+D237</f>
        <v>6408</v>
      </c>
      <c r="E234" s="14">
        <f>E235</f>
        <v>26828</v>
      </c>
      <c r="F234" s="14">
        <f>F235+F236+F237</f>
        <v>6408</v>
      </c>
      <c r="G234" s="14">
        <f>G235</f>
        <v>1834</v>
      </c>
      <c r="H234" s="48">
        <f>G234/F234</f>
        <v>0.2862047440699126</v>
      </c>
      <c r="I234" s="14">
        <f>I235</f>
        <v>1834</v>
      </c>
      <c r="J234" s="49">
        <f>I234/E234</f>
        <v>0.06836141344863575</v>
      </c>
      <c r="K234" s="33"/>
      <c r="L234" s="1" t="s">
        <v>57</v>
      </c>
    </row>
    <row r="235" spans="3:12" ht="20.25" customHeight="1">
      <c r="C235" s="11" t="s">
        <v>17</v>
      </c>
      <c r="D235" s="14">
        <v>6408</v>
      </c>
      <c r="E235" s="14">
        <v>26828</v>
      </c>
      <c r="F235" s="14">
        <v>6408</v>
      </c>
      <c r="G235" s="14">
        <v>1834</v>
      </c>
      <c r="H235" s="48">
        <f>G235/F235</f>
        <v>0.2862047440699126</v>
      </c>
      <c r="I235" s="14">
        <v>1834</v>
      </c>
      <c r="J235" s="49">
        <f>I235/E235</f>
        <v>0.06836141344863575</v>
      </c>
      <c r="K235" s="33"/>
      <c r="L235" s="1" t="s">
        <v>58</v>
      </c>
    </row>
    <row r="236" spans="3:11" ht="20.25" customHeight="1">
      <c r="C236" s="11" t="s">
        <v>3</v>
      </c>
      <c r="D236" s="14">
        <v>0</v>
      </c>
      <c r="E236" s="12">
        <v>0</v>
      </c>
      <c r="F236" s="14">
        <v>0</v>
      </c>
      <c r="G236" s="12">
        <v>0</v>
      </c>
      <c r="H236" s="48">
        <v>0</v>
      </c>
      <c r="I236" s="12">
        <v>0</v>
      </c>
      <c r="J236" s="49">
        <v>0</v>
      </c>
      <c r="K236" s="33"/>
    </row>
    <row r="237" spans="3:11" s="10" customFormat="1" ht="20.25" customHeight="1">
      <c r="C237" s="11" t="s">
        <v>0</v>
      </c>
      <c r="D237" s="12">
        <v>0</v>
      </c>
      <c r="E237" s="12">
        <v>0</v>
      </c>
      <c r="F237" s="12">
        <v>0</v>
      </c>
      <c r="G237" s="12">
        <v>0</v>
      </c>
      <c r="H237" s="48">
        <v>0</v>
      </c>
      <c r="I237" s="12">
        <v>0</v>
      </c>
      <c r="J237" s="49">
        <v>0</v>
      </c>
      <c r="K237" s="38"/>
    </row>
    <row r="238" spans="3:11" ht="20.25" customHeight="1">
      <c r="C238" s="11"/>
      <c r="D238" s="12"/>
      <c r="E238" s="12"/>
      <c r="F238" s="12"/>
      <c r="G238" s="12"/>
      <c r="H238" s="48"/>
      <c r="I238" s="12"/>
      <c r="J238" s="49"/>
      <c r="K238" s="33"/>
    </row>
    <row r="239" spans="3:11" ht="51.75" customHeight="1">
      <c r="C239" s="11" t="s">
        <v>54</v>
      </c>
      <c r="D239" s="12"/>
      <c r="E239" s="12"/>
      <c r="F239" s="12"/>
      <c r="G239" s="12"/>
      <c r="H239" s="48"/>
      <c r="I239" s="12"/>
      <c r="J239" s="49"/>
      <c r="K239" s="33"/>
    </row>
    <row r="240" spans="3:11" ht="20.25" customHeight="1">
      <c r="C240" s="11" t="s">
        <v>2</v>
      </c>
      <c r="D240" s="7">
        <f>D241+D242+D243</f>
        <v>1000</v>
      </c>
      <c r="E240" s="12">
        <f>E241+E242+E243</f>
        <v>500</v>
      </c>
      <c r="F240" s="7">
        <f>F241+F242+F243</f>
        <v>1000</v>
      </c>
      <c r="G240" s="12">
        <f>G241+G242+G243</f>
        <v>0</v>
      </c>
      <c r="H240" s="48">
        <f>G240/F240</f>
        <v>0</v>
      </c>
      <c r="I240" s="12">
        <f>I241+I242+I243</f>
        <v>0</v>
      </c>
      <c r="J240" s="49">
        <f>I240/E240</f>
        <v>0</v>
      </c>
      <c r="K240" s="33"/>
    </row>
    <row r="241" spans="3:11" ht="20.25" customHeight="1">
      <c r="C241" s="11" t="s">
        <v>17</v>
      </c>
      <c r="D241" s="14">
        <v>1000</v>
      </c>
      <c r="E241" s="14">
        <v>500</v>
      </c>
      <c r="F241" s="14">
        <v>1000</v>
      </c>
      <c r="G241" s="14">
        <v>0</v>
      </c>
      <c r="H241" s="48">
        <f>G241/F241</f>
        <v>0</v>
      </c>
      <c r="I241" s="14">
        <v>0</v>
      </c>
      <c r="J241" s="49">
        <f>I241/E241</f>
        <v>0</v>
      </c>
      <c r="K241" s="33"/>
    </row>
    <row r="242" spans="3:11" ht="20.25" customHeight="1">
      <c r="C242" s="11" t="s">
        <v>3</v>
      </c>
      <c r="D242" s="14">
        <v>0</v>
      </c>
      <c r="E242" s="14">
        <v>0</v>
      </c>
      <c r="F242" s="14">
        <v>0</v>
      </c>
      <c r="G242" s="14">
        <v>0</v>
      </c>
      <c r="H242" s="48">
        <v>0</v>
      </c>
      <c r="I242" s="14">
        <v>0</v>
      </c>
      <c r="J242" s="49">
        <v>0</v>
      </c>
      <c r="K242" s="33"/>
    </row>
    <row r="243" spans="3:11" ht="20.25" customHeight="1">
      <c r="C243" s="11" t="s">
        <v>0</v>
      </c>
      <c r="D243" s="12">
        <v>0</v>
      </c>
      <c r="E243" s="12">
        <v>0</v>
      </c>
      <c r="F243" s="12">
        <v>0</v>
      </c>
      <c r="G243" s="12">
        <v>0</v>
      </c>
      <c r="H243" s="48">
        <v>0</v>
      </c>
      <c r="I243" s="12">
        <v>0</v>
      </c>
      <c r="J243" s="49">
        <v>0</v>
      </c>
      <c r="K243" s="33"/>
    </row>
    <row r="244" spans="3:11" ht="20.25" customHeight="1">
      <c r="C244" s="11"/>
      <c r="D244" s="12"/>
      <c r="E244" s="12"/>
      <c r="F244" s="12"/>
      <c r="G244" s="12"/>
      <c r="H244" s="48"/>
      <c r="I244" s="12"/>
      <c r="J244" s="49"/>
      <c r="K244" s="33"/>
    </row>
    <row r="245" spans="3:11" ht="20.25" customHeight="1">
      <c r="C245" s="11" t="s">
        <v>60</v>
      </c>
      <c r="D245" s="12">
        <f>D246+D247+D248</f>
        <v>943410</v>
      </c>
      <c r="E245" s="12">
        <f>E246+E247+E248</f>
        <v>1330146.59</v>
      </c>
      <c r="F245" s="12">
        <f>F246+F247+F248</f>
        <v>1020144.2</v>
      </c>
      <c r="G245" s="12">
        <f>G246+G247+G248</f>
        <v>414858.94</v>
      </c>
      <c r="H245" s="48">
        <f>G245/F245</f>
        <v>0.4066669594357347</v>
      </c>
      <c r="I245" s="12">
        <f>I246+I247+I248</f>
        <v>448317.35000000003</v>
      </c>
      <c r="J245" s="49">
        <f>I245/E245</f>
        <v>0.33704356600275165</v>
      </c>
      <c r="K245" s="33"/>
    </row>
    <row r="246" spans="3:11" ht="20.25" customHeight="1">
      <c r="C246" s="11" t="s">
        <v>61</v>
      </c>
      <c r="D246" s="14">
        <f aca="true" t="shared" si="6" ref="D246:F247">D13+D49+D85+D103+D115+D139+D163+D205+D211+D229+D241</f>
        <v>943410</v>
      </c>
      <c r="E246" s="14">
        <f t="shared" si="6"/>
        <v>957961.95</v>
      </c>
      <c r="F246" s="14">
        <f t="shared" si="6"/>
        <v>952225.5</v>
      </c>
      <c r="G246" s="14">
        <f>G241+G229+G211+G205+G163+G139+G115+G103+G85+G49+G13</f>
        <v>368443.13</v>
      </c>
      <c r="H246" s="48">
        <f>G246/F246</f>
        <v>0.38692844289509154</v>
      </c>
      <c r="I246" s="14">
        <f>I241+I229+I211+I205+I163+I139+I115+I103+I85+I49+I13</f>
        <v>401901.54000000004</v>
      </c>
      <c r="J246" s="49">
        <f>I246/E246</f>
        <v>0.41953810378376727</v>
      </c>
      <c r="K246" s="33"/>
    </row>
    <row r="247" spans="3:11" ht="20.25" customHeight="1">
      <c r="C247" s="11" t="s">
        <v>3</v>
      </c>
      <c r="D247" s="14">
        <f t="shared" si="6"/>
        <v>0</v>
      </c>
      <c r="E247" s="14">
        <f t="shared" si="6"/>
        <v>320941.84</v>
      </c>
      <c r="F247" s="14">
        <f t="shared" si="6"/>
        <v>34108.7</v>
      </c>
      <c r="G247" s="14">
        <f>G242+G230+G212+G206+G164+G140+G116+G104+G86+G50+G14</f>
        <v>34091.2</v>
      </c>
      <c r="H247" s="48">
        <f>G247/F247</f>
        <v>0.9994869344184915</v>
      </c>
      <c r="I247" s="14">
        <f>I242+I230+I212+I206+I164+I140+I116+I104+I86+I50+I14</f>
        <v>34091.2</v>
      </c>
      <c r="J247" s="49">
        <f>I247/E247</f>
        <v>0.10622236103588112</v>
      </c>
      <c r="K247" s="33"/>
    </row>
    <row r="248" spans="3:11" ht="20.25" customHeight="1">
      <c r="C248" s="11" t="s">
        <v>0</v>
      </c>
      <c r="D248" s="14">
        <f>D243+D231+D213+D207+D165+D141+D117+D105+D87+D51+D15</f>
        <v>0</v>
      </c>
      <c r="E248" s="14">
        <f>E243+E231+E213+E207+E165+E141+E117+E105+E87+E51+E15</f>
        <v>51242.8</v>
      </c>
      <c r="F248" s="14">
        <f>F243+F231+F213+F207+F165+F141+F117+F105+F87+F51+F15</f>
        <v>33810</v>
      </c>
      <c r="G248" s="14">
        <f>G243+G231+G213+G207+G165+G141+G117+G105+G87+G51+G15</f>
        <v>12324.609999999999</v>
      </c>
      <c r="H248" s="48">
        <f>G248/F248</f>
        <v>0.3645255841467021</v>
      </c>
      <c r="I248" s="14">
        <f>I243+I231+I213+I207+I165+I141+I117+I105+I87+I51+I15</f>
        <v>12324.609999999999</v>
      </c>
      <c r="J248" s="49">
        <f>I248/E248</f>
        <v>0.24051398440366253</v>
      </c>
      <c r="K248" s="33"/>
    </row>
    <row r="249" spans="3:11" ht="20.25" customHeight="1">
      <c r="C249" s="11"/>
      <c r="D249" s="12"/>
      <c r="E249" s="12"/>
      <c r="F249" s="12"/>
      <c r="G249" s="12"/>
      <c r="H249" s="8"/>
      <c r="I249" s="12"/>
      <c r="J249" s="9"/>
      <c r="K249" s="33"/>
    </row>
    <row r="250" spans="3:11" ht="20.25" customHeight="1">
      <c r="C250" s="11"/>
      <c r="D250" s="12"/>
      <c r="E250" s="12"/>
      <c r="F250" s="12"/>
      <c r="G250" s="12"/>
      <c r="H250" s="8"/>
      <c r="I250" s="12"/>
      <c r="J250" s="9"/>
      <c r="K250" s="33"/>
    </row>
    <row r="251" spans="3:11" ht="20.25" customHeight="1">
      <c r="C251" s="11"/>
      <c r="D251" s="14"/>
      <c r="E251" s="14"/>
      <c r="F251" s="12"/>
      <c r="G251" s="14"/>
      <c r="H251" s="8"/>
      <c r="I251" s="14"/>
      <c r="J251" s="9"/>
      <c r="K251" s="33"/>
    </row>
    <row r="252" spans="3:11" ht="20.25" customHeight="1">
      <c r="C252" s="11"/>
      <c r="D252" s="14"/>
      <c r="E252" s="14"/>
      <c r="F252" s="12"/>
      <c r="G252" s="14"/>
      <c r="H252" s="8"/>
      <c r="I252" s="14"/>
      <c r="J252" s="9"/>
      <c r="K252" s="33"/>
    </row>
    <row r="253" spans="3:11" ht="20.25" customHeight="1">
      <c r="C253" s="11"/>
      <c r="D253" s="14"/>
      <c r="E253" s="14"/>
      <c r="F253" s="12"/>
      <c r="G253" s="14"/>
      <c r="H253" s="8"/>
      <c r="I253" s="14"/>
      <c r="J253" s="9"/>
      <c r="K253" s="33"/>
    </row>
    <row r="254" spans="3:11" ht="20.25" customHeight="1">
      <c r="C254" s="15"/>
      <c r="D254" s="14"/>
      <c r="E254" s="14"/>
      <c r="F254" s="12"/>
      <c r="G254" s="14"/>
      <c r="H254" s="8"/>
      <c r="I254" s="14"/>
      <c r="J254" s="9"/>
      <c r="K254" s="33"/>
    </row>
    <row r="255" spans="3:12" ht="20.25" customHeight="1">
      <c r="C255" s="11"/>
      <c r="D255" s="12"/>
      <c r="E255" s="12"/>
      <c r="F255" s="12"/>
      <c r="G255" s="12"/>
      <c r="H255" s="8"/>
      <c r="I255" s="12"/>
      <c r="J255" s="9"/>
      <c r="K255" s="33"/>
      <c r="L255" s="1" t="s">
        <v>14</v>
      </c>
    </row>
    <row r="256" spans="3:11" ht="20.25" customHeight="1">
      <c r="C256" s="11"/>
      <c r="D256" s="14"/>
      <c r="E256" s="14"/>
      <c r="F256" s="12"/>
      <c r="G256" s="12"/>
      <c r="H256" s="8"/>
      <c r="I256" s="14"/>
      <c r="J256" s="9"/>
      <c r="K256" s="33"/>
    </row>
    <row r="257" spans="3:11" ht="20.25" customHeight="1">
      <c r="C257" s="11"/>
      <c r="D257" s="14"/>
      <c r="E257" s="14"/>
      <c r="F257" s="12"/>
      <c r="G257" s="14"/>
      <c r="H257" s="8"/>
      <c r="I257" s="14"/>
      <c r="J257" s="9"/>
      <c r="K257" s="33"/>
    </row>
    <row r="258" spans="3:11" ht="20.25" customHeight="1">
      <c r="C258" s="11"/>
      <c r="D258" s="14"/>
      <c r="E258" s="14"/>
      <c r="F258" s="12"/>
      <c r="G258" s="14"/>
      <c r="H258" s="8"/>
      <c r="I258" s="14"/>
      <c r="J258" s="9"/>
      <c r="K258" s="33"/>
    </row>
    <row r="259" spans="3:11" ht="20.25" customHeight="1">
      <c r="C259" s="11"/>
      <c r="D259" s="14"/>
      <c r="E259" s="14"/>
      <c r="F259" s="12"/>
      <c r="G259" s="14"/>
      <c r="H259" s="8"/>
      <c r="I259" s="14"/>
      <c r="J259" s="9"/>
      <c r="K259" s="33"/>
    </row>
    <row r="260" spans="3:11" ht="20.25" customHeight="1">
      <c r="C260" s="17"/>
      <c r="D260" s="14"/>
      <c r="E260" s="14"/>
      <c r="F260" s="12"/>
      <c r="G260" s="14"/>
      <c r="H260" s="8"/>
      <c r="I260" s="14"/>
      <c r="J260" s="9"/>
      <c r="K260" s="33"/>
    </row>
    <row r="261" spans="3:11" s="10" customFormat="1" ht="20.25" customHeight="1">
      <c r="C261" s="6"/>
      <c r="D261" s="7"/>
      <c r="E261" s="7"/>
      <c r="F261" s="7"/>
      <c r="G261" s="7"/>
      <c r="H261" s="8"/>
      <c r="I261" s="7"/>
      <c r="J261" s="9"/>
      <c r="K261" s="38"/>
    </row>
    <row r="262" spans="3:12" ht="20.25" customHeight="1">
      <c r="C262" s="11"/>
      <c r="D262" s="12"/>
      <c r="E262" s="12"/>
      <c r="F262" s="12"/>
      <c r="G262" s="12"/>
      <c r="H262" s="8"/>
      <c r="I262" s="12"/>
      <c r="J262" s="9"/>
      <c r="K262" s="33"/>
      <c r="L262" s="1">
        <f>18791.6+2639.6</f>
        <v>21431.199999999997</v>
      </c>
    </row>
    <row r="263" spans="3:11" ht="20.25" customHeight="1">
      <c r="C263" s="11"/>
      <c r="D263" s="12"/>
      <c r="E263" s="12"/>
      <c r="F263" s="12"/>
      <c r="G263" s="12"/>
      <c r="H263" s="8"/>
      <c r="I263" s="12"/>
      <c r="J263" s="9"/>
      <c r="K263" s="33"/>
    </row>
    <row r="264" spans="3:11" ht="20.25" customHeight="1">
      <c r="C264" s="11"/>
      <c r="D264" s="12"/>
      <c r="E264" s="12"/>
      <c r="F264" s="12"/>
      <c r="G264" s="12"/>
      <c r="H264" s="8"/>
      <c r="I264" s="12"/>
      <c r="J264" s="9"/>
      <c r="K264" s="33"/>
    </row>
    <row r="265" spans="3:11" ht="20.25" customHeight="1">
      <c r="C265" s="11"/>
      <c r="D265" s="12"/>
      <c r="E265" s="12"/>
      <c r="F265" s="12"/>
      <c r="G265" s="12"/>
      <c r="H265" s="8"/>
      <c r="I265" s="12"/>
      <c r="J265" s="9"/>
      <c r="K265" s="33"/>
    </row>
    <row r="266" spans="3:11" ht="20.25" customHeight="1">
      <c r="C266" s="11"/>
      <c r="D266" s="14"/>
      <c r="E266" s="14"/>
      <c r="F266" s="12"/>
      <c r="G266" s="14"/>
      <c r="H266" s="8"/>
      <c r="I266" s="14"/>
      <c r="J266" s="9"/>
      <c r="K266" s="33"/>
    </row>
    <row r="267" spans="3:11" ht="20.25" customHeight="1">
      <c r="C267" s="15"/>
      <c r="D267" s="14"/>
      <c r="E267" s="14"/>
      <c r="F267" s="12"/>
      <c r="G267" s="14"/>
      <c r="H267" s="8"/>
      <c r="I267" s="14"/>
      <c r="J267" s="9"/>
      <c r="K267" s="33"/>
    </row>
    <row r="268" spans="3:11" ht="20.25" customHeight="1">
      <c r="C268" s="11"/>
      <c r="D268" s="12"/>
      <c r="E268" s="12"/>
      <c r="F268" s="12"/>
      <c r="G268" s="12"/>
      <c r="H268" s="8"/>
      <c r="I268" s="12"/>
      <c r="J268" s="9"/>
      <c r="K268" s="33"/>
    </row>
    <row r="269" spans="3:11" ht="20.25" customHeight="1">
      <c r="C269" s="11"/>
      <c r="D269" s="14"/>
      <c r="E269" s="14"/>
      <c r="F269" s="12"/>
      <c r="G269" s="14"/>
      <c r="H269" s="8"/>
      <c r="I269" s="14"/>
      <c r="J269" s="9"/>
      <c r="K269" s="33"/>
    </row>
    <row r="270" spans="3:11" ht="20.25" customHeight="1">
      <c r="C270" s="11"/>
      <c r="D270" s="14"/>
      <c r="E270" s="14"/>
      <c r="F270" s="12"/>
      <c r="G270" s="14"/>
      <c r="H270" s="8"/>
      <c r="I270" s="14"/>
      <c r="J270" s="9"/>
      <c r="K270" s="33"/>
    </row>
    <row r="271" spans="3:11" ht="20.25" customHeight="1">
      <c r="C271" s="11"/>
      <c r="D271" s="14"/>
      <c r="E271" s="14"/>
      <c r="F271" s="12"/>
      <c r="G271" s="14"/>
      <c r="H271" s="8"/>
      <c r="I271" s="14"/>
      <c r="J271" s="9"/>
      <c r="K271" s="33"/>
    </row>
    <row r="272" spans="3:11" ht="20.25" customHeight="1">
      <c r="C272" s="11"/>
      <c r="D272" s="14"/>
      <c r="E272" s="14"/>
      <c r="F272" s="12"/>
      <c r="G272" s="14"/>
      <c r="H272" s="8"/>
      <c r="I272" s="14"/>
      <c r="J272" s="9"/>
      <c r="K272" s="33"/>
    </row>
    <row r="273" spans="3:11" ht="20.25" customHeight="1">
      <c r="C273" s="11"/>
      <c r="D273" s="14"/>
      <c r="E273" s="14"/>
      <c r="F273" s="12"/>
      <c r="G273" s="14"/>
      <c r="H273" s="8"/>
      <c r="I273" s="14"/>
      <c r="J273" s="9"/>
      <c r="K273" s="33"/>
    </row>
    <row r="274" spans="3:11" ht="20.25" customHeight="1">
      <c r="C274" s="15"/>
      <c r="D274" s="14"/>
      <c r="E274" s="14"/>
      <c r="F274" s="12"/>
      <c r="G274" s="14"/>
      <c r="H274" s="8"/>
      <c r="I274" s="14"/>
      <c r="J274" s="9"/>
      <c r="K274" s="33"/>
    </row>
    <row r="275" spans="3:11" ht="20.25" customHeight="1">
      <c r="C275" s="11"/>
      <c r="D275" s="12"/>
      <c r="E275" s="12"/>
      <c r="F275" s="12"/>
      <c r="G275" s="12"/>
      <c r="H275" s="8"/>
      <c r="I275" s="12"/>
      <c r="J275" s="9"/>
      <c r="K275" s="33"/>
    </row>
    <row r="276" spans="3:11" ht="20.25" customHeight="1">
      <c r="C276" s="11"/>
      <c r="D276" s="12"/>
      <c r="E276" s="12"/>
      <c r="F276" s="12"/>
      <c r="G276" s="12"/>
      <c r="H276" s="8"/>
      <c r="I276" s="12"/>
      <c r="J276" s="9"/>
      <c r="K276" s="33"/>
    </row>
    <row r="277" spans="3:11" ht="20.25" customHeight="1">
      <c r="C277" s="11"/>
      <c r="D277" s="12"/>
      <c r="E277" s="12"/>
      <c r="F277" s="12"/>
      <c r="G277" s="12"/>
      <c r="H277" s="8"/>
      <c r="I277" s="12"/>
      <c r="J277" s="9"/>
      <c r="K277" s="33"/>
    </row>
    <row r="278" spans="3:11" ht="20.25" customHeight="1">
      <c r="C278" s="11"/>
      <c r="D278" s="14"/>
      <c r="E278" s="14"/>
      <c r="F278" s="12"/>
      <c r="G278" s="14"/>
      <c r="H278" s="8"/>
      <c r="I278" s="14"/>
      <c r="J278" s="9"/>
      <c r="K278" s="33"/>
    </row>
    <row r="279" spans="3:11" ht="20.25" customHeight="1">
      <c r="C279" s="11"/>
      <c r="D279" s="14"/>
      <c r="E279" s="14"/>
      <c r="F279" s="12"/>
      <c r="G279" s="14"/>
      <c r="H279" s="8"/>
      <c r="I279" s="14"/>
      <c r="J279" s="9"/>
      <c r="K279" s="33"/>
    </row>
    <row r="280" spans="3:11" ht="20.25" customHeight="1">
      <c r="C280" s="15"/>
      <c r="D280" s="14"/>
      <c r="E280" s="14"/>
      <c r="F280" s="12"/>
      <c r="G280" s="14"/>
      <c r="H280" s="8"/>
      <c r="I280" s="14"/>
      <c r="J280" s="9"/>
      <c r="K280" s="33"/>
    </row>
    <row r="281" spans="3:11" ht="20.25" customHeight="1">
      <c r="C281" s="11"/>
      <c r="D281" s="12"/>
      <c r="E281" s="12"/>
      <c r="F281" s="12"/>
      <c r="G281" s="12"/>
      <c r="H281" s="8"/>
      <c r="I281" s="12"/>
      <c r="J281" s="9"/>
      <c r="K281" s="33"/>
    </row>
    <row r="282" spans="3:11" ht="20.25" customHeight="1">
      <c r="C282" s="11"/>
      <c r="D282" s="12"/>
      <c r="E282" s="14"/>
      <c r="F282" s="12"/>
      <c r="G282" s="14"/>
      <c r="H282" s="8"/>
      <c r="I282" s="14"/>
      <c r="J282" s="9"/>
      <c r="K282" s="33"/>
    </row>
    <row r="283" spans="3:11" ht="20.25" customHeight="1">
      <c r="C283" s="11"/>
      <c r="D283" s="12"/>
      <c r="E283" s="14"/>
      <c r="F283" s="12"/>
      <c r="G283" s="14"/>
      <c r="H283" s="8"/>
      <c r="I283" s="14"/>
      <c r="J283" s="9"/>
      <c r="K283" s="33"/>
    </row>
    <row r="284" spans="3:11" ht="20.25" customHeight="1">
      <c r="C284" s="11"/>
      <c r="D284" s="14"/>
      <c r="E284" s="14"/>
      <c r="F284" s="12"/>
      <c r="G284" s="14"/>
      <c r="H284" s="8"/>
      <c r="I284" s="14"/>
      <c r="J284" s="9"/>
      <c r="K284" s="33"/>
    </row>
    <row r="285" spans="3:11" ht="20.25" customHeight="1">
      <c r="C285" s="11"/>
      <c r="D285" s="14"/>
      <c r="E285" s="14"/>
      <c r="F285" s="12"/>
      <c r="G285" s="14"/>
      <c r="H285" s="8"/>
      <c r="I285" s="14"/>
      <c r="J285" s="9"/>
      <c r="K285" s="33"/>
    </row>
    <row r="286" spans="3:11" ht="20.25" customHeight="1">
      <c r="C286" s="15"/>
      <c r="D286" s="14"/>
      <c r="E286" s="14"/>
      <c r="F286" s="12"/>
      <c r="G286" s="14"/>
      <c r="H286" s="8"/>
      <c r="I286" s="14"/>
      <c r="J286" s="9"/>
      <c r="K286" s="33"/>
    </row>
    <row r="287" spans="3:11" ht="20.25" customHeight="1">
      <c r="C287" s="11"/>
      <c r="D287" s="12"/>
      <c r="E287" s="12"/>
      <c r="F287" s="12"/>
      <c r="G287" s="12"/>
      <c r="H287" s="8"/>
      <c r="I287" s="12"/>
      <c r="J287" s="9"/>
      <c r="K287" s="33"/>
    </row>
    <row r="288" spans="3:11" ht="20.25" customHeight="1">
      <c r="C288" s="11"/>
      <c r="D288" s="12"/>
      <c r="E288" s="12"/>
      <c r="F288" s="12"/>
      <c r="G288" s="12"/>
      <c r="H288" s="8"/>
      <c r="I288" s="12"/>
      <c r="J288" s="9"/>
      <c r="K288" s="33"/>
    </row>
    <row r="289" spans="3:11" ht="20.25" customHeight="1">
      <c r="C289" s="11"/>
      <c r="D289" s="14"/>
      <c r="E289" s="14"/>
      <c r="F289" s="12"/>
      <c r="G289" s="14"/>
      <c r="H289" s="8"/>
      <c r="I289" s="14"/>
      <c r="J289" s="9"/>
      <c r="K289" s="33"/>
    </row>
    <row r="290" spans="3:11" ht="20.25" customHeight="1">
      <c r="C290" s="11"/>
      <c r="D290" s="14"/>
      <c r="E290" s="14"/>
      <c r="F290" s="12"/>
      <c r="G290" s="14"/>
      <c r="H290" s="8"/>
      <c r="I290" s="14"/>
      <c r="J290" s="9"/>
      <c r="K290" s="33"/>
    </row>
    <row r="291" spans="3:11" ht="20.25" customHeight="1">
      <c r="C291" s="11"/>
      <c r="D291" s="14"/>
      <c r="E291" s="14"/>
      <c r="F291" s="12"/>
      <c r="G291" s="14"/>
      <c r="H291" s="8"/>
      <c r="I291" s="14"/>
      <c r="J291" s="9"/>
      <c r="K291" s="33"/>
    </row>
    <row r="292" spans="3:11" ht="20.25" customHeight="1">
      <c r="C292" s="17"/>
      <c r="D292" s="14"/>
      <c r="E292" s="14"/>
      <c r="F292" s="12"/>
      <c r="G292" s="14"/>
      <c r="H292" s="8"/>
      <c r="I292" s="14"/>
      <c r="J292" s="9"/>
      <c r="K292" s="33"/>
    </row>
    <row r="293" spans="3:11" s="10" customFormat="1" ht="20.25" customHeight="1">
      <c r="C293" s="6"/>
      <c r="D293" s="7"/>
      <c r="E293" s="7"/>
      <c r="F293" s="7"/>
      <c r="G293" s="7"/>
      <c r="H293" s="8"/>
      <c r="I293" s="7"/>
      <c r="J293" s="9"/>
      <c r="K293" s="38"/>
    </row>
    <row r="294" spans="3:11" ht="20.25" customHeight="1">
      <c r="C294" s="11"/>
      <c r="D294" s="12"/>
      <c r="E294" s="12"/>
      <c r="F294" s="12"/>
      <c r="G294" s="12"/>
      <c r="H294" s="8"/>
      <c r="I294" s="12"/>
      <c r="J294" s="9"/>
      <c r="K294" s="33"/>
    </row>
    <row r="295" spans="3:11" ht="20.25" customHeight="1">
      <c r="C295" s="11"/>
      <c r="D295" s="14"/>
      <c r="E295" s="14"/>
      <c r="F295" s="12"/>
      <c r="G295" s="14"/>
      <c r="H295" s="8"/>
      <c r="I295" s="14"/>
      <c r="J295" s="9"/>
      <c r="K295" s="33"/>
    </row>
    <row r="296" spans="3:11" ht="20.25" customHeight="1">
      <c r="C296" s="11"/>
      <c r="D296" s="14"/>
      <c r="E296" s="14"/>
      <c r="F296" s="12"/>
      <c r="G296" s="14"/>
      <c r="H296" s="8"/>
      <c r="I296" s="14"/>
      <c r="J296" s="9"/>
      <c r="K296" s="33"/>
    </row>
    <row r="297" spans="3:11" ht="20.25" customHeight="1">
      <c r="C297" s="11"/>
      <c r="D297" s="14"/>
      <c r="E297" s="14"/>
      <c r="F297" s="12"/>
      <c r="G297" s="14"/>
      <c r="H297" s="8"/>
      <c r="I297" s="14"/>
      <c r="J297" s="9"/>
      <c r="K297" s="33"/>
    </row>
    <row r="298" spans="3:11" ht="20.25" customHeight="1">
      <c r="C298" s="11"/>
      <c r="D298" s="14"/>
      <c r="E298" s="14"/>
      <c r="F298" s="12"/>
      <c r="G298" s="14"/>
      <c r="H298" s="8"/>
      <c r="I298" s="14"/>
      <c r="J298" s="9"/>
      <c r="K298" s="33"/>
    </row>
    <row r="299" spans="3:11" ht="20.25" customHeight="1">
      <c r="C299" s="17"/>
      <c r="D299" s="14"/>
      <c r="E299" s="14"/>
      <c r="F299" s="12"/>
      <c r="G299" s="14"/>
      <c r="H299" s="8"/>
      <c r="I299" s="14"/>
      <c r="J299" s="9"/>
      <c r="K299" s="33"/>
    </row>
    <row r="300" spans="3:11" s="10" customFormat="1" ht="20.25" customHeight="1">
      <c r="C300" s="6"/>
      <c r="D300" s="7"/>
      <c r="E300" s="7"/>
      <c r="F300" s="7"/>
      <c r="G300" s="7"/>
      <c r="H300" s="8"/>
      <c r="I300" s="7"/>
      <c r="J300" s="9"/>
      <c r="K300" s="38"/>
    </row>
    <row r="301" spans="3:11" ht="20.25" customHeight="1">
      <c r="C301" s="11"/>
      <c r="D301" s="12"/>
      <c r="E301" s="12"/>
      <c r="F301" s="12"/>
      <c r="G301" s="12"/>
      <c r="H301" s="8"/>
      <c r="I301" s="12"/>
      <c r="J301" s="9"/>
      <c r="K301" s="33"/>
    </row>
    <row r="302" spans="3:11" ht="20.25" customHeight="1">
      <c r="C302" s="11"/>
      <c r="D302" s="12"/>
      <c r="E302" s="12"/>
      <c r="F302" s="12"/>
      <c r="G302" s="12"/>
      <c r="H302" s="8"/>
      <c r="I302" s="12"/>
      <c r="J302" s="9"/>
      <c r="K302" s="33"/>
    </row>
    <row r="303" spans="3:11" ht="20.25" customHeight="1">
      <c r="C303" s="11"/>
      <c r="D303" s="12"/>
      <c r="E303" s="12"/>
      <c r="F303" s="12"/>
      <c r="G303" s="12"/>
      <c r="H303" s="8"/>
      <c r="I303" s="12"/>
      <c r="J303" s="9"/>
      <c r="K303" s="33"/>
    </row>
    <row r="304" spans="3:11" ht="20.25" customHeight="1">
      <c r="C304" s="21"/>
      <c r="D304" s="14"/>
      <c r="E304" s="14"/>
      <c r="F304" s="12"/>
      <c r="G304" s="14"/>
      <c r="H304" s="8"/>
      <c r="I304" s="14"/>
      <c r="J304" s="9"/>
      <c r="K304" s="33"/>
    </row>
    <row r="305" spans="3:11" ht="20.25" customHeight="1">
      <c r="C305" s="15"/>
      <c r="D305" s="14"/>
      <c r="E305" s="14"/>
      <c r="F305" s="12"/>
      <c r="G305" s="14"/>
      <c r="H305" s="8"/>
      <c r="I305" s="14"/>
      <c r="J305" s="9"/>
      <c r="K305" s="33"/>
    </row>
    <row r="306" spans="3:11" ht="20.25" customHeight="1">
      <c r="C306" s="11"/>
      <c r="D306" s="12"/>
      <c r="E306" s="12"/>
      <c r="F306" s="12"/>
      <c r="G306" s="12"/>
      <c r="H306" s="8"/>
      <c r="I306" s="12"/>
      <c r="J306" s="9"/>
      <c r="K306" s="33"/>
    </row>
    <row r="307" spans="3:11" ht="20.25" customHeight="1">
      <c r="C307" s="11"/>
      <c r="D307" s="12"/>
      <c r="E307" s="14"/>
      <c r="F307" s="14"/>
      <c r="G307" s="14"/>
      <c r="H307" s="8"/>
      <c r="I307" s="14"/>
      <c r="J307" s="9"/>
      <c r="K307" s="33"/>
    </row>
    <row r="308" spans="3:12" ht="20.25" customHeight="1">
      <c r="C308" s="11"/>
      <c r="D308" s="14"/>
      <c r="E308" s="14"/>
      <c r="F308" s="14"/>
      <c r="G308" s="14"/>
      <c r="H308" s="8"/>
      <c r="I308" s="14"/>
      <c r="J308" s="9"/>
      <c r="K308" s="33"/>
      <c r="L308" s="1" t="s">
        <v>15</v>
      </c>
    </row>
    <row r="309" spans="3:11" ht="20.25" customHeight="1">
      <c r="C309" s="11"/>
      <c r="D309" s="14"/>
      <c r="E309" s="14"/>
      <c r="F309" s="12"/>
      <c r="G309" s="14"/>
      <c r="H309" s="8"/>
      <c r="I309" s="14"/>
      <c r="J309" s="9"/>
      <c r="K309" s="33"/>
    </row>
    <row r="310" spans="3:11" ht="20.25" customHeight="1">
      <c r="C310" s="11"/>
      <c r="D310" s="14"/>
      <c r="E310" s="14"/>
      <c r="F310" s="12"/>
      <c r="G310" s="14"/>
      <c r="H310" s="8"/>
      <c r="I310" s="14"/>
      <c r="J310" s="9"/>
      <c r="K310" s="33"/>
    </row>
    <row r="311" spans="3:11" ht="20.25" customHeight="1">
      <c r="C311" s="15"/>
      <c r="D311" s="14"/>
      <c r="E311" s="14"/>
      <c r="F311" s="12"/>
      <c r="G311" s="14"/>
      <c r="H311" s="8"/>
      <c r="I311" s="14"/>
      <c r="J311" s="9"/>
      <c r="K311" s="33"/>
    </row>
    <row r="312" spans="3:11" ht="20.25" customHeight="1">
      <c r="C312" s="11"/>
      <c r="D312" s="12"/>
      <c r="E312" s="12"/>
      <c r="F312" s="12"/>
      <c r="G312" s="12"/>
      <c r="H312" s="8"/>
      <c r="I312" s="12"/>
      <c r="J312" s="9"/>
      <c r="K312" s="33"/>
    </row>
    <row r="313" spans="3:11" ht="20.25" customHeight="1">
      <c r="C313" s="11"/>
      <c r="D313" s="12"/>
      <c r="E313" s="12"/>
      <c r="F313" s="12"/>
      <c r="G313" s="12"/>
      <c r="H313" s="8"/>
      <c r="I313" s="12"/>
      <c r="J313" s="9"/>
      <c r="K313" s="33"/>
    </row>
    <row r="314" spans="3:11" ht="20.25" customHeight="1">
      <c r="C314" s="11"/>
      <c r="D314" s="12"/>
      <c r="E314" s="12"/>
      <c r="F314" s="12"/>
      <c r="G314" s="12"/>
      <c r="H314" s="8"/>
      <c r="I314" s="12"/>
      <c r="J314" s="9"/>
      <c r="K314" s="33"/>
    </row>
    <row r="315" spans="3:11" ht="20.25" customHeight="1">
      <c r="C315" s="11"/>
      <c r="D315" s="12"/>
      <c r="E315" s="12"/>
      <c r="F315" s="12"/>
      <c r="G315" s="12"/>
      <c r="H315" s="8"/>
      <c r="I315" s="12"/>
      <c r="J315" s="9"/>
      <c r="K315" s="33"/>
    </row>
    <row r="316" spans="3:11" ht="20.25" customHeight="1">
      <c r="C316" s="11"/>
      <c r="D316" s="14"/>
      <c r="E316" s="14"/>
      <c r="F316" s="12"/>
      <c r="G316" s="14"/>
      <c r="H316" s="8"/>
      <c r="I316" s="14"/>
      <c r="J316" s="9"/>
      <c r="K316" s="33"/>
    </row>
    <row r="317" spans="3:11" ht="20.25" customHeight="1">
      <c r="C317" s="15"/>
      <c r="D317" s="14"/>
      <c r="E317" s="14"/>
      <c r="F317" s="12"/>
      <c r="G317" s="14"/>
      <c r="H317" s="8"/>
      <c r="I317" s="14"/>
      <c r="J317" s="9"/>
      <c r="K317" s="33"/>
    </row>
    <row r="318" spans="3:11" ht="20.25" customHeight="1">
      <c r="C318" s="11"/>
      <c r="D318" s="12"/>
      <c r="E318" s="12"/>
      <c r="F318" s="12"/>
      <c r="G318" s="12"/>
      <c r="H318" s="8"/>
      <c r="I318" s="12"/>
      <c r="J318" s="9"/>
      <c r="K318" s="33"/>
    </row>
    <row r="319" spans="3:11" ht="20.25" customHeight="1">
      <c r="C319" s="11"/>
      <c r="D319" s="12"/>
      <c r="E319" s="12"/>
      <c r="F319" s="12"/>
      <c r="G319" s="12"/>
      <c r="H319" s="8"/>
      <c r="I319" s="12"/>
      <c r="J319" s="9"/>
      <c r="K319" s="33"/>
    </row>
    <row r="320" spans="3:11" ht="20.25" customHeight="1">
      <c r="C320" s="11"/>
      <c r="D320" s="12"/>
      <c r="E320" s="12"/>
      <c r="F320" s="12"/>
      <c r="G320" s="12"/>
      <c r="H320" s="8"/>
      <c r="I320" s="12"/>
      <c r="J320" s="9"/>
      <c r="K320" s="33"/>
    </row>
    <row r="321" spans="3:11" ht="20.25" customHeight="1">
      <c r="C321" s="11"/>
      <c r="D321" s="12"/>
      <c r="E321" s="12"/>
      <c r="F321" s="12"/>
      <c r="G321" s="12"/>
      <c r="H321" s="8"/>
      <c r="I321" s="12"/>
      <c r="J321" s="9"/>
      <c r="K321" s="33"/>
    </row>
    <row r="322" spans="3:11" ht="20.25" customHeight="1">
      <c r="C322" s="11"/>
      <c r="D322" s="14"/>
      <c r="E322" s="14"/>
      <c r="F322" s="12"/>
      <c r="G322" s="14"/>
      <c r="H322" s="8"/>
      <c r="I322" s="14"/>
      <c r="J322" s="9"/>
      <c r="K322" s="33"/>
    </row>
    <row r="323" spans="3:11" ht="20.25" customHeight="1">
      <c r="C323" s="15"/>
      <c r="D323" s="14"/>
      <c r="E323" s="14"/>
      <c r="F323" s="12"/>
      <c r="G323" s="14"/>
      <c r="H323" s="8"/>
      <c r="I323" s="14"/>
      <c r="J323" s="9"/>
      <c r="K323" s="33"/>
    </row>
    <row r="324" spans="3:11" ht="20.25" customHeight="1">
      <c r="C324" s="11"/>
      <c r="D324" s="12"/>
      <c r="E324" s="12"/>
      <c r="F324" s="12"/>
      <c r="G324" s="12"/>
      <c r="H324" s="8"/>
      <c r="I324" s="12"/>
      <c r="J324" s="9"/>
      <c r="K324" s="33"/>
    </row>
    <row r="325" spans="3:11" ht="20.25" customHeight="1">
      <c r="C325" s="11"/>
      <c r="D325" s="12"/>
      <c r="E325" s="12"/>
      <c r="F325" s="12"/>
      <c r="G325" s="12"/>
      <c r="H325" s="8"/>
      <c r="I325" s="12"/>
      <c r="J325" s="9"/>
      <c r="K325" s="33"/>
    </row>
    <row r="326" spans="3:11" ht="20.25" customHeight="1">
      <c r="C326" s="11"/>
      <c r="D326" s="12"/>
      <c r="E326" s="12"/>
      <c r="F326" s="12"/>
      <c r="G326" s="12"/>
      <c r="H326" s="8"/>
      <c r="I326" s="12"/>
      <c r="J326" s="9"/>
      <c r="K326" s="33"/>
    </row>
    <row r="327" spans="3:11" ht="20.25" customHeight="1">
      <c r="C327" s="11"/>
      <c r="D327" s="12"/>
      <c r="E327" s="12"/>
      <c r="F327" s="12"/>
      <c r="G327" s="12"/>
      <c r="H327" s="8"/>
      <c r="I327" s="12"/>
      <c r="J327" s="9"/>
      <c r="K327" s="33"/>
    </row>
    <row r="328" spans="3:11" ht="20.25" customHeight="1">
      <c r="C328" s="21"/>
      <c r="D328" s="14"/>
      <c r="E328" s="14"/>
      <c r="F328" s="12"/>
      <c r="G328" s="14"/>
      <c r="H328" s="8"/>
      <c r="I328" s="14"/>
      <c r="J328" s="9"/>
      <c r="K328" s="33"/>
    </row>
    <row r="329" spans="3:11" ht="20.25" customHeight="1">
      <c r="C329" s="15"/>
      <c r="D329" s="14"/>
      <c r="E329" s="14"/>
      <c r="F329" s="12"/>
      <c r="G329" s="14"/>
      <c r="H329" s="8"/>
      <c r="I329" s="14"/>
      <c r="J329" s="9"/>
      <c r="K329" s="33"/>
    </row>
    <row r="330" spans="3:11" ht="20.25" customHeight="1">
      <c r="C330" s="11"/>
      <c r="D330" s="12"/>
      <c r="E330" s="12"/>
      <c r="F330" s="12"/>
      <c r="G330" s="12"/>
      <c r="H330" s="8"/>
      <c r="I330" s="12"/>
      <c r="J330" s="9"/>
      <c r="K330" s="33"/>
    </row>
    <row r="331" spans="3:11" ht="20.25" customHeight="1">
      <c r="C331" s="11"/>
      <c r="D331" s="12"/>
      <c r="E331" s="12"/>
      <c r="F331" s="12"/>
      <c r="G331" s="12"/>
      <c r="H331" s="8"/>
      <c r="I331" s="12"/>
      <c r="J331" s="9"/>
      <c r="K331" s="33"/>
    </row>
    <row r="332" spans="3:11" ht="20.25" customHeight="1">
      <c r="C332" s="11"/>
      <c r="D332" s="12"/>
      <c r="E332" s="12"/>
      <c r="F332" s="12"/>
      <c r="G332" s="12"/>
      <c r="H332" s="8"/>
      <c r="I332" s="12"/>
      <c r="J332" s="9"/>
      <c r="K332" s="33"/>
    </row>
    <row r="333" spans="3:11" ht="20.25" customHeight="1">
      <c r="C333" s="11"/>
      <c r="D333" s="12"/>
      <c r="E333" s="12"/>
      <c r="F333" s="12"/>
      <c r="G333" s="12"/>
      <c r="H333" s="8"/>
      <c r="I333" s="12"/>
      <c r="J333" s="9"/>
      <c r="K333" s="33"/>
    </row>
    <row r="334" spans="3:11" ht="20.25" customHeight="1">
      <c r="C334" s="21"/>
      <c r="D334" s="14"/>
      <c r="E334" s="14"/>
      <c r="F334" s="12"/>
      <c r="G334" s="14"/>
      <c r="H334" s="8"/>
      <c r="I334" s="14"/>
      <c r="J334" s="9"/>
      <c r="K334" s="33"/>
    </row>
    <row r="335" spans="3:11" ht="20.25" customHeight="1">
      <c r="C335" s="15"/>
      <c r="D335" s="14"/>
      <c r="E335" s="14"/>
      <c r="F335" s="12"/>
      <c r="G335" s="14"/>
      <c r="H335" s="8"/>
      <c r="I335" s="14"/>
      <c r="J335" s="9"/>
      <c r="K335" s="33"/>
    </row>
    <row r="336" spans="3:11" ht="20.25" customHeight="1">
      <c r="C336" s="11"/>
      <c r="D336" s="12"/>
      <c r="E336" s="12"/>
      <c r="F336" s="12"/>
      <c r="G336" s="12"/>
      <c r="H336" s="8"/>
      <c r="I336" s="12"/>
      <c r="J336" s="9"/>
      <c r="K336" s="33"/>
    </row>
    <row r="337" spans="3:11" ht="20.25" customHeight="1">
      <c r="C337" s="11"/>
      <c r="D337" s="12"/>
      <c r="E337" s="12"/>
      <c r="F337" s="12"/>
      <c r="G337" s="12"/>
      <c r="H337" s="8"/>
      <c r="I337" s="12"/>
      <c r="J337" s="9"/>
      <c r="K337" s="33"/>
    </row>
    <row r="338" spans="3:11" ht="20.25" customHeight="1">
      <c r="C338" s="11"/>
      <c r="D338" s="12"/>
      <c r="E338" s="12"/>
      <c r="F338" s="12"/>
      <c r="G338" s="12"/>
      <c r="H338" s="8"/>
      <c r="I338" s="12"/>
      <c r="J338" s="9"/>
      <c r="K338" s="33"/>
    </row>
    <row r="339" spans="3:11" ht="20.25" customHeight="1">
      <c r="C339" s="11"/>
      <c r="D339" s="12"/>
      <c r="E339" s="12"/>
      <c r="F339" s="12"/>
      <c r="G339" s="12"/>
      <c r="H339" s="8"/>
      <c r="I339" s="12"/>
      <c r="J339" s="9"/>
      <c r="K339" s="33"/>
    </row>
    <row r="340" spans="3:11" ht="20.25" customHeight="1">
      <c r="C340" s="11"/>
      <c r="D340" s="14"/>
      <c r="E340" s="14"/>
      <c r="F340" s="12"/>
      <c r="G340" s="14"/>
      <c r="H340" s="8"/>
      <c r="I340" s="14"/>
      <c r="J340" s="9"/>
      <c r="K340" s="33"/>
    </row>
    <row r="341" spans="3:11" ht="20.25" customHeight="1">
      <c r="C341" s="15"/>
      <c r="D341" s="14"/>
      <c r="E341" s="14"/>
      <c r="F341" s="12"/>
      <c r="G341" s="14"/>
      <c r="H341" s="8"/>
      <c r="I341" s="14"/>
      <c r="J341" s="9"/>
      <c r="K341" s="33"/>
    </row>
    <row r="342" spans="3:11" ht="20.25" customHeight="1">
      <c r="C342" s="11"/>
      <c r="D342" s="12"/>
      <c r="E342" s="12"/>
      <c r="F342" s="12"/>
      <c r="G342" s="12"/>
      <c r="H342" s="8"/>
      <c r="I342" s="12"/>
      <c r="J342" s="9"/>
      <c r="K342" s="33"/>
    </row>
    <row r="343" spans="3:11" ht="20.25" customHeight="1">
      <c r="C343" s="11"/>
      <c r="D343" s="12"/>
      <c r="E343" s="14"/>
      <c r="F343" s="12"/>
      <c r="G343" s="14"/>
      <c r="H343" s="8"/>
      <c r="I343" s="14"/>
      <c r="J343" s="9"/>
      <c r="K343" s="33"/>
    </row>
    <row r="344" spans="3:11" ht="20.25" customHeight="1">
      <c r="C344" s="11"/>
      <c r="D344" s="12"/>
      <c r="E344" s="14"/>
      <c r="F344" s="12"/>
      <c r="G344" s="14"/>
      <c r="H344" s="8"/>
      <c r="I344" s="14"/>
      <c r="J344" s="9"/>
      <c r="K344" s="33"/>
    </row>
    <row r="345" spans="3:11" ht="20.25" customHeight="1">
      <c r="C345" s="11"/>
      <c r="D345" s="12"/>
      <c r="E345" s="14"/>
      <c r="F345" s="12"/>
      <c r="G345" s="14"/>
      <c r="H345" s="8"/>
      <c r="I345" s="14"/>
      <c r="J345" s="9"/>
      <c r="K345" s="33"/>
    </row>
    <row r="346" spans="3:11" ht="20.25" customHeight="1">
      <c r="C346" s="21"/>
      <c r="D346" s="14"/>
      <c r="E346" s="22"/>
      <c r="F346" s="12"/>
      <c r="G346" s="14"/>
      <c r="H346" s="8"/>
      <c r="I346" s="14"/>
      <c r="J346" s="9"/>
      <c r="K346" s="33"/>
    </row>
    <row r="347" spans="3:11" ht="20.25" customHeight="1">
      <c r="C347" s="17"/>
      <c r="D347" s="14"/>
      <c r="E347" s="22"/>
      <c r="F347" s="12"/>
      <c r="G347" s="14"/>
      <c r="H347" s="8"/>
      <c r="I347" s="14"/>
      <c r="J347" s="9"/>
      <c r="K347" s="33"/>
    </row>
    <row r="348" spans="3:11" s="10" customFormat="1" ht="20.25" customHeight="1">
      <c r="C348" s="6"/>
      <c r="D348" s="34"/>
      <c r="E348" s="34"/>
      <c r="F348" s="34"/>
      <c r="G348" s="34"/>
      <c r="H348" s="8"/>
      <c r="I348" s="34"/>
      <c r="J348" s="9"/>
      <c r="K348" s="38"/>
    </row>
    <row r="349" spans="3:11" ht="20.25" customHeight="1">
      <c r="C349" s="11"/>
      <c r="D349" s="14"/>
      <c r="E349" s="14"/>
      <c r="F349" s="14"/>
      <c r="G349" s="14"/>
      <c r="H349" s="8"/>
      <c r="I349" s="14"/>
      <c r="J349" s="9"/>
      <c r="K349" s="33"/>
    </row>
    <row r="350" spans="3:11" ht="20.25" customHeight="1">
      <c r="C350" s="11"/>
      <c r="D350" s="14"/>
      <c r="E350" s="14"/>
      <c r="F350" s="14"/>
      <c r="G350" s="14"/>
      <c r="H350" s="8"/>
      <c r="I350" s="14"/>
      <c r="J350" s="9"/>
      <c r="K350" s="33"/>
    </row>
    <row r="351" spans="3:11" ht="20.25" customHeight="1">
      <c r="C351" s="11"/>
      <c r="D351" s="14"/>
      <c r="E351" s="14"/>
      <c r="F351" s="14"/>
      <c r="G351" s="14"/>
      <c r="H351" s="8"/>
      <c r="I351" s="14"/>
      <c r="J351" s="9"/>
      <c r="K351" s="39"/>
    </row>
    <row r="352" spans="3:10" ht="20.25" customHeight="1">
      <c r="C352" s="23"/>
      <c r="D352" s="24"/>
      <c r="E352" s="25"/>
      <c r="F352" s="26"/>
      <c r="G352" s="24"/>
      <c r="H352" s="27"/>
      <c r="I352" s="24"/>
      <c r="J352" s="28"/>
    </row>
    <row r="353" spans="3:9" ht="20.25" customHeight="1">
      <c r="C353" s="37"/>
      <c r="D353" s="30"/>
      <c r="F353" s="30"/>
      <c r="G353" s="30"/>
      <c r="H353" s="29"/>
      <c r="I353" s="31"/>
    </row>
    <row r="354" spans="4:9" ht="20.25" customHeight="1">
      <c r="D354" s="30"/>
      <c r="E354" s="30"/>
      <c r="F354" s="30"/>
      <c r="G354" s="30"/>
      <c r="H354" s="29"/>
      <c r="I354" s="31"/>
    </row>
    <row r="355" spans="4:9" ht="15.75">
      <c r="D355" s="30"/>
      <c r="F355" s="30"/>
      <c r="G355" s="30"/>
      <c r="H355" s="29"/>
      <c r="I355" s="31"/>
    </row>
    <row r="356" spans="4:9" ht="15.75">
      <c r="D356" s="30"/>
      <c r="F356" s="30"/>
      <c r="G356" s="30"/>
      <c r="H356" s="29"/>
      <c r="I356" s="31"/>
    </row>
    <row r="357" spans="4:9" ht="15.75">
      <c r="D357" s="30"/>
      <c r="F357" s="30"/>
      <c r="G357" s="30"/>
      <c r="H357" s="29"/>
      <c r="I357" s="31"/>
    </row>
    <row r="358" spans="4:9" ht="15.75">
      <c r="D358" s="30"/>
      <c r="F358" s="30"/>
      <c r="G358" s="30"/>
      <c r="H358" s="29"/>
      <c r="I358" s="31"/>
    </row>
    <row r="359" spans="4:9" ht="15.75">
      <c r="D359" s="30"/>
      <c r="F359" s="30"/>
      <c r="G359" s="30"/>
      <c r="H359" s="29"/>
      <c r="I359" s="31"/>
    </row>
    <row r="360" spans="4:9" ht="15.75">
      <c r="D360" s="30"/>
      <c r="F360" s="30"/>
      <c r="G360" s="30"/>
      <c r="H360" s="29"/>
      <c r="I360" s="31"/>
    </row>
    <row r="361" spans="4:9" ht="15.75">
      <c r="D361" s="33"/>
      <c r="F361" s="29"/>
      <c r="G361" s="29"/>
      <c r="H361" s="29"/>
      <c r="I361" s="31"/>
    </row>
    <row r="362" spans="4:9" ht="15.75">
      <c r="D362" s="33"/>
      <c r="F362" s="29"/>
      <c r="G362" s="29"/>
      <c r="H362" s="29"/>
      <c r="I362" s="31"/>
    </row>
    <row r="363" spans="4:9" ht="15.75">
      <c r="D363" s="33"/>
      <c r="F363" s="29"/>
      <c r="G363" s="29"/>
      <c r="H363" s="29"/>
      <c r="I363" s="31"/>
    </row>
    <row r="364" spans="4:9" ht="15.75">
      <c r="D364" s="33"/>
      <c r="F364" s="29"/>
      <c r="G364" s="29"/>
      <c r="H364" s="29"/>
      <c r="I364" s="31"/>
    </row>
    <row r="365" spans="4:9" ht="15.75">
      <c r="D365" s="33"/>
      <c r="F365" s="29"/>
      <c r="G365" s="29"/>
      <c r="H365" s="29"/>
      <c r="I365" s="31"/>
    </row>
    <row r="366" spans="4:9" ht="15.75">
      <c r="D366" s="33"/>
      <c r="F366" s="29"/>
      <c r="G366" s="29"/>
      <c r="H366" s="29"/>
      <c r="I366" s="31"/>
    </row>
    <row r="367" spans="4:9" ht="15.75">
      <c r="D367" s="33"/>
      <c r="F367" s="29"/>
      <c r="G367" s="29"/>
      <c r="H367" s="29"/>
      <c r="I367" s="31"/>
    </row>
    <row r="368" spans="4:9" ht="15.75">
      <c r="D368" s="33"/>
      <c r="F368" s="29"/>
      <c r="G368" s="29"/>
      <c r="H368" s="29"/>
      <c r="I368" s="31"/>
    </row>
    <row r="369" spans="6:9" ht="15.75">
      <c r="F369" s="32"/>
      <c r="G369" s="32"/>
      <c r="H369" s="32"/>
      <c r="I369" s="33"/>
    </row>
    <row r="370" spans="6:9" ht="15.75">
      <c r="F370" s="32"/>
      <c r="G370" s="32"/>
      <c r="H370" s="32"/>
      <c r="I370" s="33"/>
    </row>
    <row r="371" spans="6:9" ht="15.75">
      <c r="F371" s="32"/>
      <c r="G371" s="32"/>
      <c r="H371" s="32"/>
      <c r="I371" s="33"/>
    </row>
    <row r="372" spans="6:9" ht="15.75">
      <c r="F372" s="32"/>
      <c r="G372" s="32"/>
      <c r="H372" s="32"/>
      <c r="I372" s="33"/>
    </row>
  </sheetData>
  <sheetProtection/>
  <mergeCells count="8">
    <mergeCell ref="I8:J9"/>
    <mergeCell ref="C8:C10"/>
    <mergeCell ref="D8:D10"/>
    <mergeCell ref="C3:J3"/>
    <mergeCell ref="G8:H9"/>
    <mergeCell ref="F8:F10"/>
    <mergeCell ref="E8:E10"/>
    <mergeCell ref="C6:J6"/>
  </mergeCells>
  <printOptions horizontalCentered="1"/>
  <pageMargins left="0" right="0" top="0.35433070866141736" bottom="0.3937007874015748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2017-08-15T08:03:32Z</cp:lastPrinted>
  <dcterms:created xsi:type="dcterms:W3CDTF">2010-05-17T05:37:16Z</dcterms:created>
  <dcterms:modified xsi:type="dcterms:W3CDTF">2017-08-15T13:57:12Z</dcterms:modified>
  <cp:category/>
  <cp:version/>
  <cp:contentType/>
  <cp:contentStatus/>
</cp:coreProperties>
</file>