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20" yWindow="360" windowWidth="22755" windowHeight="9750"/>
  </bookViews>
  <sheets>
    <sheet name="Лист1" sheetId="1" r:id="rId1"/>
  </sheets>
  <definedNames>
    <definedName name="_xlnm._FilterDatabase" localSheetId="0" hidden="1">Лист1!$A$6:$G$58</definedName>
  </definedNames>
  <calcPr calcId="145621"/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G44" i="1" l="1"/>
  <c r="F44" i="1"/>
  <c r="E44" i="1"/>
  <c r="C44" i="1"/>
  <c r="C41" i="1" l="1"/>
  <c r="C31" i="1"/>
  <c r="D48" i="1"/>
  <c r="E48" i="1"/>
  <c r="F48" i="1"/>
  <c r="G48" i="1"/>
  <c r="C48" i="1"/>
  <c r="D41" i="1"/>
  <c r="E41" i="1"/>
  <c r="F41" i="1"/>
  <c r="G41" i="1"/>
  <c r="E19" i="1"/>
  <c r="F19" i="1"/>
  <c r="G19" i="1"/>
  <c r="C19" i="1"/>
  <c r="D16" i="1"/>
  <c r="E16" i="1"/>
  <c r="F16" i="1"/>
  <c r="G16" i="1"/>
  <c r="C16" i="1"/>
  <c r="D33" i="1"/>
  <c r="D34" i="1"/>
  <c r="D26" i="1"/>
  <c r="D47" i="1"/>
  <c r="D44" i="1" s="1"/>
  <c r="D21" i="1"/>
  <c r="D19" i="1" s="1"/>
  <c r="E31" i="1"/>
  <c r="F31" i="1"/>
  <c r="G31" i="1"/>
  <c r="D54" i="1"/>
  <c r="E54" i="1"/>
  <c r="F54" i="1"/>
  <c r="G54" i="1"/>
  <c r="D52" i="1"/>
  <c r="E52" i="1"/>
  <c r="F52" i="1"/>
  <c r="G52" i="1"/>
  <c r="C52" i="1"/>
  <c r="D31" i="1" l="1"/>
  <c r="D38" i="1"/>
  <c r="E38" i="1"/>
  <c r="F38" i="1"/>
  <c r="G38" i="1"/>
  <c r="C38" i="1"/>
  <c r="D29" i="1"/>
  <c r="E29" i="1"/>
  <c r="F29" i="1"/>
  <c r="G29" i="1"/>
  <c r="C29" i="1"/>
  <c r="D24" i="1"/>
  <c r="E24" i="1"/>
  <c r="F24" i="1"/>
  <c r="G24" i="1"/>
  <c r="C24" i="1"/>
  <c r="D14" i="1"/>
  <c r="E14" i="1"/>
  <c r="F14" i="1"/>
  <c r="G14" i="1"/>
  <c r="C14" i="1"/>
  <c r="C56" i="1" l="1"/>
  <c r="C58" i="1" s="1"/>
  <c r="F56" i="1"/>
  <c r="F58" i="1" s="1"/>
  <c r="E56" i="1"/>
  <c r="E58" i="1" s="1"/>
  <c r="G56" i="1"/>
  <c r="G58" i="1" s="1"/>
  <c r="D56" i="1"/>
  <c r="D58" i="1" s="1"/>
</calcChain>
</file>

<file path=xl/sharedStrings.xml><?xml version="1.0" encoding="utf-8"?>
<sst xmlns="http://schemas.openxmlformats.org/spreadsheetml/2006/main" count="114" uniqueCount="112">
  <si>
    <t>Наименование</t>
  </si>
  <si>
    <t>Рз, ПР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</si>
  <si>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</si>
  <si>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</si>
  <si>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</si>
  <si>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</si>
  <si>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</si>
  <si>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</si>
  <si>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</si>
  <si>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</si>
  <si>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</si>
  <si>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</si>
  <si>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</si>
  <si>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</si>
  <si>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</si>
  <si>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</si>
  <si>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КИНЕМАТОГРАФИЯ</t>
  </si>
  <si>
    <t>0800</t>
  </si>
  <si>
    <t>ЗДРАВООХРАНЕНИЕ</t>
  </si>
  <si>
    <t>0900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</si>
  <si>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</si>
  <si>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</si>
  <si>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</si>
  <si>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</si>
  <si>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</si>
  <si>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</si>
  <si>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</si>
  <si>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</si>
  <si>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2018 год</t>
  </si>
  <si>
    <t>2019 год</t>
  </si>
  <si>
    <t>ПРОЕКТ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</si>
  <si>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</si>
  <si>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</si>
  <si>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</si>
  <si>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</si>
  <si>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</si>
  <si>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</si>
  <si>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</si>
  <si>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</si>
  <si>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</si>
  <si>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</si>
  <si>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</si>
  <si>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</si>
  <si>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</si>
  <si>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</si>
  <si>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</si>
  <si>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</si>
  <si>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</si>
  <si>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</si>
  <si>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</si>
  <si>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</si>
  <si>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</si>
  <si>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</si>
  <si>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</si>
  <si>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</si>
  <si>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</si>
  <si>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</si>
  <si>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</si>
  <si>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</si>
  <si>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</si>
  <si>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</si>
  <si>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</si>
  <si>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</si>
  <si>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</si>
  <si>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</si>
  <si>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объектов растительного и животного мира и среды их обитания</t>
  </si>
  <si>
    <t>0603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</si>
  <si>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</si>
  <si>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</si>
  <si>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</si>
  <si>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</si>
  <si>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</si>
  <si>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</si>
  <si>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</si>
  <si>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</si>
  <si>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</si>
  <si>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</si>
  <si>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</si>
  <si>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</si>
  <si>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</si>
  <si>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</si>
  <si>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</si>
  <si>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</si>
  <si>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</si>
  <si>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</si>
  <si>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</si>
  <si>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</si>
  <si>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</si>
  <si>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</si>
  <si>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</si>
  <si>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</si>
  <si>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</si>
  <si>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</si>
  <si>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Другие вопросы в области средств массовой информации</t>
  </si>
  <si>
    <t>1204</t>
  </si>
  <si>
    <t>Обслуживание государственного внутреннего и муниципального долга</t>
  </si>
  <si>
    <t>1301</t>
  </si>
  <si>
    <t>1102</t>
  </si>
  <si>
    <t>Массовый спорт</t>
  </si>
  <si>
    <t>Стационарная медицинская помощь</t>
  </si>
  <si>
    <t>0901</t>
  </si>
  <si>
    <t>Условно утверждённые расходы:</t>
  </si>
  <si>
    <t>2020 год</t>
  </si>
  <si>
    <t>Ожидаемое исполнение за 2017 год</t>
  </si>
  <si>
    <t>Дополнительное образование детей</t>
  </si>
  <si>
    <t>0703</t>
  </si>
  <si>
    <t>-</t>
  </si>
  <si>
    <t>Исполнено 2016 год</t>
  </si>
  <si>
    <t xml:space="preserve">Сведения о расходах бюджета Щёлковского муниципального района  по разделам и подразделам классификации расходов на 2018 год и плановый период 2019 и 2020 годов в сравнении с ожидаемым исполнением за 2017 год и отчетом за 2016 год </t>
  </si>
  <si>
    <t>(тыс. рублей)</t>
  </si>
  <si>
    <t>ВСЕГО РАСХОДЫ:</t>
  </si>
  <si>
    <t>Всего расходы с учётом условно утверждённых: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</si>
</sst>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7">
    <xf numFmtId="0" fontId="0" fillId="0" borderId="0"/>
    <xf numFmtId="0" fontId="1" fillId="0" borderId="0" applyProtection="0"/>
    <xf numFmtId="0" fontId="1" fillId="0" borderId="0" applyProtection="0"/>
    <xf numFmtId="49" fontId="1" fillId="0" borderId="3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2">
      <alignment horizontal="left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center" vertical="top" wrapText="1"/>
      <protection locked="0" hidden="1"/>
    </xf>
    <xf numFmtId="49" fontId="5" fillId="0" borderId="0">
      <alignment horizontal="center" wrapText="1"/>
      <protection locked="0" hidden="1"/>
    </xf>
    <xf numFmtId="49" fontId="1" fillId="0" borderId="0">
      <alignment horizontal="left" vertical="center" wrapText="1"/>
      <protection locked="0" hidden="1"/>
    </xf>
    <xf numFmtId="0" fontId="1" fillId="0" borderId="0">
      <alignment horizontal="center" vertical="center" wrapText="1"/>
      <protection locked="0" hidden="1"/>
    </xf>
    <xf numFmtId="49" fontId="4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  <xf numFmtId="49" fontId="1" fillId="0" borderId="0">
      <alignment horizontal="left" vertical="center" wrapText="1"/>
      <protection locked="0" hidden="1"/>
    </xf>
    <xf numFmtId="49" fontId="1" fillId="0" borderId="0">
      <alignment horizontal="left" vertical="center" wrapText="1"/>
      <protection locked="0" hidden="1"/>
    </xf>
    <xf numFmtId="0" fontId="1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  <xf numFmtId="49" fontId="1" fillId="0" borderId="0">
      <alignment horizontal="left" vertical="center" wrapText="1"/>
      <protection locked="0" hidden="1"/>
    </xf>
    <xf numFmtId="0" fontId="1" fillId="0" borderId="0">
      <alignment horizontal="center" vertical="top" wrapText="1"/>
      <protection locked="0" hidden="1"/>
    </xf>
    <xf numFmtId="49" fontId="1" fillId="0" borderId="0">
      <alignment horizontal="left" vertical="center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2">
      <alignment horizontal="left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center" vertical="center" wrapText="1"/>
      <protection locked="0" hidden="1"/>
    </xf>
    <xf numFmtId="49" fontId="1" fillId="0" borderId="3">
      <alignment horizontal="center" vertical="center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  <xf numFmtId="49" fontId="1" fillId="0" borderId="3">
      <alignment horizontal="center" vertical="center" wrapText="1"/>
      <protection locked="0" hidden="1"/>
    </xf>
    <xf numFmtId="0" fontId="1" fillId="0" borderId="0">
      <alignment horizontal="left" vertical="top" wrapText="1"/>
      <protection locked="0" hidden="1"/>
    </xf>
  </cellStyleXfs>
  <cellXfs count="30">
    <xf numFmtId="0" fontId="0" fillId="0" borderId="0" xfId="0"/>
    <xf numFmtId="164" fontId="2" fillId="2" borderId="1" xfId="0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2" fillId="0" borderId="1" xfId="2" applyNumberFormat="1" applyFont="1" applyFill="1" applyBorder="1" applyAlignment="1" applyProtection="1">
      <alignment horizontal="right" vertical="center" wrapText="1"/>
      <protection locked="0" hidden="1"/>
    </xf>
    <xf numFmtId="164" fontId="2" fillId="0" borderId="1" xfId="2" applyNumberFormat="1" applyFont="1" applyFill="1" applyBorder="1" applyAlignment="1" applyProtection="1">
      <alignment vertical="center" wrapText="1"/>
      <protection locked="0" hidden="1"/>
    </xf>
    <xf numFmtId="4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locked="0" hidden="1"/>
    </xf>
    <xf numFmtId="49" fontId="9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164" fontId="10" fillId="0" borderId="1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>
      <alignment horizontal="center" vertical="center"/>
    </xf>
  </cellXfs>
  <cellStyles count="97">
    <cellStyle name="Денежный [0] 2" xfId="6"/>
    <cellStyle name="Денежный [0] 3" xfId="19"/>
    <cellStyle name="Денежный 10" xfId="26"/>
    <cellStyle name="Денежный 11" xfId="28"/>
    <cellStyle name="Денежный 12" xfId="31"/>
    <cellStyle name="Денежный 13" xfId="34"/>
    <cellStyle name="Денежный 14" xfId="36"/>
    <cellStyle name="Денежный 15" xfId="37"/>
    <cellStyle name="Денежный 16" xfId="39"/>
    <cellStyle name="Денежный 17" xfId="41"/>
    <cellStyle name="Денежный 18" xfId="43"/>
    <cellStyle name="Денежный 19" xfId="45"/>
    <cellStyle name="Денежный 2" xfId="5"/>
    <cellStyle name="Денежный 20" xfId="47"/>
    <cellStyle name="Денежный 21" xfId="49"/>
    <cellStyle name="Денежный 22" xfId="51"/>
    <cellStyle name="Денежный 23" xfId="53"/>
    <cellStyle name="Денежный 24" xfId="55"/>
    <cellStyle name="Денежный 25" xfId="57"/>
    <cellStyle name="Денежный 26" xfId="59"/>
    <cellStyle name="Денежный 27" xfId="61"/>
    <cellStyle name="Денежный 28" xfId="63"/>
    <cellStyle name="Денежный 29" xfId="67"/>
    <cellStyle name="Денежный 3" xfId="9"/>
    <cellStyle name="Денежный 30" xfId="69"/>
    <cellStyle name="Денежный 31" xfId="70"/>
    <cellStyle name="Денежный 32" xfId="72"/>
    <cellStyle name="Денежный 33" xfId="74"/>
    <cellStyle name="Денежный 34" xfId="76"/>
    <cellStyle name="Денежный 35" xfId="78"/>
    <cellStyle name="Денежный 36" xfId="80"/>
    <cellStyle name="Денежный 37" xfId="82"/>
    <cellStyle name="Денежный 38" xfId="84"/>
    <cellStyle name="Денежный 39" xfId="86"/>
    <cellStyle name="Денежный 4" xfId="10"/>
    <cellStyle name="Денежный 40" xfId="88"/>
    <cellStyle name="Денежный 41" xfId="90"/>
    <cellStyle name="Денежный 42" xfId="92"/>
    <cellStyle name="Денежный 43" xfId="94"/>
    <cellStyle name="Денежный 44" xfId="96"/>
    <cellStyle name="Денежный 5" xfId="13"/>
    <cellStyle name="Денежный 6" xfId="14"/>
    <cellStyle name="Денежный 7" xfId="18"/>
    <cellStyle name="Денежный 8" xfId="22"/>
    <cellStyle name="Денежный 9" xfId="23"/>
    <cellStyle name="Обычный" xfId="0" builtinId="0"/>
    <cellStyle name="Обычный 2" xfId="1"/>
    <cellStyle name="Обычный 4" xfId="2"/>
    <cellStyle name="Процентный 2" xfId="7"/>
    <cellStyle name="Процентный 3" xfId="20"/>
    <cellStyle name="Процентный 4" xfId="33"/>
    <cellStyle name="Финансовый [0] 2" xfId="4"/>
    <cellStyle name="Финансовый [0] 3" xfId="17"/>
    <cellStyle name="Финансовый [0] 4" xfId="30"/>
    <cellStyle name="Финансовый 10" xfId="25"/>
    <cellStyle name="Финансовый 11" xfId="27"/>
    <cellStyle name="Финансовый 12" xfId="29"/>
    <cellStyle name="Финансовый 13" xfId="32"/>
    <cellStyle name="Финансовый 14" xfId="35"/>
    <cellStyle name="Финансовый 15" xfId="38"/>
    <cellStyle name="Финансовый 16" xfId="40"/>
    <cellStyle name="Финансовый 17" xfId="42"/>
    <cellStyle name="Финансовый 18" xfId="44"/>
    <cellStyle name="Финансовый 19" xfId="46"/>
    <cellStyle name="Финансовый 2" xfId="3"/>
    <cellStyle name="Финансовый 20" xfId="48"/>
    <cellStyle name="Финансовый 21" xfId="50"/>
    <cellStyle name="Финансовый 22" xfId="52"/>
    <cellStyle name="Финансовый 23" xfId="54"/>
    <cellStyle name="Финансовый 24" xfId="56"/>
    <cellStyle name="Финансовый 25" xfId="58"/>
    <cellStyle name="Финансовый 26" xfId="60"/>
    <cellStyle name="Финансовый 27" xfId="62"/>
    <cellStyle name="Финансовый 28" xfId="64"/>
    <cellStyle name="Финансовый 29" xfId="66"/>
    <cellStyle name="Финансовый 3" xfId="8"/>
    <cellStyle name="Финансовый 30" xfId="65"/>
    <cellStyle name="Финансовый 31" xfId="71"/>
    <cellStyle name="Финансовый 32" xfId="73"/>
    <cellStyle name="Финансовый 33" xfId="75"/>
    <cellStyle name="Финансовый 34" xfId="77"/>
    <cellStyle name="Финансовый 35" xfId="79"/>
    <cellStyle name="Финансовый 36" xfId="81"/>
    <cellStyle name="Финансовый 37" xfId="83"/>
    <cellStyle name="Финансовый 38" xfId="85"/>
    <cellStyle name="Финансовый 39" xfId="87"/>
    <cellStyle name="Финансовый 4" xfId="11"/>
    <cellStyle name="Финансовый 40" xfId="89"/>
    <cellStyle name="Финансовый 41" xfId="91"/>
    <cellStyle name="Финансовый 42" xfId="93"/>
    <cellStyle name="Финансовый 43" xfId="95"/>
    <cellStyle name="Финансовый 44" xfId="68"/>
    <cellStyle name="Финансовый 5" xfId="12"/>
    <cellStyle name="Финансовый 6" xfId="15"/>
    <cellStyle name="Финансовый 7" xfId="16"/>
    <cellStyle name="Финансовый 8" xfId="21"/>
    <cellStyle name="Финансовый 9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tabSelected="1" topLeftCell="A39" zoomScale="118" zoomScaleNormal="118" workbookViewId="0">
      <selection activeCell="A62" sqref="A62"/>
    </sheetView>
  </sheetViews>
  <sheetFormatPr defaultRowHeight="15" x14ac:dyDescent="0.25"/>
  <cols>
    <col min="1" max="1" width="54" style="6" customWidth="1"/>
    <col min="2" max="2" width="5.42578125" style="6" customWidth="1"/>
    <col min="3" max="3" width="12.85546875" style="6" customWidth="1"/>
    <col min="4" max="4" width="14.140625" style="6" customWidth="1"/>
    <col min="5" max="5" width="15" style="6" customWidth="1"/>
    <col min="6" max="6" width="12.85546875" style="6" customWidth="1"/>
    <col min="7" max="7" width="11.7109375" style="6" customWidth="1"/>
    <col min="8" max="16384" width="9.140625" style="6"/>
  </cols>
  <sheetData>
    <row r="2" spans="1:7" x14ac:dyDescent="0.25">
      <c r="A2" s="24" t="s">
        <v>108</v>
      </c>
      <c r="B2" s="25"/>
      <c r="C2" s="25"/>
      <c r="D2" s="25"/>
      <c r="E2" s="25"/>
      <c r="F2" s="25"/>
      <c r="G2" s="25"/>
    </row>
    <row r="3" spans="1:7" ht="53.25" customHeight="1" x14ac:dyDescent="0.25">
      <c r="A3" s="24"/>
      <c r="B3" s="25"/>
      <c r="C3" s="25"/>
      <c r="D3" s="25"/>
      <c r="E3" s="25"/>
      <c r="F3" s="25"/>
      <c r="G3" s="25"/>
    </row>
    <row r="4" spans="1:7" x14ac:dyDescent="0.25">
      <c r="E4" s="7"/>
      <c r="F4" s="29" t="s">
        <v>109</v>
      </c>
      <c r="G4" s="29"/>
    </row>
    <row r="5" spans="1:7" x14ac:dyDescent="0.25">
      <c r="A5" s="28" t="s">
        <v>0</v>
      </c>
      <c r="B5" s="28" t="s">
        <v>1</v>
      </c>
      <c r="C5" s="27" t="s">
        <v>107</v>
      </c>
      <c r="D5" s="27" t="s">
        <v>103</v>
      </c>
      <c r="E5" s="26" t="s">
        <v>30</v>
      </c>
      <c r="F5" s="26"/>
      <c r="G5" s="26"/>
    </row>
    <row r="6" spans="1:7" ht="36.75" customHeight="1" x14ac:dyDescent="0.25">
      <c r="A6" s="28"/>
      <c r="B6" s="28"/>
      <c r="C6" s="27"/>
      <c r="D6" s="27"/>
      <c r="E6" s="12" t="s">
        <v>28</v>
      </c>
      <c r="F6" s="12" t="s">
        <v>29</v>
      </c>
      <c r="G6" s="12" t="s">
        <v>102</v>
      </c>
    </row>
    <row r="7" spans="1:7" x14ac:dyDescent="0.25">
      <c r="A7" s="19" t="s">
        <v>2</v>
      </c>
      <c r="B7" s="20" t="s">
        <v>3</v>
      </c>
      <c r="C7" s="21">
        <f>C8+C9+C10+C11+C12+C13</f>
        <v>586014.69999999995</v>
      </c>
      <c r="D7" s="21">
        <f t="shared" ref="D7:G7" si="0">D8+D9+D10+D11+D12+D13</f>
        <v>649633.5</v>
      </c>
      <c r="E7" s="21">
        <f t="shared" si="0"/>
        <v>648988.89999999991</v>
      </c>
      <c r="F7" s="21">
        <f t="shared" si="0"/>
        <v>634391.89999999991</v>
      </c>
      <c r="G7" s="21">
        <f t="shared" si="0"/>
        <v>634434.89999999991</v>
      </c>
    </row>
    <row r="8" spans="1:7" ht="25.5" x14ac:dyDescent="0.25">
      <c r="A8" s="4" t="s">
        <v>31</v>
      </c>
      <c r="B8" s="2" t="s">
        <v>32</v>
      </c>
      <c r="C8" s="13">
        <v>2523.4</v>
      </c>
      <c r="D8" s="13">
        <v>2988.7</v>
      </c>
      <c r="E8" s="13">
        <v>3119.06</v>
      </c>
      <c r="F8" s="13">
        <v>3119.06</v>
      </c>
      <c r="G8" s="13">
        <v>3119.06</v>
      </c>
    </row>
    <row r="9" spans="1:7" ht="38.25" x14ac:dyDescent="0.25">
      <c r="A9" s="4" t="s">
        <v>33</v>
      </c>
      <c r="B9" s="2" t="s">
        <v>34</v>
      </c>
      <c r="C9" s="13">
        <v>12385.2</v>
      </c>
      <c r="D9" s="13">
        <v>14450.8</v>
      </c>
      <c r="E9" s="13">
        <v>16426.099999999999</v>
      </c>
      <c r="F9" s="13">
        <v>16426.099999999999</v>
      </c>
      <c r="G9" s="13">
        <v>16426.099999999999</v>
      </c>
    </row>
    <row r="10" spans="1:7" ht="38.25" x14ac:dyDescent="0.25">
      <c r="A10" s="4" t="s">
        <v>35</v>
      </c>
      <c r="B10" s="2" t="s">
        <v>36</v>
      </c>
      <c r="C10" s="13">
        <v>229904.7</v>
      </c>
      <c r="D10" s="13">
        <v>274463.5</v>
      </c>
      <c r="E10" s="13">
        <v>363964.31</v>
      </c>
      <c r="F10" s="13">
        <v>353358.31</v>
      </c>
      <c r="G10" s="13">
        <v>353395.31</v>
      </c>
    </row>
    <row r="11" spans="1:7" ht="38.25" x14ac:dyDescent="0.25">
      <c r="A11" s="4" t="s">
        <v>37</v>
      </c>
      <c r="B11" s="2" t="s">
        <v>38</v>
      </c>
      <c r="C11" s="13">
        <v>46342.400000000001</v>
      </c>
      <c r="D11" s="13">
        <v>62221.2</v>
      </c>
      <c r="E11" s="13">
        <v>59200.43</v>
      </c>
      <c r="F11" s="13">
        <v>59200.43</v>
      </c>
      <c r="G11" s="13">
        <v>59200.43</v>
      </c>
    </row>
    <row r="12" spans="1:7" x14ac:dyDescent="0.25">
      <c r="A12" s="4" t="s">
        <v>39</v>
      </c>
      <c r="B12" s="2" t="s">
        <v>40</v>
      </c>
      <c r="C12" s="13">
        <v>0</v>
      </c>
      <c r="D12" s="13">
        <v>1000</v>
      </c>
      <c r="E12" s="13">
        <v>1000</v>
      </c>
      <c r="F12" s="13">
        <v>1000</v>
      </c>
      <c r="G12" s="13">
        <v>1000</v>
      </c>
    </row>
    <row r="13" spans="1:7" x14ac:dyDescent="0.25">
      <c r="A13" s="4" t="s">
        <v>41</v>
      </c>
      <c r="B13" s="2" t="s">
        <v>42</v>
      </c>
      <c r="C13" s="13">
        <v>294859</v>
      </c>
      <c r="D13" s="13">
        <v>294509.3</v>
      </c>
      <c r="E13" s="13">
        <v>205279</v>
      </c>
      <c r="F13" s="13">
        <v>201288</v>
      </c>
      <c r="G13" s="13">
        <v>201294</v>
      </c>
    </row>
    <row r="14" spans="1:7" x14ac:dyDescent="0.25">
      <c r="A14" s="19" t="s">
        <v>4</v>
      </c>
      <c r="B14" s="20" t="s">
        <v>5</v>
      </c>
      <c r="C14" s="21">
        <f>C15</f>
        <v>99.7</v>
      </c>
      <c r="D14" s="21">
        <f t="shared" ref="D14:G14" si="1">D15</f>
        <v>100</v>
      </c>
      <c r="E14" s="21">
        <f t="shared" si="1"/>
        <v>100</v>
      </c>
      <c r="F14" s="21">
        <f t="shared" si="1"/>
        <v>100</v>
      </c>
      <c r="G14" s="21">
        <f t="shared" si="1"/>
        <v>100</v>
      </c>
    </row>
    <row r="15" spans="1:7" x14ac:dyDescent="0.25">
      <c r="A15" s="4" t="s">
        <v>43</v>
      </c>
      <c r="B15" s="2" t="s">
        <v>44</v>
      </c>
      <c r="C15" s="13">
        <v>99.7</v>
      </c>
      <c r="D15" s="13">
        <v>100</v>
      </c>
      <c r="E15" s="3">
        <v>100</v>
      </c>
      <c r="F15" s="3">
        <v>100</v>
      </c>
      <c r="G15" s="3">
        <v>100</v>
      </c>
    </row>
    <row r="16" spans="1:7" ht="27" x14ac:dyDescent="0.25">
      <c r="A16" s="19" t="s">
        <v>6</v>
      </c>
      <c r="B16" s="20" t="s">
        <v>7</v>
      </c>
      <c r="C16" s="21">
        <f>C17+C18</f>
        <v>33297.199999999997</v>
      </c>
      <c r="D16" s="21">
        <f t="shared" ref="D16:G16" si="2">D17+D18</f>
        <v>38897.5</v>
      </c>
      <c r="E16" s="21">
        <f t="shared" si="2"/>
        <v>70948.7</v>
      </c>
      <c r="F16" s="21">
        <f t="shared" si="2"/>
        <v>35928.699999999997</v>
      </c>
      <c r="G16" s="21">
        <f t="shared" si="2"/>
        <v>35928.699999999997</v>
      </c>
    </row>
    <row r="17" spans="1:7" ht="25.5" x14ac:dyDescent="0.25">
      <c r="A17" s="4" t="s">
        <v>45</v>
      </c>
      <c r="B17" s="2" t="s">
        <v>46</v>
      </c>
      <c r="C17" s="13">
        <v>27452.6</v>
      </c>
      <c r="D17" s="13">
        <v>30898.3</v>
      </c>
      <c r="E17" s="13">
        <v>64348.7</v>
      </c>
      <c r="F17" s="13">
        <v>29328.7</v>
      </c>
      <c r="G17" s="13">
        <v>29328.7</v>
      </c>
    </row>
    <row r="18" spans="1:7" ht="25.5" x14ac:dyDescent="0.25">
      <c r="A18" s="4" t="s">
        <v>47</v>
      </c>
      <c r="B18" s="2" t="s">
        <v>48</v>
      </c>
      <c r="C18" s="13">
        <v>5844.6</v>
      </c>
      <c r="D18" s="13">
        <v>7999.2</v>
      </c>
      <c r="E18" s="13">
        <v>6600</v>
      </c>
      <c r="F18" s="13">
        <v>6600</v>
      </c>
      <c r="G18" s="13">
        <v>6600</v>
      </c>
    </row>
    <row r="19" spans="1:7" x14ac:dyDescent="0.25">
      <c r="A19" s="19" t="s">
        <v>8</v>
      </c>
      <c r="B19" s="20" t="s">
        <v>9</v>
      </c>
      <c r="C19" s="21">
        <f>C20+C21+C22+C23</f>
        <v>153902.1</v>
      </c>
      <c r="D19" s="21">
        <f t="shared" ref="D19:G19" si="3">D20+D21+D22+D23</f>
        <v>96567.700000000012</v>
      </c>
      <c r="E19" s="21">
        <f t="shared" si="3"/>
        <v>76939</v>
      </c>
      <c r="F19" s="21">
        <f t="shared" si="3"/>
        <v>76942</v>
      </c>
      <c r="G19" s="21">
        <f t="shared" si="3"/>
        <v>76946</v>
      </c>
    </row>
    <row r="20" spans="1:7" x14ac:dyDescent="0.25">
      <c r="A20" s="4" t="s">
        <v>49</v>
      </c>
      <c r="B20" s="2" t="s">
        <v>50</v>
      </c>
      <c r="C20" s="13">
        <v>3123.2</v>
      </c>
      <c r="D20" s="13">
        <v>2149.3000000000002</v>
      </c>
      <c r="E20" s="13">
        <v>1756</v>
      </c>
      <c r="F20" s="13">
        <v>1759</v>
      </c>
      <c r="G20" s="13">
        <v>1763</v>
      </c>
    </row>
    <row r="21" spans="1:7" x14ac:dyDescent="0.25">
      <c r="A21" s="4" t="s">
        <v>51</v>
      </c>
      <c r="B21" s="2" t="s">
        <v>52</v>
      </c>
      <c r="C21" s="13">
        <v>120793</v>
      </c>
      <c r="D21" s="13">
        <f>64446.5-1001</f>
        <v>63445.5</v>
      </c>
      <c r="E21" s="13">
        <v>54200</v>
      </c>
      <c r="F21" s="13">
        <v>54200</v>
      </c>
      <c r="G21" s="13">
        <v>54200</v>
      </c>
    </row>
    <row r="22" spans="1:7" x14ac:dyDescent="0.25">
      <c r="A22" s="4" t="s">
        <v>53</v>
      </c>
      <c r="B22" s="2" t="s">
        <v>54</v>
      </c>
      <c r="C22" s="13">
        <v>6743.5</v>
      </c>
      <c r="D22" s="13">
        <v>3927.6</v>
      </c>
      <c r="E22" s="13">
        <v>4247</v>
      </c>
      <c r="F22" s="13">
        <v>4247</v>
      </c>
      <c r="G22" s="13">
        <v>4247</v>
      </c>
    </row>
    <row r="23" spans="1:7" x14ac:dyDescent="0.25">
      <c r="A23" s="4" t="s">
        <v>55</v>
      </c>
      <c r="B23" s="2" t="s">
        <v>56</v>
      </c>
      <c r="C23" s="13">
        <v>23242.400000000001</v>
      </c>
      <c r="D23" s="13">
        <v>27045.3</v>
      </c>
      <c r="E23" s="13">
        <v>16736</v>
      </c>
      <c r="F23" s="13">
        <v>16736</v>
      </c>
      <c r="G23" s="13">
        <v>16736</v>
      </c>
    </row>
    <row r="24" spans="1:7" x14ac:dyDescent="0.25">
      <c r="A24" s="19" t="s">
        <v>10</v>
      </c>
      <c r="B24" s="20" t="s">
        <v>11</v>
      </c>
      <c r="C24" s="21">
        <f>C25+C26+C27+C28</f>
        <v>137883.20000000001</v>
      </c>
      <c r="D24" s="21">
        <f t="shared" ref="D24:G24" si="4">D25+D26+D27+D28</f>
        <v>564062.00000000012</v>
      </c>
      <c r="E24" s="21">
        <f t="shared" si="4"/>
        <v>32113.629999999997</v>
      </c>
      <c r="F24" s="21">
        <f t="shared" si="4"/>
        <v>32113.629999999997</v>
      </c>
      <c r="G24" s="21">
        <f t="shared" si="4"/>
        <v>26293.629999999997</v>
      </c>
    </row>
    <row r="25" spans="1:7" x14ac:dyDescent="0.25">
      <c r="A25" s="4" t="s">
        <v>57</v>
      </c>
      <c r="B25" s="2" t="s">
        <v>58</v>
      </c>
      <c r="C25" s="13">
        <v>5000</v>
      </c>
      <c r="D25" s="13">
        <v>26128</v>
      </c>
      <c r="E25" s="13">
        <v>10734</v>
      </c>
      <c r="F25" s="13">
        <v>10554</v>
      </c>
      <c r="G25" s="13">
        <v>10734</v>
      </c>
    </row>
    <row r="26" spans="1:7" x14ac:dyDescent="0.25">
      <c r="A26" s="4" t="s">
        <v>59</v>
      </c>
      <c r="B26" s="2" t="s">
        <v>60</v>
      </c>
      <c r="C26" s="13">
        <v>105243.2</v>
      </c>
      <c r="D26" s="13">
        <f>522453.7-10730.9</f>
        <v>511722.8</v>
      </c>
      <c r="E26" s="13">
        <v>10820</v>
      </c>
      <c r="F26" s="13">
        <v>11000</v>
      </c>
      <c r="G26" s="13">
        <v>5000</v>
      </c>
    </row>
    <row r="27" spans="1:7" x14ac:dyDescent="0.25">
      <c r="A27" s="4" t="s">
        <v>61</v>
      </c>
      <c r="B27" s="2" t="s">
        <v>62</v>
      </c>
      <c r="C27" s="13">
        <v>15977</v>
      </c>
      <c r="D27" s="13">
        <v>25824.3</v>
      </c>
      <c r="E27" s="13">
        <v>10559.63</v>
      </c>
      <c r="F27" s="13">
        <v>10559.63</v>
      </c>
      <c r="G27" s="13">
        <v>10559.63</v>
      </c>
    </row>
    <row r="28" spans="1:7" x14ac:dyDescent="0.25">
      <c r="A28" s="4" t="s">
        <v>63</v>
      </c>
      <c r="B28" s="2" t="s">
        <v>64</v>
      </c>
      <c r="C28" s="13">
        <v>11663</v>
      </c>
      <c r="D28" s="13">
        <v>386.9</v>
      </c>
      <c r="E28" s="3">
        <v>0</v>
      </c>
      <c r="F28" s="3">
        <v>0</v>
      </c>
      <c r="G28" s="3">
        <v>0</v>
      </c>
    </row>
    <row r="29" spans="1:7" x14ac:dyDescent="0.25">
      <c r="A29" s="19" t="s">
        <v>12</v>
      </c>
      <c r="B29" s="20" t="s">
        <v>13</v>
      </c>
      <c r="C29" s="21">
        <f>C30</f>
        <v>5610.9</v>
      </c>
      <c r="D29" s="21">
        <f t="shared" ref="D29:G29" si="5">D30</f>
        <v>8981</v>
      </c>
      <c r="E29" s="21">
        <f t="shared" si="5"/>
        <v>8856</v>
      </c>
      <c r="F29" s="21">
        <f t="shared" si="5"/>
        <v>8856</v>
      </c>
      <c r="G29" s="21">
        <f t="shared" si="5"/>
        <v>8856</v>
      </c>
    </row>
    <row r="30" spans="1:7" ht="25.5" x14ac:dyDescent="0.25">
      <c r="A30" s="4" t="s">
        <v>65</v>
      </c>
      <c r="B30" s="2" t="s">
        <v>66</v>
      </c>
      <c r="C30" s="13">
        <v>5610.9</v>
      </c>
      <c r="D30" s="13">
        <v>8981</v>
      </c>
      <c r="E30" s="13">
        <v>8856</v>
      </c>
      <c r="F30" s="13">
        <v>8856</v>
      </c>
      <c r="G30" s="13">
        <v>8856</v>
      </c>
    </row>
    <row r="31" spans="1:7" x14ac:dyDescent="0.25">
      <c r="A31" s="19" t="s">
        <v>14</v>
      </c>
      <c r="B31" s="20" t="s">
        <v>15</v>
      </c>
      <c r="C31" s="21">
        <f>C32+C33+C35+C36+C37+C34</f>
        <v>4161220.2</v>
      </c>
      <c r="D31" s="21">
        <f>D32+D33+D35+D36+D37+D34</f>
        <v>4593274.8999999994</v>
      </c>
      <c r="E31" s="21">
        <f t="shared" ref="E31:G31" si="6">E32+E33+E35+E36+E37+E34</f>
        <v>4832969.07</v>
      </c>
      <c r="F31" s="21">
        <f t="shared" si="6"/>
        <v>4879121.99</v>
      </c>
      <c r="G31" s="21">
        <f t="shared" si="6"/>
        <v>4891335.75</v>
      </c>
    </row>
    <row r="32" spans="1:7" x14ac:dyDescent="0.25">
      <c r="A32" s="4" t="s">
        <v>67</v>
      </c>
      <c r="B32" s="2" t="s">
        <v>68</v>
      </c>
      <c r="C32" s="13">
        <v>1678413.9</v>
      </c>
      <c r="D32" s="13">
        <v>1849925</v>
      </c>
      <c r="E32" s="13">
        <v>2011015</v>
      </c>
      <c r="F32" s="13">
        <v>2009090</v>
      </c>
      <c r="G32" s="13">
        <v>2009090</v>
      </c>
    </row>
    <row r="33" spans="1:7" x14ac:dyDescent="0.25">
      <c r="A33" s="4" t="s">
        <v>69</v>
      </c>
      <c r="B33" s="2" t="s">
        <v>70</v>
      </c>
      <c r="C33" s="13">
        <v>2259952.1</v>
      </c>
      <c r="D33" s="13">
        <f>2076987-86740</f>
        <v>1990247</v>
      </c>
      <c r="E33" s="13">
        <v>2042197.07</v>
      </c>
      <c r="F33" s="13">
        <v>2094574.99</v>
      </c>
      <c r="G33" s="13">
        <v>2106788.75</v>
      </c>
    </row>
    <row r="34" spans="1:7" x14ac:dyDescent="0.25">
      <c r="A34" s="4" t="s">
        <v>104</v>
      </c>
      <c r="B34" s="2" t="s">
        <v>105</v>
      </c>
      <c r="C34" s="13">
        <v>0</v>
      </c>
      <c r="D34" s="13">
        <f>526789.1-5000</f>
        <v>521789.1</v>
      </c>
      <c r="E34" s="13">
        <v>529953</v>
      </c>
      <c r="F34" s="13">
        <v>529403</v>
      </c>
      <c r="G34" s="13">
        <v>529403</v>
      </c>
    </row>
    <row r="35" spans="1:7" ht="25.5" x14ac:dyDescent="0.25">
      <c r="A35" s="4" t="s">
        <v>71</v>
      </c>
      <c r="B35" s="2" t="s">
        <v>72</v>
      </c>
      <c r="C35" s="13">
        <v>97.5</v>
      </c>
      <c r="D35" s="13">
        <v>170</v>
      </c>
      <c r="E35" s="13">
        <v>170</v>
      </c>
      <c r="F35" s="13">
        <v>170</v>
      </c>
      <c r="G35" s="13">
        <v>170</v>
      </c>
    </row>
    <row r="36" spans="1:7" x14ac:dyDescent="0.25">
      <c r="A36" s="4" t="s">
        <v>73</v>
      </c>
      <c r="B36" s="2" t="s">
        <v>74</v>
      </c>
      <c r="C36" s="13">
        <v>44053.7</v>
      </c>
      <c r="D36" s="13">
        <v>46251.9</v>
      </c>
      <c r="E36" s="13">
        <v>38043</v>
      </c>
      <c r="F36" s="13">
        <v>34293</v>
      </c>
      <c r="G36" s="13">
        <v>34293</v>
      </c>
    </row>
    <row r="37" spans="1:7" x14ac:dyDescent="0.25">
      <c r="A37" s="4" t="s">
        <v>75</v>
      </c>
      <c r="B37" s="2" t="s">
        <v>76</v>
      </c>
      <c r="C37" s="13">
        <v>178703</v>
      </c>
      <c r="D37" s="13">
        <v>184891.9</v>
      </c>
      <c r="E37" s="13">
        <v>211591</v>
      </c>
      <c r="F37" s="13">
        <v>211591</v>
      </c>
      <c r="G37" s="13">
        <v>211591</v>
      </c>
    </row>
    <row r="38" spans="1:7" x14ac:dyDescent="0.25">
      <c r="A38" s="19" t="s">
        <v>16</v>
      </c>
      <c r="B38" s="20" t="s">
        <v>17</v>
      </c>
      <c r="C38" s="21">
        <f>C39+C40</f>
        <v>118108.1</v>
      </c>
      <c r="D38" s="21">
        <f t="shared" ref="D38:G38" si="7">D39+D40</f>
        <v>130195.8</v>
      </c>
      <c r="E38" s="21">
        <f t="shared" si="7"/>
        <v>147800</v>
      </c>
      <c r="F38" s="21">
        <f t="shared" si="7"/>
        <v>147800</v>
      </c>
      <c r="G38" s="21">
        <f t="shared" si="7"/>
        <v>147800</v>
      </c>
    </row>
    <row r="39" spans="1:7" x14ac:dyDescent="0.25">
      <c r="A39" s="4" t="s">
        <v>77</v>
      </c>
      <c r="B39" s="2" t="s">
        <v>78</v>
      </c>
      <c r="C39" s="13">
        <v>82775.7</v>
      </c>
      <c r="D39" s="13">
        <v>93880.8</v>
      </c>
      <c r="E39" s="13">
        <v>107770</v>
      </c>
      <c r="F39" s="13">
        <v>107770</v>
      </c>
      <c r="G39" s="13">
        <v>107770</v>
      </c>
    </row>
    <row r="40" spans="1:7" x14ac:dyDescent="0.25">
      <c r="A40" s="4" t="s">
        <v>79</v>
      </c>
      <c r="B40" s="2" t="s">
        <v>80</v>
      </c>
      <c r="C40" s="13">
        <v>35332.400000000001</v>
      </c>
      <c r="D40" s="13">
        <v>36315</v>
      </c>
      <c r="E40" s="13">
        <v>40030</v>
      </c>
      <c r="F40" s="13">
        <v>40030</v>
      </c>
      <c r="G40" s="13">
        <v>40030</v>
      </c>
    </row>
    <row r="41" spans="1:7" x14ac:dyDescent="0.25">
      <c r="A41" s="19" t="s">
        <v>18</v>
      </c>
      <c r="B41" s="20" t="s">
        <v>19</v>
      </c>
      <c r="C41" s="21">
        <f>C42+C43</f>
        <v>33087.300000000003</v>
      </c>
      <c r="D41" s="21">
        <f t="shared" ref="D41:G41" si="8">D42+D43</f>
        <v>44720</v>
      </c>
      <c r="E41" s="21">
        <f t="shared" si="8"/>
        <v>44750</v>
      </c>
      <c r="F41" s="21">
        <f t="shared" si="8"/>
        <v>44106</v>
      </c>
      <c r="G41" s="21">
        <f t="shared" si="8"/>
        <v>45871</v>
      </c>
    </row>
    <row r="42" spans="1:7" x14ac:dyDescent="0.25">
      <c r="A42" s="14" t="s">
        <v>99</v>
      </c>
      <c r="B42" s="2" t="s">
        <v>100</v>
      </c>
      <c r="C42" s="13">
        <v>555</v>
      </c>
      <c r="D42" s="13">
        <v>4940</v>
      </c>
      <c r="E42" s="13">
        <v>2340</v>
      </c>
      <c r="F42" s="13">
        <v>0</v>
      </c>
      <c r="G42" s="13">
        <v>0</v>
      </c>
    </row>
    <row r="43" spans="1:7" x14ac:dyDescent="0.25">
      <c r="A43" s="4" t="s">
        <v>81</v>
      </c>
      <c r="B43" s="2" t="s">
        <v>82</v>
      </c>
      <c r="C43" s="13">
        <v>32532.3</v>
      </c>
      <c r="D43" s="13">
        <v>39780</v>
      </c>
      <c r="E43" s="13">
        <v>42410</v>
      </c>
      <c r="F43" s="13">
        <v>44106</v>
      </c>
      <c r="G43" s="13">
        <v>45871</v>
      </c>
    </row>
    <row r="44" spans="1:7" x14ac:dyDescent="0.25">
      <c r="A44" s="19" t="s">
        <v>20</v>
      </c>
      <c r="B44" s="20" t="s">
        <v>21</v>
      </c>
      <c r="C44" s="21">
        <f>C45+C46+C47</f>
        <v>176225.8</v>
      </c>
      <c r="D44" s="21">
        <f>D45+D46+D47</f>
        <v>201549.3</v>
      </c>
      <c r="E44" s="21">
        <f t="shared" ref="E44:G44" si="9">E45+E46+E47</f>
        <v>199312.2</v>
      </c>
      <c r="F44" s="21">
        <f t="shared" si="9"/>
        <v>182192</v>
      </c>
      <c r="G44" s="21">
        <f t="shared" si="9"/>
        <v>190905</v>
      </c>
    </row>
    <row r="45" spans="1:7" x14ac:dyDescent="0.25">
      <c r="A45" s="4" t="s">
        <v>83</v>
      </c>
      <c r="B45" s="2" t="s">
        <v>84</v>
      </c>
      <c r="C45" s="13">
        <v>12510.3</v>
      </c>
      <c r="D45" s="13">
        <v>13993</v>
      </c>
      <c r="E45" s="13">
        <v>14000</v>
      </c>
      <c r="F45" s="13">
        <v>14000</v>
      </c>
      <c r="G45" s="13">
        <v>14000</v>
      </c>
    </row>
    <row r="46" spans="1:7" x14ac:dyDescent="0.25">
      <c r="A46" s="4" t="s">
        <v>85</v>
      </c>
      <c r="B46" s="2" t="s">
        <v>86</v>
      </c>
      <c r="C46" s="13">
        <v>76561.3</v>
      </c>
      <c r="D46" s="13">
        <v>67490.2</v>
      </c>
      <c r="E46" s="13">
        <v>69218.2</v>
      </c>
      <c r="F46" s="13">
        <v>65463</v>
      </c>
      <c r="G46" s="13">
        <v>68830</v>
      </c>
    </row>
    <row r="47" spans="1:7" x14ac:dyDescent="0.25">
      <c r="A47" s="4" t="s">
        <v>87</v>
      </c>
      <c r="B47" s="2" t="s">
        <v>88</v>
      </c>
      <c r="C47" s="13">
        <v>87154.2</v>
      </c>
      <c r="D47" s="13">
        <f>120795.1-729</f>
        <v>120066.1</v>
      </c>
      <c r="E47" s="13">
        <v>116094</v>
      </c>
      <c r="F47" s="13">
        <v>102729</v>
      </c>
      <c r="G47" s="13">
        <v>108075</v>
      </c>
    </row>
    <row r="48" spans="1:7" x14ac:dyDescent="0.25">
      <c r="A48" s="19" t="s">
        <v>22</v>
      </c>
      <c r="B48" s="20" t="s">
        <v>23</v>
      </c>
      <c r="C48" s="21">
        <f>C49+C50+C51</f>
        <v>95401.200000000012</v>
      </c>
      <c r="D48" s="21">
        <f t="shared" ref="D48:G48" si="10">D49+D50+D51</f>
        <v>174036.2</v>
      </c>
      <c r="E48" s="21">
        <f t="shared" si="10"/>
        <v>184158</v>
      </c>
      <c r="F48" s="21">
        <f t="shared" si="10"/>
        <v>180568</v>
      </c>
      <c r="G48" s="21">
        <f t="shared" si="10"/>
        <v>180568</v>
      </c>
    </row>
    <row r="49" spans="1:7" x14ac:dyDescent="0.25">
      <c r="A49" s="4" t="s">
        <v>89</v>
      </c>
      <c r="B49" s="2" t="s">
        <v>90</v>
      </c>
      <c r="C49" s="13">
        <v>59485.9</v>
      </c>
      <c r="D49" s="13">
        <v>134599.6</v>
      </c>
      <c r="E49" s="13">
        <v>144567</v>
      </c>
      <c r="F49" s="13">
        <v>140977</v>
      </c>
      <c r="G49" s="13">
        <v>140977</v>
      </c>
    </row>
    <row r="50" spans="1:7" x14ac:dyDescent="0.25">
      <c r="A50" s="15" t="s">
        <v>98</v>
      </c>
      <c r="B50" s="2" t="s">
        <v>97</v>
      </c>
      <c r="C50" s="13">
        <v>594</v>
      </c>
      <c r="D50" s="13">
        <v>0</v>
      </c>
      <c r="E50" s="3">
        <v>0</v>
      </c>
      <c r="F50" s="3">
        <v>0</v>
      </c>
      <c r="G50" s="3">
        <v>0</v>
      </c>
    </row>
    <row r="51" spans="1:7" x14ac:dyDescent="0.25">
      <c r="A51" s="4" t="s">
        <v>91</v>
      </c>
      <c r="B51" s="2" t="s">
        <v>92</v>
      </c>
      <c r="C51" s="13">
        <v>35321.300000000003</v>
      </c>
      <c r="D51" s="13">
        <v>39436.6</v>
      </c>
      <c r="E51" s="13">
        <v>39591</v>
      </c>
      <c r="F51" s="13">
        <v>39591</v>
      </c>
      <c r="G51" s="13">
        <v>39591</v>
      </c>
    </row>
    <row r="52" spans="1:7" x14ac:dyDescent="0.25">
      <c r="A52" s="19" t="s">
        <v>24</v>
      </c>
      <c r="B52" s="20" t="s">
        <v>25</v>
      </c>
      <c r="C52" s="21">
        <f>C53</f>
        <v>7020.8</v>
      </c>
      <c r="D52" s="21">
        <f t="shared" ref="D52:G52" si="11">D53</f>
        <v>14981.7</v>
      </c>
      <c r="E52" s="21">
        <f t="shared" si="11"/>
        <v>19981.7</v>
      </c>
      <c r="F52" s="21">
        <f t="shared" si="11"/>
        <v>19981.7</v>
      </c>
      <c r="G52" s="21">
        <f t="shared" si="11"/>
        <v>19981.7</v>
      </c>
    </row>
    <row r="53" spans="1:7" x14ac:dyDescent="0.25">
      <c r="A53" s="4" t="s">
        <v>93</v>
      </c>
      <c r="B53" s="2" t="s">
        <v>94</v>
      </c>
      <c r="C53" s="13">
        <v>7020.8</v>
      </c>
      <c r="D53" s="13">
        <v>14981.7</v>
      </c>
      <c r="E53" s="13">
        <v>19981.7</v>
      </c>
      <c r="F53" s="13">
        <v>19981.7</v>
      </c>
      <c r="G53" s="13">
        <v>19981.7</v>
      </c>
    </row>
    <row r="54" spans="1:7" ht="27" x14ac:dyDescent="0.25">
      <c r="A54" s="19" t="s">
        <v>26</v>
      </c>
      <c r="B54" s="20" t="s">
        <v>27</v>
      </c>
      <c r="C54" s="21">
        <v>0</v>
      </c>
      <c r="D54" s="21">
        <f t="shared" ref="D54:G54" si="12">D55</f>
        <v>1000</v>
      </c>
      <c r="E54" s="21">
        <f t="shared" si="12"/>
        <v>100</v>
      </c>
      <c r="F54" s="21">
        <f t="shared" si="12"/>
        <v>100</v>
      </c>
      <c r="G54" s="21">
        <f t="shared" si="12"/>
        <v>100</v>
      </c>
    </row>
    <row r="55" spans="1:7" ht="25.5" x14ac:dyDescent="0.25">
      <c r="A55" s="4" t="s">
        <v>95</v>
      </c>
      <c r="B55" s="2" t="s">
        <v>96</v>
      </c>
      <c r="C55" s="13">
        <v>0</v>
      </c>
      <c r="D55" s="13">
        <v>1000</v>
      </c>
      <c r="E55" s="13">
        <v>100</v>
      </c>
      <c r="F55" s="13">
        <v>100</v>
      </c>
      <c r="G55" s="13">
        <v>100</v>
      </c>
    </row>
    <row r="56" spans="1:7" ht="15.75" customHeight="1" x14ac:dyDescent="0.25">
      <c r="A56" s="5" t="s">
        <v>110</v>
      </c>
      <c r="B56" s="16"/>
      <c r="C56" s="1">
        <f>C7+C14+C16+C19+C24+C29+C31+C38+C41+C44+C48+C52+C54</f>
        <v>5507871.1999999993</v>
      </c>
      <c r="D56" s="1">
        <f>D7+D14+D16+D19+D24+D29+D31+D38+D41+D44+D48+D52+D54</f>
        <v>6517999.5999999996</v>
      </c>
      <c r="E56" s="1">
        <f>E7+E14+E16+E19+E24+E29+E31+E38+E41+E44+E48+E52+E54</f>
        <v>6267017.2000000002</v>
      </c>
      <c r="F56" s="1">
        <f>F7+F14+F16+F19+F24+F29+F31+F38+F41+F44+F48+F52+F54</f>
        <v>6242201.9199999999</v>
      </c>
      <c r="G56" s="1">
        <f>G7+G14+G16+G19+G24+G29+G31+G38+G41+G44+G48+G52+G54</f>
        <v>6259120.6799999997</v>
      </c>
    </row>
    <row r="57" spans="1:7" ht="12" customHeight="1" x14ac:dyDescent="0.25">
      <c r="A57" s="4" t="s">
        <v>101</v>
      </c>
      <c r="B57" s="17"/>
      <c r="C57" s="8" t="s">
        <v>106</v>
      </c>
      <c r="D57" s="22" t="s">
        <v>106</v>
      </c>
      <c r="E57" s="22" t="s">
        <v>106</v>
      </c>
      <c r="F57" s="9">
        <v>82337.3</v>
      </c>
      <c r="G57" s="9">
        <v>169344.6</v>
      </c>
    </row>
    <row r="58" spans="1:7" ht="15.75" customHeight="1" x14ac:dyDescent="0.25">
      <c r="A58" s="5" t="s">
        <v>111</v>
      </c>
      <c r="B58" s="16"/>
      <c r="C58" s="1">
        <f>C56</f>
        <v>5507871.1999999993</v>
      </c>
      <c r="D58" s="1">
        <f>D56</f>
        <v>6517999.5999999996</v>
      </c>
      <c r="E58" s="1">
        <f>E56</f>
        <v>6267017.2000000002</v>
      </c>
      <c r="F58" s="1">
        <f>F56+F57</f>
        <v>6324539.2199999997</v>
      </c>
      <c r="G58" s="1">
        <f>G56+G57</f>
        <v>6428465.2799999993</v>
      </c>
    </row>
    <row r="59" spans="1:7" x14ac:dyDescent="0.25">
      <c r="A59" s="18"/>
      <c r="B59" s="18"/>
      <c r="C59" s="18"/>
      <c r="D59" s="18"/>
      <c r="E59" s="18"/>
      <c r="F59" s="18"/>
      <c r="G59" s="18"/>
    </row>
    <row r="60" spans="1:7" x14ac:dyDescent="0.25">
      <c r="D60" s="10"/>
    </row>
    <row r="61" spans="1:7" x14ac:dyDescent="0.25">
      <c r="C61" s="23"/>
      <c r="D61" s="11"/>
    </row>
    <row r="63" spans="1:7" x14ac:dyDescent="0.25">
      <c r="D63" s="10"/>
    </row>
  </sheetData>
  <mergeCells count="7">
    <mergeCell ref="A2:G3"/>
    <mergeCell ref="E5:G5"/>
    <mergeCell ref="C5:C6"/>
    <mergeCell ref="D5:D6"/>
    <mergeCell ref="A5:A6"/>
    <mergeCell ref="B5:B6"/>
    <mergeCell ref="F4:G4"/>
  </mergeCells>
  <pageMargins left="0.7" right="0.7" top="0.75" bottom="0.75" header="0.3" footer="0.3"/>
  <pageSetup paperSize="9" orientation="portrait" r:id="rId1"/>
  <ignoredErrors>
    <ignoredError sqref="D43:G43 C16:G16 C15:E15 G15 C14:G14 D8:G8 D9:G9 D10:G10 D11:G11 D12:G12 D13:G13 C19:G19 D17:G17 D18:G18 C24:G24 D20:G20 D21:G21 D22:G22 D23:G23 C29:G31 D25:G25 D26:G26 D27:G27 D28:G28 C34:G34 D32:G32 D33:G33 C38:G38 D35:G35 D36:G36 D37:G37 C41:G41 D39:G39 D40:G40 D42:G42 C48:G48 D45:G45 D46:G46 D47:G47 C52:G52 D49:G49 D50:G50 D51:G51 C56:G56 D53:G53 D54:G54 D55:G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2017-02-04T08:23:00Z</dcterms:created>
  <dcterms:modified xsi:type="dcterms:W3CDTF">2017-11-22T10:06:23Z</dcterms:modified>
</cp:coreProperties>
</file>