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17-2019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<sst xmlns="http://schemas.openxmlformats.org/spreadsheetml/2006/main" count="243" uniqueCount="238">
  <si>
    <t>Наименование показателя</t>
  </si>
  <si>
    <t>Код дохода по бюджетной классификации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</si>
  <si>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</si>
  <si>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</si>
  <si>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</si>
  <si>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</si>
  <si>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</si>
  <si>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</si>
  <si>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</si>
  <si>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</si>
  <si>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</si>
  <si>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</si>
  <si>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</si>
  <si>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</si>
  <si>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</si>
  <si>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</si>
  <si>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</si>
  <si>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</si>
  <si>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</si>
  <si>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</si>
  <si>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</si>
  <si>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</si>
  <si>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</si>
  <si>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</si>
  <si>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</si>
  <si>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</si>
  <si>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</si>
  <si>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</si>
  <si>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</si>
  <si>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</si>
  <si>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</si>
  <si>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</si>
  <si>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</si>
  <si>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</si>
  <si>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</si>
  <si>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</si>
  <si>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</si>
  <si>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</si>
  <si>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</si>
  <si>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</si>
  <si>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</si>
  <si>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</si>
  <si>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</si>
  <si>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</si>
  <si>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</si>
  <si>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</si>
  <si>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</si>
  <si>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</si>
  <si>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</si>
  <si>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</si>
  <si>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</si>
  <si>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</si>
  <si>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</si>
  <si>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</si>
  <si>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</si>
  <si>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</si>
  <si>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</si>
  <si>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</si>
  <si>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</si>
  <si>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</si>
  <si>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</si>
  <si>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</si>
  <si>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</si>
  <si>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</si>
  <si>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</si>
  <si>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</si>
  <si>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</si>
  <si>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</si>
  <si>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</si>
  <si>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</si>
  <si>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</si>
  <si>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</si>
  <si>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</si>
  <si>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</si>
  <si>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</si>
  <si>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</si>
  <si>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</si>
  <si>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</si>
  <si>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</si>
  <si>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</si>
  <si>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</si>
  <si>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</si>
  <si>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</si>
  <si>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</si>
  <si>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</si>
  <si>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</si>
  <si>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</si>
  <si>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</si>
  <si>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</si>
  <si>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</si>
  <si>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</si>
  <si>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</si>
  <si>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</si>
  <si>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</si>
  <si>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</si>
  <si>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</si>
  <si>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</si>
  <si>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</si>
  <si>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</si>
  <si>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</si>
  <si>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</si>
  <si>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</si>
  <si>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</si>
  <si>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</si>
  <si>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</si>
  <si>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</si>
  <si>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</si>
  <si>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</si>
  <si>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</si>
  <si>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</si>
  <si>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</si>
  <si>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</si>
  <si>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</si>
  <si>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</si>
  <si>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</si>
  <si>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</si>
  <si>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</si>
  <si>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</si>
  <si>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</si>
  <si>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</si>
  <si>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</si>
  <si>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</si>
  <si>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</si>
  <si>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</si>
  <si>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</si>
  <si>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</si>
  <si>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</si>
  <si>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</si>
  <si>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</si>
  <si>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</si>
  <si>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</si>
  <si>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</si>
  <si>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</si>
  <si>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</si>
  <si>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</si>
  <si>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</si>
  <si>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</si>
  <si>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</si>
  <si>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</si>
  <si>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</si>
  <si>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</si>
  <si>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</si>
  <si>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</si>
  <si>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</si>
  <si>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</si>
  <si>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</si>
  <si>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</si>
  <si>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</si>
  <si>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</si>
  <si>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</si>
  <si>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</si>
  <si>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</si>
  <si>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</si>
  <si>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</si>
  <si>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</si>
  <si>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</si>
  <si>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</si>
  <si>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</si>
  <si>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</si>
  <si>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</si>
  <si>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</si>
  <si>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</si>
  <si>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</si>
  <si>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</si>
  <si>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</si>
  <si>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</si>
  <si>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</si>
  <si>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</si>
  <si>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</si>
  <si>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</si>
  <si>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</si>
  <si>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</si>
  <si>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</si>
  <si>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</si>
  <si>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</si>
  <si>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</si>
  <si>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</si>
  <si>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</si>
  <si>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</si>
  <si>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</si>
  <si>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</si>
  <si>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</si>
  <si>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</si>
  <si>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</si>
  <si>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</si>
  <si>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</si>
  <si>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</si>
  <si>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</si>
  <si>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</si>
  <si>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Прочие субвенции бюджетам муниципальных районов</t>
  </si>
  <si>
    <t>000 11109045050002120</t>
  </si>
  <si>
    <t>000 20210000000000151</t>
  </si>
  <si>
    <t>000 20210001000000151</t>
  </si>
  <si>
    <t>000 20210001050000151</t>
  </si>
  <si>
    <t>000 20229999000000151</t>
  </si>
  <si>
    <t>000 20229999050000151</t>
  </si>
  <si>
    <t>000 20230000000000151</t>
  </si>
  <si>
    <t>000 20230022000000151</t>
  </si>
  <si>
    <t>000 20230022050000151</t>
  </si>
  <si>
    <t>000 20230024000000151</t>
  </si>
  <si>
    <t>000 20230024050000151</t>
  </si>
  <si>
    <t>000 20235082000000151</t>
  </si>
  <si>
    <t>000 20235082050000151</t>
  </si>
  <si>
    <t>000 20239999000000151</t>
  </si>
  <si>
    <t>000 20239999050000151</t>
  </si>
  <si>
    <t>Проект бюджета</t>
  </si>
  <si>
    <t>2017 год</t>
  </si>
  <si>
    <t>2018 год</t>
  </si>
  <si>
    <t>2019 год</t>
  </si>
  <si>
    <t>ожидаемое исполнение за 2016 год</t>
  </si>
  <si>
    <t>(тыс.руб.)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</si>
  <si>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</si>
  <si>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 бюджетными учреждениями остатков субсидий прошлых лет</t>
  </si>
  <si>
    <t>Доходы бюджетов муниципальных районов от возврата  автономными учреждениями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</si>
  <si>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</si>
  <si>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</si>
  <si>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000 2 18 05010 05 0000 151</t>
  </si>
  <si>
    <t>000 2 18 05010 05 0000 180</t>
  </si>
  <si>
    <t>000 2 18 05020 05 0000 180</t>
  </si>
  <si>
    <t>000 2 1900000 00 0000 180</t>
  </si>
  <si>
    <t>000 2 1905000 05 0000 180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</si>
  <si>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</si>
  <si>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</si>
  <si>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000 20204999050000151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</si>
  <si>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</si>
  <si>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</si>
  <si>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</si>
  <si>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</si>
  <si>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</si>
  <si>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</si>
  <si>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000 20204012050000151</t>
  </si>
  <si>
    <t>Иные межбюджетные трансферты</t>
  </si>
  <si>
    <t>000 20204000000000151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</si>
  <si>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</si>
  <si>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>000 11406313130000430</t>
  </si>
  <si>
    <t>ЗАДОЛЖЕННОСТЬ И ПЕРЕРАСЧЕТЫ ПО ОТМЕНЕННЫМ НАЛОГАМ, СБОРАМ И ИНЫМ ОБЯЗАТЕЛЬНЫМ ПЛАТЕЖАМ</t>
  </si>
  <si>
    <t>000 10900000000000000</t>
  </si>
  <si>
    <t>Сведения о прогнозируемых объемах поступлений в бюджет Щёлковского муниципального района по видам доходов на 2017 год и плановый период 2018 и 2019 годов, в сравнении с ожидаемым исполнением за 2016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</si>
</sst>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 horizontal="left" vertical="top" wrapText="1"/>
      <protection hidden="1" locked="0"/>
    </xf>
    <xf numFmtId="0" fontId="6" fillId="0" borderId="0">
      <alignment horizontal="left" vertical="top" wrapText="1"/>
      <protection hidden="1"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/>
      <protection hidden="1"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9" fontId="6" fillId="0" borderId="10">
      <alignment horizontal="center" vertical="center" wrapText="1"/>
      <protection hidden="1" locked="0"/>
    </xf>
    <xf numFmtId="0" fontId="6" fillId="0" borderId="0">
      <alignment horizontal="center" vertical="center" wrapText="1"/>
      <protection hidden="1" locked="0"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3" fontId="24" fillId="0" borderId="18" xfId="0" applyNumberFormat="1" applyFont="1" applyFill="1" applyBorder="1" applyAlignment="1">
      <alignment horizontal="right" wrapText="1"/>
    </xf>
    <xf numFmtId="0" fontId="24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PageLayoutView="0" workbookViewId="0" topLeftCell="A61">
      <selection activeCell="D14" sqref="D14"/>
    </sheetView>
  </sheetViews>
  <sheetFormatPr defaultColWidth="9.140625" defaultRowHeight="12.75"/>
  <cols>
    <col min="1" max="1" width="71.421875" style="4" customWidth="1"/>
    <col min="2" max="2" width="22.28125" style="24" customWidth="1"/>
    <col min="3" max="3" width="13.7109375" style="24" customWidth="1"/>
    <col min="4" max="4" width="14.57421875" style="4" customWidth="1"/>
    <col min="5" max="5" width="14.140625" style="4" customWidth="1"/>
    <col min="6" max="6" width="15.7109375" style="4" customWidth="1"/>
    <col min="7" max="16384" width="8.8515625" style="4" customWidth="1"/>
  </cols>
  <sheetData>
    <row r="1" spans="1:6" ht="12.75">
      <c r="A1" s="1"/>
      <c r="B1" s="2"/>
      <c r="C1" s="2"/>
      <c r="D1" s="1"/>
      <c r="E1" s="1"/>
      <c r="F1" s="3"/>
    </row>
    <row r="2" spans="1:6" ht="48.75" customHeight="1">
      <c r="A2" s="5" t="s">
        <v>237</v>
      </c>
      <c r="B2" s="6"/>
      <c r="C2" s="6"/>
      <c r="D2" s="6"/>
      <c r="E2" s="6"/>
      <c r="F2" s="6"/>
    </row>
    <row r="3" spans="1:6" ht="12.75">
      <c r="A3" s="7"/>
      <c r="B3" s="8"/>
      <c r="C3" s="8"/>
      <c r="D3" s="7"/>
      <c r="E3" s="7"/>
      <c r="F3" s="8" t="s">
        <v>210</v>
      </c>
    </row>
    <row r="4" spans="1:8" ht="24.75" customHeight="1">
      <c r="A4" s="9" t="s">
        <v>0</v>
      </c>
      <c r="B4" s="9" t="s">
        <v>1</v>
      </c>
      <c r="C4" s="9" t="s">
        <v>209</v>
      </c>
      <c r="D4" s="10" t="s">
        <v>205</v>
      </c>
      <c r="E4" s="11"/>
      <c r="F4" s="12"/>
      <c r="H4" s="13"/>
    </row>
    <row r="5" spans="1:6" ht="21.75" customHeight="1">
      <c r="A5" s="14"/>
      <c r="B5" s="14"/>
      <c r="C5" s="14"/>
      <c r="D5" s="15" t="s">
        <v>206</v>
      </c>
      <c r="E5" s="15" t="s">
        <v>207</v>
      </c>
      <c r="F5" s="15" t="s">
        <v>208</v>
      </c>
    </row>
    <row r="6" spans="1:6" ht="20.25">
      <c r="A6" s="16" t="s">
        <v>2</v>
      </c>
      <c r="B6" s="17" t="s">
        <v>3</v>
      </c>
      <c r="C6" s="18">
        <f>C7+C93</f>
        <v>6186645</v>
      </c>
      <c r="D6" s="18">
        <f>D7+D93</f>
        <v>5518192</v>
      </c>
      <c r="E6" s="18">
        <f>E7+E93</f>
        <v>5491758</v>
      </c>
      <c r="F6" s="18">
        <f>F7+F93</f>
        <v>5554964</v>
      </c>
    </row>
    <row r="7" spans="1:6" ht="12.75">
      <c r="A7" s="16" t="s">
        <v>4</v>
      </c>
      <c r="B7" s="17" t="s">
        <v>5</v>
      </c>
      <c r="C7" s="18">
        <f>SUM(C8+C14+C20+C36+C42+C60+C66+C70+C81+C90+C41)</f>
        <v>2429252</v>
      </c>
      <c r="D7" s="18">
        <f>SUM(D8+D14+D20+D36+D42+D60+D66+D70+D81+D90)</f>
        <v>2398448</v>
      </c>
      <c r="E7" s="18">
        <f>SUM(E8+E14+E20+E36+E42+E60+E66+E70+E81+E90)</f>
        <v>2436272</v>
      </c>
      <c r="F7" s="18">
        <f>SUM(F8+F14+F20+F36+F42+F60+F66+F70+F81+F90)</f>
        <v>2566712</v>
      </c>
    </row>
    <row r="8" spans="1:6" ht="12.75">
      <c r="A8" s="16" t="s">
        <v>6</v>
      </c>
      <c r="B8" s="17" t="s">
        <v>7</v>
      </c>
      <c r="C8" s="18">
        <f>C9</f>
        <v>1592974</v>
      </c>
      <c r="D8" s="18">
        <f>D9</f>
        <v>1632617</v>
      </c>
      <c r="E8" s="18">
        <f>E9</f>
        <v>1662279</v>
      </c>
      <c r="F8" s="18">
        <f>F9</f>
        <v>1704680</v>
      </c>
    </row>
    <row r="9" spans="1:6" ht="12.75">
      <c r="A9" s="16" t="s">
        <v>8</v>
      </c>
      <c r="B9" s="17" t="s">
        <v>9</v>
      </c>
      <c r="C9" s="18">
        <f>SUM(C10:C13)</f>
        <v>1592974</v>
      </c>
      <c r="D9" s="18">
        <f>SUM(D10:D13)</f>
        <v>1632617</v>
      </c>
      <c r="E9" s="18">
        <f>SUM(E10:E13)</f>
        <v>1662279</v>
      </c>
      <c r="F9" s="18">
        <f>SUM(F10:F13)</f>
        <v>1704680</v>
      </c>
    </row>
    <row r="10" spans="1:6" ht="30">
      <c r="A10" s="16" t="s">
        <v>10</v>
      </c>
      <c r="B10" s="17" t="s">
        <v>11</v>
      </c>
      <c r="C10" s="18">
        <v>1531678</v>
      </c>
      <c r="D10" s="18">
        <v>1567875</v>
      </c>
      <c r="E10" s="18">
        <v>1597128</v>
      </c>
      <c r="F10" s="18">
        <v>1638978</v>
      </c>
    </row>
    <row r="11" spans="1:6" ht="51">
      <c r="A11" s="16" t="s">
        <v>12</v>
      </c>
      <c r="B11" s="17" t="s">
        <v>13</v>
      </c>
      <c r="C11" s="18">
        <v>6500</v>
      </c>
      <c r="D11" s="18">
        <v>6500</v>
      </c>
      <c r="E11" s="18">
        <v>6650</v>
      </c>
      <c r="F11" s="18">
        <v>6818</v>
      </c>
    </row>
    <row r="12" spans="1:6" ht="20.25">
      <c r="A12" s="16" t="s">
        <v>14</v>
      </c>
      <c r="B12" s="17" t="s">
        <v>15</v>
      </c>
      <c r="C12" s="18">
        <v>12296</v>
      </c>
      <c r="D12" s="18">
        <v>14700</v>
      </c>
      <c r="E12" s="18">
        <v>14959</v>
      </c>
      <c r="F12" s="18">
        <v>15342</v>
      </c>
    </row>
    <row r="13" spans="1:6" ht="40.5">
      <c r="A13" s="16" t="s">
        <v>16</v>
      </c>
      <c r="B13" s="17" t="s">
        <v>17</v>
      </c>
      <c r="C13" s="18">
        <v>42500</v>
      </c>
      <c r="D13" s="18">
        <v>43542</v>
      </c>
      <c r="E13" s="18">
        <v>43542</v>
      </c>
      <c r="F13" s="18">
        <v>43542</v>
      </c>
    </row>
    <row r="14" spans="1:6" ht="20.25">
      <c r="A14" s="16" t="s">
        <v>18</v>
      </c>
      <c r="B14" s="17" t="s">
        <v>19</v>
      </c>
      <c r="C14" s="18">
        <f>C15</f>
        <v>21902</v>
      </c>
      <c r="D14" s="18">
        <f>D15</f>
        <v>19510</v>
      </c>
      <c r="E14" s="18">
        <f>E15</f>
        <v>19510</v>
      </c>
      <c r="F14" s="18">
        <f>F15</f>
        <v>19510</v>
      </c>
    </row>
    <row r="15" spans="1:6" ht="12.75">
      <c r="A15" s="16" t="s">
        <v>20</v>
      </c>
      <c r="B15" s="17" t="s">
        <v>21</v>
      </c>
      <c r="C15" s="18">
        <f>SUM(C16:C19)</f>
        <v>21902</v>
      </c>
      <c r="D15" s="18">
        <f>SUM(D16:D19)</f>
        <v>19510</v>
      </c>
      <c r="E15" s="18">
        <f>SUM(E16:E19)</f>
        <v>19510</v>
      </c>
      <c r="F15" s="18">
        <f>SUM(F16:F19)</f>
        <v>19510</v>
      </c>
    </row>
    <row r="16" spans="1:6" ht="30">
      <c r="A16" s="16" t="s">
        <v>22</v>
      </c>
      <c r="B16" s="17" t="s">
        <v>23</v>
      </c>
      <c r="C16" s="18">
        <v>9173</v>
      </c>
      <c r="D16" s="18">
        <v>8171</v>
      </c>
      <c r="E16" s="18">
        <v>8171</v>
      </c>
      <c r="F16" s="18">
        <v>8171</v>
      </c>
    </row>
    <row r="17" spans="1:6" ht="40.5">
      <c r="A17" s="16" t="s">
        <v>24</v>
      </c>
      <c r="B17" s="17" t="s">
        <v>25</v>
      </c>
      <c r="C17" s="18">
        <v>133</v>
      </c>
      <c r="D17" s="18">
        <v>119</v>
      </c>
      <c r="E17" s="18">
        <v>119</v>
      </c>
      <c r="F17" s="18">
        <v>119</v>
      </c>
    </row>
    <row r="18" spans="1:6" ht="30">
      <c r="A18" s="16" t="s">
        <v>26</v>
      </c>
      <c r="B18" s="17" t="s">
        <v>27</v>
      </c>
      <c r="C18" s="18">
        <v>15253</v>
      </c>
      <c r="D18" s="18">
        <v>13587</v>
      </c>
      <c r="E18" s="18">
        <v>13587</v>
      </c>
      <c r="F18" s="18">
        <v>13587</v>
      </c>
    </row>
    <row r="19" spans="1:6" ht="30">
      <c r="A19" s="16" t="s">
        <v>28</v>
      </c>
      <c r="B19" s="17" t="s">
        <v>29</v>
      </c>
      <c r="C19" s="18">
        <v>-2657</v>
      </c>
      <c r="D19" s="18">
        <v>-2367</v>
      </c>
      <c r="E19" s="18">
        <v>-2367</v>
      </c>
      <c r="F19" s="18">
        <v>-2367</v>
      </c>
    </row>
    <row r="20" spans="1:6" ht="12.75">
      <c r="A20" s="16" t="s">
        <v>30</v>
      </c>
      <c r="B20" s="17" t="s">
        <v>31</v>
      </c>
      <c r="C20" s="18">
        <f>SUM(C34+C32+C29+C21)</f>
        <v>328789</v>
      </c>
      <c r="D20" s="18">
        <f>SUM(D34+D32+D29+D21)</f>
        <v>349400</v>
      </c>
      <c r="E20" s="18">
        <f>SUM(E34+E32+E29+E21)</f>
        <v>388024</v>
      </c>
      <c r="F20" s="18">
        <f>SUM(F34+F32+F29+F21)</f>
        <v>433216</v>
      </c>
    </row>
    <row r="21" spans="1:6" ht="12.75">
      <c r="A21" s="16" t="s">
        <v>32</v>
      </c>
      <c r="B21" s="17" t="s">
        <v>33</v>
      </c>
      <c r="C21" s="18">
        <v>213476</v>
      </c>
      <c r="D21" s="18">
        <f>SUM(D28+D25+D22)</f>
        <v>237595</v>
      </c>
      <c r="E21" s="18">
        <f>SUM(E28+E25+E22)</f>
        <v>275320</v>
      </c>
      <c r="F21" s="18">
        <f>SUM(F28+F25+F22)</f>
        <v>317538</v>
      </c>
    </row>
    <row r="22" spans="1:6" ht="12.75">
      <c r="A22" s="16" t="s">
        <v>34</v>
      </c>
      <c r="B22" s="17" t="s">
        <v>35</v>
      </c>
      <c r="C22" s="18">
        <f>SUM(C23:C24)</f>
        <v>173435</v>
      </c>
      <c r="D22" s="18">
        <f>SUM(D23:D24)</f>
        <v>187600</v>
      </c>
      <c r="E22" s="18">
        <f>SUM(E23:E24)</f>
        <v>217504</v>
      </c>
      <c r="F22" s="18">
        <f>SUM(F23:F24)</f>
        <v>250855</v>
      </c>
    </row>
    <row r="23" spans="1:6" ht="12.75">
      <c r="A23" s="16" t="s">
        <v>34</v>
      </c>
      <c r="B23" s="17" t="s">
        <v>36</v>
      </c>
      <c r="C23" s="18">
        <v>173405</v>
      </c>
      <c r="D23" s="18">
        <v>187600</v>
      </c>
      <c r="E23" s="18">
        <v>217504</v>
      </c>
      <c r="F23" s="18">
        <v>250855</v>
      </c>
    </row>
    <row r="24" spans="1:6" ht="20.25">
      <c r="A24" s="16" t="s">
        <v>37</v>
      </c>
      <c r="B24" s="17" t="s">
        <v>38</v>
      </c>
      <c r="C24" s="18">
        <v>30</v>
      </c>
      <c r="D24" s="18">
        <v>0</v>
      </c>
      <c r="E24" s="18">
        <v>0</v>
      </c>
      <c r="F24" s="18">
        <v>0</v>
      </c>
    </row>
    <row r="25" spans="1:6" ht="20.25">
      <c r="A25" s="16" t="s">
        <v>39</v>
      </c>
      <c r="B25" s="17" t="s">
        <v>40</v>
      </c>
      <c r="C25" s="18"/>
      <c r="D25" s="18">
        <f>SUM(D26:D27)</f>
        <v>40400</v>
      </c>
      <c r="E25" s="18">
        <f>SUM(E26:E27)</f>
        <v>46804</v>
      </c>
      <c r="F25" s="18">
        <f>SUM(F26:F27)</f>
        <v>53981</v>
      </c>
    </row>
    <row r="26" spans="1:6" ht="20.25">
      <c r="A26" s="16" t="s">
        <v>39</v>
      </c>
      <c r="B26" s="17" t="s">
        <v>41</v>
      </c>
      <c r="C26" s="18">
        <v>40300</v>
      </c>
      <c r="D26" s="18">
        <v>40400</v>
      </c>
      <c r="E26" s="18">
        <v>46804</v>
      </c>
      <c r="F26" s="18">
        <v>53981</v>
      </c>
    </row>
    <row r="27" spans="1:6" ht="20.25">
      <c r="A27" s="16" t="s">
        <v>42</v>
      </c>
      <c r="B27" s="17" t="s">
        <v>43</v>
      </c>
      <c r="C27" s="18">
        <v>7</v>
      </c>
      <c r="D27" s="18">
        <v>0</v>
      </c>
      <c r="E27" s="18">
        <v>0</v>
      </c>
      <c r="F27" s="18">
        <v>0</v>
      </c>
    </row>
    <row r="28" spans="1:6" ht="12.75">
      <c r="A28" s="16" t="s">
        <v>44</v>
      </c>
      <c r="B28" s="17" t="s">
        <v>45</v>
      </c>
      <c r="C28" s="19"/>
      <c r="D28" s="18">
        <v>9595</v>
      </c>
      <c r="E28" s="18">
        <v>11012</v>
      </c>
      <c r="F28" s="18">
        <v>12702</v>
      </c>
    </row>
    <row r="29" spans="1:6" ht="12.75">
      <c r="A29" s="16" t="s">
        <v>46</v>
      </c>
      <c r="B29" s="17" t="s">
        <v>47</v>
      </c>
      <c r="C29" s="18">
        <f>SUM(C30:C31)</f>
        <v>94570</v>
      </c>
      <c r="D29" s="18">
        <f>SUM(D30:D31)</f>
        <v>86974</v>
      </c>
      <c r="E29" s="18">
        <f>SUM(E30:E31)</f>
        <v>83277</v>
      </c>
      <c r="F29" s="18">
        <f>SUM(F30:F31)</f>
        <v>79449</v>
      </c>
    </row>
    <row r="30" spans="1:6" ht="12.75">
      <c r="A30" s="16" t="s">
        <v>46</v>
      </c>
      <c r="B30" s="17" t="s">
        <v>48</v>
      </c>
      <c r="C30" s="18">
        <v>94420</v>
      </c>
      <c r="D30" s="18">
        <v>86974</v>
      </c>
      <c r="E30" s="18">
        <v>83277</v>
      </c>
      <c r="F30" s="18">
        <v>79449</v>
      </c>
    </row>
    <row r="31" spans="1:6" ht="20.25">
      <c r="A31" s="16" t="s">
        <v>49</v>
      </c>
      <c r="B31" s="17" t="s">
        <v>50</v>
      </c>
      <c r="C31" s="18">
        <v>150</v>
      </c>
      <c r="D31" s="18">
        <v>0</v>
      </c>
      <c r="E31" s="18">
        <v>0</v>
      </c>
      <c r="F31" s="18">
        <v>0</v>
      </c>
    </row>
    <row r="32" spans="1:6" ht="12.75">
      <c r="A32" s="16" t="s">
        <v>51</v>
      </c>
      <c r="B32" s="17" t="s">
        <v>52</v>
      </c>
      <c r="C32" s="18">
        <f>C33</f>
        <v>717</v>
      </c>
      <c r="D32" s="18">
        <f>D33</f>
        <v>691</v>
      </c>
      <c r="E32" s="18">
        <f>E33</f>
        <v>705</v>
      </c>
      <c r="F32" s="18">
        <f>F33</f>
        <v>722</v>
      </c>
    </row>
    <row r="33" spans="1:6" ht="12.75">
      <c r="A33" s="16" t="s">
        <v>51</v>
      </c>
      <c r="B33" s="17" t="s">
        <v>53</v>
      </c>
      <c r="C33" s="18">
        <v>717</v>
      </c>
      <c r="D33" s="18">
        <v>691</v>
      </c>
      <c r="E33" s="18">
        <v>705</v>
      </c>
      <c r="F33" s="18">
        <v>722</v>
      </c>
    </row>
    <row r="34" spans="1:6" ht="12.75">
      <c r="A34" s="16" t="s">
        <v>54</v>
      </c>
      <c r="B34" s="17" t="s">
        <v>55</v>
      </c>
      <c r="C34" s="18">
        <f>C35</f>
        <v>20026</v>
      </c>
      <c r="D34" s="18">
        <f>D35</f>
        <v>24140</v>
      </c>
      <c r="E34" s="18">
        <f>E35</f>
        <v>28722</v>
      </c>
      <c r="F34" s="18">
        <f>F35</f>
        <v>35507</v>
      </c>
    </row>
    <row r="35" spans="1:6" ht="20.25">
      <c r="A35" s="16" t="s">
        <v>56</v>
      </c>
      <c r="B35" s="17" t="s">
        <v>57</v>
      </c>
      <c r="C35" s="18">
        <v>20026</v>
      </c>
      <c r="D35" s="18">
        <v>24140</v>
      </c>
      <c r="E35" s="18">
        <v>28722</v>
      </c>
      <c r="F35" s="18">
        <v>35507</v>
      </c>
    </row>
    <row r="36" spans="1:6" ht="12.75">
      <c r="A36" s="16" t="s">
        <v>58</v>
      </c>
      <c r="B36" s="17" t="s">
        <v>59</v>
      </c>
      <c r="C36" s="18">
        <f>SUM(C39+C37)</f>
        <v>28521</v>
      </c>
      <c r="D36" s="18">
        <f>SUM(D39+D37)</f>
        <v>29380</v>
      </c>
      <c r="E36" s="18">
        <f>SUM(E39+E37)</f>
        <v>30843</v>
      </c>
      <c r="F36" s="18">
        <f>SUM(F39+F37)</f>
        <v>32433</v>
      </c>
    </row>
    <row r="37" spans="1:6" ht="20.25">
      <c r="A37" s="16" t="s">
        <v>60</v>
      </c>
      <c r="B37" s="17" t="s">
        <v>61</v>
      </c>
      <c r="C37" s="18">
        <f>C38</f>
        <v>27656</v>
      </c>
      <c r="D37" s="18">
        <f>D38</f>
        <v>28780</v>
      </c>
      <c r="E37" s="18">
        <f>E38</f>
        <v>30243</v>
      </c>
      <c r="F37" s="18">
        <f>F38</f>
        <v>31833</v>
      </c>
    </row>
    <row r="38" spans="1:6" ht="20.25">
      <c r="A38" s="16" t="s">
        <v>62</v>
      </c>
      <c r="B38" s="17" t="s">
        <v>63</v>
      </c>
      <c r="C38" s="18">
        <v>27656</v>
      </c>
      <c r="D38" s="18">
        <v>28780</v>
      </c>
      <c r="E38" s="18">
        <v>30243</v>
      </c>
      <c r="F38" s="18">
        <v>31833</v>
      </c>
    </row>
    <row r="39" spans="1:6" ht="20.25">
      <c r="A39" s="16" t="s">
        <v>64</v>
      </c>
      <c r="B39" s="17" t="s">
        <v>65</v>
      </c>
      <c r="C39" s="18">
        <f>C40</f>
        <v>865</v>
      </c>
      <c r="D39" s="18">
        <f>D40</f>
        <v>600</v>
      </c>
      <c r="E39" s="18">
        <f>E40</f>
        <v>600</v>
      </c>
      <c r="F39" s="18">
        <f>F40</f>
        <v>600</v>
      </c>
    </row>
    <row r="40" spans="1:6" ht="12.75">
      <c r="A40" s="16" t="s">
        <v>66</v>
      </c>
      <c r="B40" s="17" t="s">
        <v>67</v>
      </c>
      <c r="C40" s="18">
        <v>865</v>
      </c>
      <c r="D40" s="18">
        <v>600</v>
      </c>
      <c r="E40" s="18">
        <v>600</v>
      </c>
      <c r="F40" s="18">
        <v>600</v>
      </c>
    </row>
    <row r="41" spans="1:6" ht="27" customHeight="1">
      <c r="A41" s="16" t="s">
        <v>235</v>
      </c>
      <c r="B41" s="20" t="s">
        <v>236</v>
      </c>
      <c r="C41" s="18">
        <v>20</v>
      </c>
      <c r="D41" s="18"/>
      <c r="E41" s="18"/>
      <c r="F41" s="18"/>
    </row>
    <row r="42" spans="1:6" ht="20.25">
      <c r="A42" s="16" t="s">
        <v>68</v>
      </c>
      <c r="B42" s="17" t="s">
        <v>69</v>
      </c>
      <c r="C42" s="18">
        <f>SUM(C56+C53+C45+C43)</f>
        <v>263328</v>
      </c>
      <c r="D42" s="18">
        <f>SUM(D56+D53+D45+D43)</f>
        <v>254153</v>
      </c>
      <c r="E42" s="18">
        <f>SUM(E56+E53+E45+E43)</f>
        <v>257619</v>
      </c>
      <c r="F42" s="18">
        <f>SUM(F56+F53+F45+F43)</f>
        <v>252107</v>
      </c>
    </row>
    <row r="43" spans="1:6" ht="30">
      <c r="A43" s="16" t="s">
        <v>70</v>
      </c>
      <c r="B43" s="17" t="s">
        <v>71</v>
      </c>
      <c r="C43" s="18">
        <f>C44</f>
        <v>333</v>
      </c>
      <c r="D43" s="18">
        <f>D44</f>
        <v>200</v>
      </c>
      <c r="E43" s="18">
        <f>E44</f>
        <v>200</v>
      </c>
      <c r="F43" s="18">
        <f>F44</f>
        <v>200</v>
      </c>
    </row>
    <row r="44" spans="1:6" ht="20.25">
      <c r="A44" s="16" t="s">
        <v>72</v>
      </c>
      <c r="B44" s="17" t="s">
        <v>73</v>
      </c>
      <c r="C44" s="18">
        <v>333</v>
      </c>
      <c r="D44" s="18">
        <v>200</v>
      </c>
      <c r="E44" s="18">
        <v>200</v>
      </c>
      <c r="F44" s="18">
        <v>200</v>
      </c>
    </row>
    <row r="45" spans="1:6" ht="40.5">
      <c r="A45" s="16" t="s">
        <v>74</v>
      </c>
      <c r="B45" s="17" t="s">
        <v>75</v>
      </c>
      <c r="C45" s="18">
        <f>SUM(C46+C49+C51)</f>
        <v>222514</v>
      </c>
      <c r="D45" s="18">
        <f>SUM(D46+D49+D51)</f>
        <v>218716</v>
      </c>
      <c r="E45" s="18">
        <f>SUM(E46+E49+E51)</f>
        <v>221882</v>
      </c>
      <c r="F45" s="18">
        <f>SUM(F46+F49+F51)</f>
        <v>215870</v>
      </c>
    </row>
    <row r="46" spans="1:6" ht="30">
      <c r="A46" s="16" t="s">
        <v>76</v>
      </c>
      <c r="B46" s="17" t="s">
        <v>77</v>
      </c>
      <c r="C46" s="18">
        <f>SUM(C47:C48)</f>
        <v>199263</v>
      </c>
      <c r="D46" s="18">
        <f>SUM(D47:D48)</f>
        <v>195068</v>
      </c>
      <c r="E46" s="18">
        <f>SUM(E47:E48)</f>
        <v>197234</v>
      </c>
      <c r="F46" s="18">
        <f>SUM(F47:F48)</f>
        <v>189991</v>
      </c>
    </row>
    <row r="47" spans="1:6" ht="30">
      <c r="A47" s="16" t="s">
        <v>78</v>
      </c>
      <c r="B47" s="17" t="s">
        <v>79</v>
      </c>
      <c r="C47" s="18">
        <v>52274</v>
      </c>
      <c r="D47" s="18">
        <v>56525</v>
      </c>
      <c r="E47" s="18">
        <v>58378</v>
      </c>
      <c r="F47" s="18">
        <v>52682</v>
      </c>
    </row>
    <row r="48" spans="1:6" ht="30">
      <c r="A48" s="16" t="s">
        <v>80</v>
      </c>
      <c r="B48" s="17" t="s">
        <v>81</v>
      </c>
      <c r="C48" s="18">
        <v>146989</v>
      </c>
      <c r="D48" s="18">
        <v>138543</v>
      </c>
      <c r="E48" s="18">
        <v>138856</v>
      </c>
      <c r="F48" s="18">
        <v>137309</v>
      </c>
    </row>
    <row r="49" spans="1:6" ht="40.5">
      <c r="A49" s="16" t="s">
        <v>82</v>
      </c>
      <c r="B49" s="17" t="s">
        <v>83</v>
      </c>
      <c r="C49" s="18">
        <f>C50</f>
        <v>6648</v>
      </c>
      <c r="D49" s="18">
        <f>D50</f>
        <v>6648</v>
      </c>
      <c r="E49" s="18">
        <f>E50</f>
        <v>6648</v>
      </c>
      <c r="F49" s="18">
        <f>F50</f>
        <v>6779</v>
      </c>
    </row>
    <row r="50" spans="1:6" ht="30">
      <c r="A50" s="16" t="s">
        <v>84</v>
      </c>
      <c r="B50" s="17" t="s">
        <v>85</v>
      </c>
      <c r="C50" s="18">
        <v>6648</v>
      </c>
      <c r="D50" s="18">
        <v>6648</v>
      </c>
      <c r="E50" s="18">
        <v>6648</v>
      </c>
      <c r="F50" s="18">
        <v>6779</v>
      </c>
    </row>
    <row r="51" spans="1:6" ht="20.25">
      <c r="A51" s="16" t="s">
        <v>86</v>
      </c>
      <c r="B51" s="17" t="s">
        <v>87</v>
      </c>
      <c r="C51" s="18">
        <f>C52</f>
        <v>16603</v>
      </c>
      <c r="D51" s="18">
        <f>D52</f>
        <v>17000</v>
      </c>
      <c r="E51" s="18">
        <f>E52</f>
        <v>18000</v>
      </c>
      <c r="F51" s="18">
        <f>F52</f>
        <v>19100</v>
      </c>
    </row>
    <row r="52" spans="1:6" ht="20.25">
      <c r="A52" s="16" t="s">
        <v>88</v>
      </c>
      <c r="B52" s="17" t="s">
        <v>89</v>
      </c>
      <c r="C52" s="18">
        <v>16603</v>
      </c>
      <c r="D52" s="18">
        <v>17000</v>
      </c>
      <c r="E52" s="18">
        <v>18000</v>
      </c>
      <c r="F52" s="18">
        <v>19100</v>
      </c>
    </row>
    <row r="53" spans="1:6" ht="12.75">
      <c r="A53" s="16" t="s">
        <v>90</v>
      </c>
      <c r="B53" s="17" t="s">
        <v>91</v>
      </c>
      <c r="C53" s="18">
        <f>C54</f>
        <v>1694</v>
      </c>
      <c r="D53" s="18">
        <f>D54</f>
        <v>50</v>
      </c>
      <c r="E53" s="18">
        <f>E54</f>
        <v>50</v>
      </c>
      <c r="F53" s="18">
        <f>F54</f>
        <v>50</v>
      </c>
    </row>
    <row r="54" spans="1:6" ht="20.25">
      <c r="A54" s="16" t="s">
        <v>92</v>
      </c>
      <c r="B54" s="17" t="s">
        <v>93</v>
      </c>
      <c r="C54" s="18">
        <f>C55</f>
        <v>1694</v>
      </c>
      <c r="D54" s="18">
        <v>50</v>
      </c>
      <c r="E54" s="18">
        <v>50</v>
      </c>
      <c r="F54" s="18">
        <v>50</v>
      </c>
    </row>
    <row r="55" spans="1:6" ht="20.25">
      <c r="A55" s="16" t="s">
        <v>94</v>
      </c>
      <c r="B55" s="17" t="s">
        <v>95</v>
      </c>
      <c r="C55" s="18">
        <v>1694</v>
      </c>
      <c r="D55" s="18">
        <v>50</v>
      </c>
      <c r="E55" s="18">
        <v>50</v>
      </c>
      <c r="F55" s="18">
        <v>50</v>
      </c>
    </row>
    <row r="56" spans="1:6" ht="30">
      <c r="A56" s="16" t="s">
        <v>96</v>
      </c>
      <c r="B56" s="17" t="s">
        <v>97</v>
      </c>
      <c r="C56" s="18">
        <f>SUM(C57)</f>
        <v>38787</v>
      </c>
      <c r="D56" s="18">
        <f>SUM(D57)</f>
        <v>35187</v>
      </c>
      <c r="E56" s="18">
        <f>SUM(E57)</f>
        <v>35487</v>
      </c>
      <c r="F56" s="18">
        <f>SUM(F57)</f>
        <v>35987</v>
      </c>
    </row>
    <row r="57" spans="1:6" ht="30">
      <c r="A57" s="16" t="s">
        <v>98</v>
      </c>
      <c r="B57" s="17" t="s">
        <v>99</v>
      </c>
      <c r="C57" s="18">
        <f>C58+C59</f>
        <v>38787</v>
      </c>
      <c r="D57" s="18">
        <f>D58+D59</f>
        <v>35187</v>
      </c>
      <c r="E57" s="18">
        <f>E58+E59</f>
        <v>35487</v>
      </c>
      <c r="F57" s="18">
        <f>F58+F59</f>
        <v>35987</v>
      </c>
    </row>
    <row r="58" spans="1:6" ht="30">
      <c r="A58" s="16" t="s">
        <v>100</v>
      </c>
      <c r="B58" s="17" t="s">
        <v>101</v>
      </c>
      <c r="C58" s="18">
        <v>33787</v>
      </c>
      <c r="D58" s="18">
        <v>31487</v>
      </c>
      <c r="E58" s="18">
        <v>31487</v>
      </c>
      <c r="F58" s="18">
        <v>31487</v>
      </c>
    </row>
    <row r="59" spans="1:6" ht="30">
      <c r="A59" s="16" t="s">
        <v>100</v>
      </c>
      <c r="B59" s="17" t="s">
        <v>190</v>
      </c>
      <c r="C59" s="18">
        <v>5000</v>
      </c>
      <c r="D59" s="18">
        <v>3700</v>
      </c>
      <c r="E59" s="18">
        <v>4000</v>
      </c>
      <c r="F59" s="18">
        <v>4500</v>
      </c>
    </row>
    <row r="60" spans="1:6" ht="12.75">
      <c r="A60" s="16" t="s">
        <v>102</v>
      </c>
      <c r="B60" s="17" t="s">
        <v>103</v>
      </c>
      <c r="C60" s="18">
        <f>C61</f>
        <v>22000</v>
      </c>
      <c r="D60" s="18">
        <f>D61</f>
        <v>14869</v>
      </c>
      <c r="E60" s="18">
        <f>E61</f>
        <v>15159</v>
      </c>
      <c r="F60" s="18">
        <f>F61</f>
        <v>15159</v>
      </c>
    </row>
    <row r="61" spans="1:6" ht="12.75">
      <c r="A61" s="16" t="s">
        <v>104</v>
      </c>
      <c r="B61" s="17" t="s">
        <v>105</v>
      </c>
      <c r="C61" s="18">
        <f>SUM(C62:C65)</f>
        <v>22000</v>
      </c>
      <c r="D61" s="18">
        <f>SUM(D62:D65)</f>
        <v>14869</v>
      </c>
      <c r="E61" s="18">
        <f>SUM(E62:E65)</f>
        <v>15159</v>
      </c>
      <c r="F61" s="18">
        <f>SUM(F62:F65)</f>
        <v>15159</v>
      </c>
    </row>
    <row r="62" spans="1:6" ht="12.75">
      <c r="A62" s="16" t="s">
        <v>106</v>
      </c>
      <c r="B62" s="17" t="s">
        <v>107</v>
      </c>
      <c r="C62" s="18">
        <v>890</v>
      </c>
      <c r="D62" s="18">
        <v>600</v>
      </c>
      <c r="E62" s="18">
        <v>620</v>
      </c>
      <c r="F62" s="18">
        <v>620</v>
      </c>
    </row>
    <row r="63" spans="1:6" ht="12.75">
      <c r="A63" s="16" t="s">
        <v>108</v>
      </c>
      <c r="B63" s="17" t="s">
        <v>109</v>
      </c>
      <c r="C63" s="18">
        <v>32</v>
      </c>
      <c r="D63" s="18">
        <v>20</v>
      </c>
      <c r="E63" s="18">
        <v>25</v>
      </c>
      <c r="F63" s="18">
        <v>25</v>
      </c>
    </row>
    <row r="64" spans="1:6" ht="12.75">
      <c r="A64" s="16" t="s">
        <v>110</v>
      </c>
      <c r="B64" s="17" t="s">
        <v>111</v>
      </c>
      <c r="C64" s="18">
        <v>1330</v>
      </c>
      <c r="D64" s="18">
        <v>949</v>
      </c>
      <c r="E64" s="18">
        <v>967</v>
      </c>
      <c r="F64" s="18">
        <v>967</v>
      </c>
    </row>
    <row r="65" spans="1:6" ht="12.75">
      <c r="A65" s="16" t="s">
        <v>112</v>
      </c>
      <c r="B65" s="17" t="s">
        <v>113</v>
      </c>
      <c r="C65" s="18">
        <v>19748</v>
      </c>
      <c r="D65" s="18">
        <v>13300</v>
      </c>
      <c r="E65" s="18">
        <v>13547</v>
      </c>
      <c r="F65" s="18">
        <v>13547</v>
      </c>
    </row>
    <row r="66" spans="1:6" ht="12.75">
      <c r="A66" s="16" t="s">
        <v>114</v>
      </c>
      <c r="B66" s="17" t="s">
        <v>115</v>
      </c>
      <c r="C66" s="18">
        <f>C67</f>
        <v>6300</v>
      </c>
      <c r="D66" s="18">
        <f aca="true" t="shared" si="0" ref="C66:F67">D67</f>
        <v>2720</v>
      </c>
      <c r="E66" s="18">
        <f t="shared" si="0"/>
        <v>3100</v>
      </c>
      <c r="F66" s="18">
        <f t="shared" si="0"/>
        <v>3900</v>
      </c>
    </row>
    <row r="67" spans="1:6" ht="12.75">
      <c r="A67" s="16" t="s">
        <v>116</v>
      </c>
      <c r="B67" s="17" t="s">
        <v>117</v>
      </c>
      <c r="C67" s="18">
        <f t="shared" si="0"/>
        <v>6300</v>
      </c>
      <c r="D67" s="18">
        <f t="shared" si="0"/>
        <v>2720</v>
      </c>
      <c r="E67" s="18">
        <f t="shared" si="0"/>
        <v>3100</v>
      </c>
      <c r="F67" s="18">
        <f t="shared" si="0"/>
        <v>3900</v>
      </c>
    </row>
    <row r="68" spans="1:6" ht="12.75">
      <c r="A68" s="16" t="s">
        <v>118</v>
      </c>
      <c r="B68" s="17" t="s">
        <v>119</v>
      </c>
      <c r="C68" s="18">
        <v>6300</v>
      </c>
      <c r="D68" s="18">
        <v>2720</v>
      </c>
      <c r="E68" s="18">
        <v>3100</v>
      </c>
      <c r="F68" s="18">
        <v>3900</v>
      </c>
    </row>
    <row r="69" spans="1:6" ht="12.75">
      <c r="A69" s="16" t="s">
        <v>120</v>
      </c>
      <c r="B69" s="17" t="s">
        <v>121</v>
      </c>
      <c r="C69" s="18">
        <v>6300</v>
      </c>
      <c r="D69" s="18">
        <v>2720</v>
      </c>
      <c r="E69" s="18">
        <v>3100</v>
      </c>
      <c r="F69" s="18">
        <v>3900</v>
      </c>
    </row>
    <row r="70" spans="1:6" ht="12.75">
      <c r="A70" s="16" t="s">
        <v>122</v>
      </c>
      <c r="B70" s="17" t="s">
        <v>123</v>
      </c>
      <c r="C70" s="18">
        <f>SUM(C74+C71)</f>
        <v>70818</v>
      </c>
      <c r="D70" s="18">
        <f>SUM(D74+D71)</f>
        <v>34899</v>
      </c>
      <c r="E70" s="18">
        <f>SUM(E74+E71)</f>
        <v>32437</v>
      </c>
      <c r="F70" s="18">
        <f>SUM(F74+F71)</f>
        <v>32244</v>
      </c>
    </row>
    <row r="71" spans="1:6" ht="30">
      <c r="A71" s="16" t="s">
        <v>124</v>
      </c>
      <c r="B71" s="17" t="s">
        <v>125</v>
      </c>
      <c r="C71" s="18">
        <f aca="true" t="shared" si="1" ref="C71:F72">C72</f>
        <v>3344</v>
      </c>
      <c r="D71" s="18">
        <f t="shared" si="1"/>
        <v>7871</v>
      </c>
      <c r="E71" s="18">
        <f t="shared" si="1"/>
        <v>7000</v>
      </c>
      <c r="F71" s="18">
        <f t="shared" si="1"/>
        <v>7000</v>
      </c>
    </row>
    <row r="72" spans="1:6" ht="40.5">
      <c r="A72" s="16" t="s">
        <v>126</v>
      </c>
      <c r="B72" s="17" t="s">
        <v>127</v>
      </c>
      <c r="C72" s="18">
        <f t="shared" si="1"/>
        <v>3344</v>
      </c>
      <c r="D72" s="18">
        <f t="shared" si="1"/>
        <v>7871</v>
      </c>
      <c r="E72" s="18">
        <f t="shared" si="1"/>
        <v>7000</v>
      </c>
      <c r="F72" s="18">
        <f t="shared" si="1"/>
        <v>7000</v>
      </c>
    </row>
    <row r="73" spans="1:6" ht="40.5">
      <c r="A73" s="16" t="s">
        <v>128</v>
      </c>
      <c r="B73" s="17" t="s">
        <v>129</v>
      </c>
      <c r="C73" s="18">
        <v>3344</v>
      </c>
      <c r="D73" s="18">
        <v>7871</v>
      </c>
      <c r="E73" s="18">
        <v>7000</v>
      </c>
      <c r="F73" s="18">
        <v>7000</v>
      </c>
    </row>
    <row r="74" spans="1:6" ht="20.25">
      <c r="A74" s="16" t="s">
        <v>130</v>
      </c>
      <c r="B74" s="17" t="s">
        <v>131</v>
      </c>
      <c r="C74" s="18">
        <f>SUM(C75+C78)</f>
        <v>67474</v>
      </c>
      <c r="D74" s="18">
        <f>SUM(D78+D75)</f>
        <v>27028</v>
      </c>
      <c r="E74" s="18">
        <f>SUM(E78+E75)</f>
        <v>25437</v>
      </c>
      <c r="F74" s="18">
        <f>SUM(F78+F75)</f>
        <v>25244</v>
      </c>
    </row>
    <row r="75" spans="1:6" ht="12.75">
      <c r="A75" s="16" t="s">
        <v>132</v>
      </c>
      <c r="B75" s="17" t="s">
        <v>133</v>
      </c>
      <c r="C75" s="18">
        <f>SUM(C76:C77)</f>
        <v>36000</v>
      </c>
      <c r="D75" s="18">
        <f>SUM(D76:D77)</f>
        <v>27028</v>
      </c>
      <c r="E75" s="18">
        <v>25437</v>
      </c>
      <c r="F75" s="18">
        <v>25244</v>
      </c>
    </row>
    <row r="76" spans="1:6" ht="20.25">
      <c r="A76" s="16" t="s">
        <v>134</v>
      </c>
      <c r="B76" s="17" t="s">
        <v>135</v>
      </c>
      <c r="C76" s="18">
        <v>9925</v>
      </c>
      <c r="D76" s="18">
        <v>3923</v>
      </c>
      <c r="E76" s="18">
        <v>3670</v>
      </c>
      <c r="F76" s="18">
        <v>3488</v>
      </c>
    </row>
    <row r="77" spans="1:6" ht="20.25">
      <c r="A77" s="16" t="s">
        <v>136</v>
      </c>
      <c r="B77" s="17" t="s">
        <v>137</v>
      </c>
      <c r="C77" s="18">
        <v>26075</v>
      </c>
      <c r="D77" s="18">
        <v>23105</v>
      </c>
      <c r="E77" s="18">
        <v>21767</v>
      </c>
      <c r="F77" s="18">
        <v>21756</v>
      </c>
    </row>
    <row r="78" spans="1:6" ht="20.25">
      <c r="A78" s="16" t="s">
        <v>138</v>
      </c>
      <c r="B78" s="17" t="s">
        <v>139</v>
      </c>
      <c r="C78" s="18">
        <f>C79+C80</f>
        <v>31474</v>
      </c>
      <c r="D78" s="18">
        <f>D79</f>
        <v>0</v>
      </c>
      <c r="E78" s="18">
        <f>E79</f>
        <v>0</v>
      </c>
      <c r="F78" s="18">
        <f>F79</f>
        <v>0</v>
      </c>
    </row>
    <row r="79" spans="1:6" ht="20.25">
      <c r="A79" s="16" t="s">
        <v>140</v>
      </c>
      <c r="B79" s="20" t="s">
        <v>141</v>
      </c>
      <c r="C79" s="18">
        <v>25174</v>
      </c>
      <c r="D79" s="18">
        <v>0</v>
      </c>
      <c r="E79" s="18">
        <v>0</v>
      </c>
      <c r="F79" s="18">
        <v>0</v>
      </c>
    </row>
    <row r="80" spans="1:6" ht="30">
      <c r="A80" s="16" t="s">
        <v>233</v>
      </c>
      <c r="B80" s="20" t="s">
        <v>234</v>
      </c>
      <c r="C80" s="18">
        <v>6300</v>
      </c>
      <c r="D80" s="18"/>
      <c r="E80" s="18"/>
      <c r="F80" s="18"/>
    </row>
    <row r="81" spans="1:6" ht="12.75">
      <c r="A81" s="16" t="s">
        <v>142</v>
      </c>
      <c r="B81" s="17" t="s">
        <v>143</v>
      </c>
      <c r="C81" s="18">
        <f>SUM(C88+C87+C86+C83+C82)</f>
        <v>16900</v>
      </c>
      <c r="D81" s="18">
        <f>SUM(D88+D87+D86+D83+D82)</f>
        <v>16100</v>
      </c>
      <c r="E81" s="18">
        <f>SUM(E88+E87+E86+E83+E82)</f>
        <v>16901</v>
      </c>
      <c r="F81" s="18">
        <f>SUM(F88+F87+F86+F83+F82)</f>
        <v>17963</v>
      </c>
    </row>
    <row r="82" spans="1:6" ht="30">
      <c r="A82" s="16" t="s">
        <v>144</v>
      </c>
      <c r="B82" s="17" t="s">
        <v>145</v>
      </c>
      <c r="C82" s="18">
        <v>872</v>
      </c>
      <c r="D82" s="18">
        <v>800</v>
      </c>
      <c r="E82" s="18">
        <v>872</v>
      </c>
      <c r="F82" s="18">
        <v>866</v>
      </c>
    </row>
    <row r="83" spans="1:6" ht="51">
      <c r="A83" s="16" t="s">
        <v>146</v>
      </c>
      <c r="B83" s="17" t="s">
        <v>147</v>
      </c>
      <c r="C83" s="18">
        <f>SUM(C84:C85)</f>
        <v>3380</v>
      </c>
      <c r="D83" s="18">
        <f>SUM(D84:D85)</f>
        <v>3200</v>
      </c>
      <c r="E83" s="18">
        <f>SUM(E84:E85)</f>
        <v>3380</v>
      </c>
      <c r="F83" s="18">
        <f>SUM(F84:F85)</f>
        <v>3600</v>
      </c>
    </row>
    <row r="84" spans="1:6" ht="20.25">
      <c r="A84" s="16" t="s">
        <v>148</v>
      </c>
      <c r="B84" s="17" t="s">
        <v>149</v>
      </c>
      <c r="C84" s="18">
        <v>1690</v>
      </c>
      <c r="D84" s="18">
        <v>1600</v>
      </c>
      <c r="E84" s="18">
        <v>1690</v>
      </c>
      <c r="F84" s="18">
        <v>1800</v>
      </c>
    </row>
    <row r="85" spans="1:6" ht="12.75">
      <c r="A85" s="16" t="s">
        <v>150</v>
      </c>
      <c r="B85" s="17" t="s">
        <v>151</v>
      </c>
      <c r="C85" s="18">
        <v>1690</v>
      </c>
      <c r="D85" s="18">
        <v>1600</v>
      </c>
      <c r="E85" s="18">
        <v>1690</v>
      </c>
      <c r="F85" s="18">
        <v>1800</v>
      </c>
    </row>
    <row r="86" spans="1:6" ht="20.25">
      <c r="A86" s="16" t="s">
        <v>152</v>
      </c>
      <c r="B86" s="17" t="s">
        <v>153</v>
      </c>
      <c r="C86" s="18">
        <v>2520</v>
      </c>
      <c r="D86" s="18">
        <v>2400</v>
      </c>
      <c r="E86" s="18">
        <v>2520</v>
      </c>
      <c r="F86" s="18">
        <v>2700</v>
      </c>
    </row>
    <row r="87" spans="1:6" ht="30">
      <c r="A87" s="16" t="s">
        <v>154</v>
      </c>
      <c r="B87" s="17" t="s">
        <v>155</v>
      </c>
      <c r="C87" s="18">
        <v>2520</v>
      </c>
      <c r="D87" s="18">
        <v>2400</v>
      </c>
      <c r="E87" s="18">
        <v>2520</v>
      </c>
      <c r="F87" s="18">
        <v>2700</v>
      </c>
    </row>
    <row r="88" spans="1:6" ht="12.75">
      <c r="A88" s="16" t="s">
        <v>156</v>
      </c>
      <c r="B88" s="17" t="s">
        <v>157</v>
      </c>
      <c r="C88" s="18">
        <f>C89</f>
        <v>7608</v>
      </c>
      <c r="D88" s="18">
        <f>D89</f>
        <v>7300</v>
      </c>
      <c r="E88" s="18">
        <f>E89</f>
        <v>7609</v>
      </c>
      <c r="F88" s="18">
        <f>F89</f>
        <v>8097</v>
      </c>
    </row>
    <row r="89" spans="1:6" ht="20.25">
      <c r="A89" s="16" t="s">
        <v>158</v>
      </c>
      <c r="B89" s="17" t="s">
        <v>159</v>
      </c>
      <c r="C89" s="18">
        <v>7608</v>
      </c>
      <c r="D89" s="18">
        <v>7300</v>
      </c>
      <c r="E89" s="18">
        <v>7609</v>
      </c>
      <c r="F89" s="18">
        <v>8097</v>
      </c>
    </row>
    <row r="90" spans="1:6" ht="12.75">
      <c r="A90" s="16" t="s">
        <v>160</v>
      </c>
      <c r="B90" s="17" t="s">
        <v>161</v>
      </c>
      <c r="C90" s="18">
        <f aca="true" t="shared" si="2" ref="C90:F91">C91</f>
        <v>77700</v>
      </c>
      <c r="D90" s="18">
        <f t="shared" si="2"/>
        <v>44800</v>
      </c>
      <c r="E90" s="18">
        <f t="shared" si="2"/>
        <v>10400</v>
      </c>
      <c r="F90" s="18">
        <f t="shared" si="2"/>
        <v>55500</v>
      </c>
    </row>
    <row r="91" spans="1:6" ht="12.75">
      <c r="A91" s="16" t="s">
        <v>162</v>
      </c>
      <c r="B91" s="17" t="s">
        <v>163</v>
      </c>
      <c r="C91" s="18">
        <f t="shared" si="2"/>
        <v>77700</v>
      </c>
      <c r="D91" s="18">
        <f t="shared" si="2"/>
        <v>44800</v>
      </c>
      <c r="E91" s="18">
        <f t="shared" si="2"/>
        <v>10400</v>
      </c>
      <c r="F91" s="18">
        <f t="shared" si="2"/>
        <v>55500</v>
      </c>
    </row>
    <row r="92" spans="1:6" ht="12.75">
      <c r="A92" s="16" t="s">
        <v>164</v>
      </c>
      <c r="B92" s="17" t="s">
        <v>165</v>
      </c>
      <c r="C92" s="18">
        <v>77700</v>
      </c>
      <c r="D92" s="18">
        <v>44800</v>
      </c>
      <c r="E92" s="18">
        <v>10400</v>
      </c>
      <c r="F92" s="18">
        <v>55500</v>
      </c>
    </row>
    <row r="93" spans="1:6" ht="12.75">
      <c r="A93" s="16" t="s">
        <v>166</v>
      </c>
      <c r="B93" s="17" t="s">
        <v>167</v>
      </c>
      <c r="C93" s="18">
        <f>C94+C117+C122</f>
        <v>3757393</v>
      </c>
      <c r="D93" s="18">
        <f>D94</f>
        <v>3119744</v>
      </c>
      <c r="E93" s="18">
        <f>E94</f>
        <v>3055486</v>
      </c>
      <c r="F93" s="18">
        <f>F94</f>
        <v>2988252</v>
      </c>
    </row>
    <row r="94" spans="1:6" ht="20.25">
      <c r="A94" s="16" t="s">
        <v>168</v>
      </c>
      <c r="B94" s="17" t="s">
        <v>169</v>
      </c>
      <c r="C94" s="18">
        <f>SUM(C101+C98+C95+C112)</f>
        <v>3757616</v>
      </c>
      <c r="D94" s="18">
        <f>SUM(D101+D98+D95)</f>
        <v>3119744</v>
      </c>
      <c r="E94" s="18">
        <f>SUM(E101+E98+E95)</f>
        <v>3055486</v>
      </c>
      <c r="F94" s="18">
        <f>SUM(F101+F98+F95)</f>
        <v>2988252</v>
      </c>
    </row>
    <row r="95" spans="1:6" ht="12.75">
      <c r="A95" s="16" t="s">
        <v>170</v>
      </c>
      <c r="B95" s="17" t="s">
        <v>191</v>
      </c>
      <c r="C95" s="18">
        <f>C96</f>
        <v>34519</v>
      </c>
      <c r="D95" s="18">
        <f>D96</f>
        <v>293095</v>
      </c>
      <c r="E95" s="18">
        <f>E96</f>
        <v>247884</v>
      </c>
      <c r="F95" s="18">
        <f>F96</f>
        <v>175905</v>
      </c>
    </row>
    <row r="96" spans="1:6" ht="12.75">
      <c r="A96" s="16" t="s">
        <v>171</v>
      </c>
      <c r="B96" s="17" t="s">
        <v>192</v>
      </c>
      <c r="C96" s="18">
        <v>34519</v>
      </c>
      <c r="D96" s="18">
        <v>293095</v>
      </c>
      <c r="E96" s="18">
        <v>247884</v>
      </c>
      <c r="F96" s="18">
        <v>175905</v>
      </c>
    </row>
    <row r="97" spans="1:6" ht="12.75">
      <c r="A97" s="16" t="s">
        <v>172</v>
      </c>
      <c r="B97" s="17" t="s">
        <v>193</v>
      </c>
      <c r="C97" s="18">
        <v>34519</v>
      </c>
      <c r="D97" s="18">
        <v>293095</v>
      </c>
      <c r="E97" s="18">
        <v>247884</v>
      </c>
      <c r="F97" s="18">
        <v>175905</v>
      </c>
    </row>
    <row r="98" spans="1:6" ht="12.75">
      <c r="A98" s="16" t="s">
        <v>173</v>
      </c>
      <c r="B98" s="17" t="s">
        <v>174</v>
      </c>
      <c r="C98" s="18">
        <f aca="true" t="shared" si="3" ref="C98:F99">C99</f>
        <v>926841</v>
      </c>
      <c r="D98" s="18">
        <f t="shared" si="3"/>
        <v>16735</v>
      </c>
      <c r="E98" s="18">
        <f t="shared" si="3"/>
        <v>16743</v>
      </c>
      <c r="F98" s="18">
        <f t="shared" si="3"/>
        <v>16751</v>
      </c>
    </row>
    <row r="99" spans="1:6" ht="12.75">
      <c r="A99" s="16" t="s">
        <v>175</v>
      </c>
      <c r="B99" s="17" t="s">
        <v>194</v>
      </c>
      <c r="C99" s="18">
        <f t="shared" si="3"/>
        <v>926841</v>
      </c>
      <c r="D99" s="18">
        <f t="shared" si="3"/>
        <v>16735</v>
      </c>
      <c r="E99" s="18">
        <f t="shared" si="3"/>
        <v>16743</v>
      </c>
      <c r="F99" s="18">
        <f t="shared" si="3"/>
        <v>16751</v>
      </c>
    </row>
    <row r="100" spans="1:6" ht="12.75">
      <c r="A100" s="16" t="s">
        <v>176</v>
      </c>
      <c r="B100" s="17" t="s">
        <v>195</v>
      </c>
      <c r="C100" s="18">
        <v>926841</v>
      </c>
      <c r="D100" s="18">
        <v>16735</v>
      </c>
      <c r="E100" s="18">
        <v>16743</v>
      </c>
      <c r="F100" s="18">
        <v>16751</v>
      </c>
    </row>
    <row r="101" spans="1:6" ht="12.75">
      <c r="A101" s="16" t="s">
        <v>177</v>
      </c>
      <c r="B101" s="17" t="s">
        <v>196</v>
      </c>
      <c r="C101" s="18">
        <f>SUM(C102+C104+C106+C108+C110)</f>
        <v>2652156</v>
      </c>
      <c r="D101" s="18">
        <f>SUM(D102+D104+D106+D108+D110)</f>
        <v>2809914</v>
      </c>
      <c r="E101" s="18">
        <f>SUM(E102+E104+E106+E108+E110)</f>
        <v>2790859</v>
      </c>
      <c r="F101" s="18">
        <f>SUM(F102+F104+F106+F108+F110)</f>
        <v>2795596</v>
      </c>
    </row>
    <row r="102" spans="1:6" ht="20.25">
      <c r="A102" s="16" t="s">
        <v>178</v>
      </c>
      <c r="B102" s="17" t="s">
        <v>197</v>
      </c>
      <c r="C102" s="18">
        <v>62590</v>
      </c>
      <c r="D102" s="18">
        <v>64339</v>
      </c>
      <c r="E102" s="18">
        <v>67146</v>
      </c>
      <c r="F102" s="18">
        <v>70078</v>
      </c>
    </row>
    <row r="103" spans="1:6" ht="20.25">
      <c r="A103" s="16" t="s">
        <v>179</v>
      </c>
      <c r="B103" s="17" t="s">
        <v>198</v>
      </c>
      <c r="C103" s="18">
        <v>62590</v>
      </c>
      <c r="D103" s="18">
        <v>64339</v>
      </c>
      <c r="E103" s="18">
        <v>67146</v>
      </c>
      <c r="F103" s="18">
        <v>70078</v>
      </c>
    </row>
    <row r="104" spans="1:6" ht="20.25">
      <c r="A104" s="16" t="s">
        <v>180</v>
      </c>
      <c r="B104" s="17" t="s">
        <v>199</v>
      </c>
      <c r="C104" s="18">
        <v>89934</v>
      </c>
      <c r="D104" s="18">
        <v>116443</v>
      </c>
      <c r="E104" s="18">
        <v>116453</v>
      </c>
      <c r="F104" s="18">
        <v>116465</v>
      </c>
    </row>
    <row r="105" spans="1:6" ht="20.25">
      <c r="A105" s="16" t="s">
        <v>181</v>
      </c>
      <c r="B105" s="17" t="s">
        <v>200</v>
      </c>
      <c r="C105" s="18">
        <v>89934</v>
      </c>
      <c r="D105" s="18">
        <v>116443</v>
      </c>
      <c r="E105" s="18">
        <v>116453</v>
      </c>
      <c r="F105" s="18">
        <v>116465</v>
      </c>
    </row>
    <row r="106" spans="1:6" ht="30">
      <c r="A106" s="16" t="s">
        <v>182</v>
      </c>
      <c r="B106" s="17" t="s">
        <v>183</v>
      </c>
      <c r="C106" s="18">
        <f>C107</f>
        <v>100576</v>
      </c>
      <c r="D106" s="18">
        <v>76928</v>
      </c>
      <c r="E106" s="18">
        <v>76928</v>
      </c>
      <c r="F106" s="18">
        <v>76928</v>
      </c>
    </row>
    <row r="107" spans="1:6" ht="30">
      <c r="A107" s="16" t="s">
        <v>184</v>
      </c>
      <c r="B107" s="17" t="s">
        <v>185</v>
      </c>
      <c r="C107" s="18">
        <v>100576</v>
      </c>
      <c r="D107" s="18">
        <v>76928</v>
      </c>
      <c r="E107" s="18">
        <v>76928</v>
      </c>
      <c r="F107" s="18">
        <v>76928</v>
      </c>
    </row>
    <row r="108" spans="1:6" ht="30">
      <c r="A108" s="16" t="s">
        <v>186</v>
      </c>
      <c r="B108" s="17" t="s">
        <v>201</v>
      </c>
      <c r="C108" s="18">
        <v>39538</v>
      </c>
      <c r="D108" s="18">
        <v>39635</v>
      </c>
      <c r="E108" s="18">
        <v>15854</v>
      </c>
      <c r="F108" s="18">
        <v>15854</v>
      </c>
    </row>
    <row r="109" spans="1:6" ht="30">
      <c r="A109" s="16" t="s">
        <v>187</v>
      </c>
      <c r="B109" s="17" t="s">
        <v>202</v>
      </c>
      <c r="C109" s="18">
        <v>39538</v>
      </c>
      <c r="D109" s="18">
        <v>39635</v>
      </c>
      <c r="E109" s="18">
        <v>15854</v>
      </c>
      <c r="F109" s="18">
        <v>15854</v>
      </c>
    </row>
    <row r="110" spans="1:6" ht="12.75">
      <c r="A110" s="16" t="s">
        <v>188</v>
      </c>
      <c r="B110" s="17" t="s">
        <v>203</v>
      </c>
      <c r="C110" s="18">
        <f>C111</f>
        <v>2359518</v>
      </c>
      <c r="D110" s="18">
        <v>2512569</v>
      </c>
      <c r="E110" s="18">
        <v>2514478</v>
      </c>
      <c r="F110" s="18">
        <v>2516271</v>
      </c>
    </row>
    <row r="111" spans="1:6" ht="12.75">
      <c r="A111" s="16" t="s">
        <v>189</v>
      </c>
      <c r="B111" s="17" t="s">
        <v>204</v>
      </c>
      <c r="C111" s="18">
        <v>2359518</v>
      </c>
      <c r="D111" s="18">
        <v>2512569</v>
      </c>
      <c r="E111" s="18">
        <v>2514478</v>
      </c>
      <c r="F111" s="18">
        <v>2516271</v>
      </c>
    </row>
    <row r="112" spans="1:6" ht="12.75">
      <c r="A112" s="16" t="s">
        <v>231</v>
      </c>
      <c r="B112" s="20" t="s">
        <v>232</v>
      </c>
      <c r="C112" s="18">
        <f>SUM(C113:C116)</f>
        <v>144100</v>
      </c>
      <c r="D112" s="18"/>
      <c r="E112" s="18"/>
      <c r="F112" s="18"/>
    </row>
    <row r="113" spans="1:6" ht="30">
      <c r="A113" s="16" t="s">
        <v>229</v>
      </c>
      <c r="B113" s="20" t="s">
        <v>230</v>
      </c>
      <c r="C113" s="18">
        <v>11343</v>
      </c>
      <c r="D113" s="18"/>
      <c r="E113" s="18"/>
      <c r="F113" s="18"/>
    </row>
    <row r="114" spans="1:6" ht="13.5" customHeight="1">
      <c r="A114" s="16" t="s">
        <v>227</v>
      </c>
      <c r="B114" s="20" t="s">
        <v>228</v>
      </c>
      <c r="C114" s="18">
        <v>40423</v>
      </c>
      <c r="D114" s="18"/>
      <c r="E114" s="18"/>
      <c r="F114" s="18"/>
    </row>
    <row r="115" spans="1:6" ht="20.25">
      <c r="A115" s="16" t="s">
        <v>225</v>
      </c>
      <c r="B115" s="20" t="s">
        <v>226</v>
      </c>
      <c r="C115" s="18">
        <v>107</v>
      </c>
      <c r="D115" s="18"/>
      <c r="E115" s="18"/>
      <c r="F115" s="18"/>
    </row>
    <row r="116" spans="1:6" ht="12.75">
      <c r="A116" s="16" t="s">
        <v>224</v>
      </c>
      <c r="B116" s="20" t="s">
        <v>223</v>
      </c>
      <c r="C116" s="18">
        <v>92227</v>
      </c>
      <c r="D116" s="18"/>
      <c r="E116" s="18"/>
      <c r="F116" s="18"/>
    </row>
    <row r="117" spans="1:6" ht="20.25">
      <c r="A117" s="16" t="s">
        <v>214</v>
      </c>
      <c r="B117" s="17" t="s">
        <v>215</v>
      </c>
      <c r="C117" s="18">
        <f>SUM(C118:C120)</f>
        <v>2127</v>
      </c>
      <c r="D117" s="21"/>
      <c r="E117" s="21"/>
      <c r="F117" s="21"/>
    </row>
    <row r="118" spans="1:6" ht="20.25">
      <c r="A118" s="16" t="s">
        <v>211</v>
      </c>
      <c r="B118" s="17" t="s">
        <v>216</v>
      </c>
      <c r="C118" s="22">
        <v>82</v>
      </c>
      <c r="D118" s="22"/>
      <c r="E118" s="22"/>
      <c r="F118" s="22"/>
    </row>
    <row r="119" spans="1:6" ht="20.25">
      <c r="A119" s="16" t="s">
        <v>212</v>
      </c>
      <c r="B119" s="17" t="s">
        <v>217</v>
      </c>
      <c r="C119" s="22">
        <v>512</v>
      </c>
      <c r="D119" s="22"/>
      <c r="E119" s="22"/>
      <c r="F119" s="22"/>
    </row>
    <row r="120" spans="1:6" ht="20.25">
      <c r="A120" s="16" t="s">
        <v>213</v>
      </c>
      <c r="B120" s="17" t="s">
        <v>218</v>
      </c>
      <c r="C120" s="22">
        <v>1533</v>
      </c>
      <c r="D120" s="22"/>
      <c r="E120" s="22"/>
      <c r="F120" s="22"/>
    </row>
    <row r="121" spans="1:6" ht="20.25">
      <c r="A121" s="23" t="s">
        <v>221</v>
      </c>
      <c r="B121" s="20" t="s">
        <v>219</v>
      </c>
      <c r="C121" s="18">
        <f>C122</f>
        <v>-2350</v>
      </c>
      <c r="D121" s="22"/>
      <c r="E121" s="22"/>
      <c r="F121" s="22"/>
    </row>
    <row r="122" spans="1:6" ht="20.25">
      <c r="A122" s="16" t="s">
        <v>222</v>
      </c>
      <c r="B122" s="20" t="s">
        <v>220</v>
      </c>
      <c r="C122" s="18">
        <v>-2350</v>
      </c>
      <c r="D122" s="22"/>
      <c r="E122" s="22"/>
      <c r="F122" s="22"/>
    </row>
  </sheetData>
  <sheetProtection/>
  <mergeCells count="5">
    <mergeCell ref="A2:F2"/>
    <mergeCell ref="D4:F4"/>
    <mergeCell ref="A4:A5"/>
    <mergeCell ref="B4:B5"/>
    <mergeCell ref="C4:C5"/>
  </mergeCells>
  <printOptions/>
  <pageMargins left="0" right="0" top="0" bottom="0" header="0.31496062992125984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Е.У. Силаева</dc:creator>
  <cp:keywords/>
  <dc:description/>
  <cp:lastModifiedBy>user</cp:lastModifiedBy>
  <cp:lastPrinted>2017-02-06T11:15:45Z</cp:lastPrinted>
  <dcterms:created xsi:type="dcterms:W3CDTF">2017-02-06T10:24:20Z</dcterms:created>
  <dcterms:modified xsi:type="dcterms:W3CDTF">2017-02-06T13:54:15Z</dcterms:modified>
  <cp:category/>
  <cp:version/>
  <cp:contentType/>
  <cp:contentStatus/>
</cp:coreProperties>
</file>