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760"/>
  </bookViews>
  <sheets>
    <sheet name="Приложение" sheetId="3" r:id="rId1"/>
  </sheets>
  <definedNames>
    <definedName name="_xlnm._FilterDatabase" localSheetId="0" hidden="1">Приложение!$A$3:$G$3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  <c r="C20" i="3"/>
  <c r="G20" i="3" l="1"/>
  <c r="G18" i="3"/>
  <c r="G14" i="3"/>
  <c r="G12" i="3"/>
  <c r="G10" i="3"/>
  <c r="G7" i="3"/>
  <c r="G17" i="3" l="1"/>
  <c r="G16" i="3"/>
  <c r="F19" i="3"/>
  <c r="G15" i="3" l="1"/>
  <c r="G11" i="3"/>
  <c r="G9" i="3"/>
  <c r="G8" i="3"/>
  <c r="G6" i="3"/>
  <c r="G4" i="3"/>
  <c r="E20" i="3" l="1"/>
  <c r="E18" i="3"/>
  <c r="E17" i="3"/>
  <c r="E16" i="3"/>
  <c r="E15" i="3"/>
  <c r="E14" i="3"/>
  <c r="E12" i="3"/>
  <c r="E11" i="3"/>
  <c r="E10" i="3"/>
  <c r="E9" i="3"/>
  <c r="E8" i="3"/>
  <c r="E7" i="3"/>
  <c r="E6" i="3"/>
  <c r="F21" i="3"/>
  <c r="E4" i="3"/>
  <c r="D19" i="3"/>
  <c r="C19" i="3"/>
  <c r="C21" i="3" s="1"/>
  <c r="D21" i="3" l="1"/>
  <c r="G21" i="3" s="1"/>
  <c r="G19" i="3"/>
  <c r="E19" i="3"/>
  <c r="E21" i="3" l="1"/>
</calcChain>
</file>

<file path=xl/sharedStrings.xml><?xml version="1.0" encoding="utf-8"?>
<sst xmlns="http://schemas.openxmlformats.org/spreadsheetml/2006/main" count="38" uniqueCount="38">
  <si>
    <t>Код целевой статьи расходов</t>
  </si>
  <si>
    <t>Наименование</t>
  </si>
  <si>
    <t>% выполнения плана</t>
  </si>
  <si>
    <t>ИТОГО ПО ПРОГРАММАМ</t>
  </si>
  <si>
    <t xml:space="preserve">Непрограммные расходы </t>
  </si>
  <si>
    <t>РАСХОДЫ ВСЕГО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</si>
  <si>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</si>
  <si>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</si>
  <si>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</si>
  <si>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</si>
  <si>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</si>
  <si>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</si>
  <si>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</si>
  <si>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</si>
  <si>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1200000000</t>
  </si>
  <si>
    <t>1300000000</t>
  </si>
  <si>
    <t>1400000000</t>
  </si>
  <si>
    <t xml:space="preserve">       Муниципальная программа Щёлковского муниципального района "Развитие и функционирование дорожно-транспортного комплекса Щёлковского муниципального района"                    </t>
  </si>
  <si>
    <t xml:space="preserve">       Муниципальная программа Щёлковского муниципального района "Образование Щёлковского муниципального района"                    </t>
  </si>
  <si>
    <t xml:space="preserve">       Муниципальная программа Щёлковского муниципального района "Развитие инженерной инфраструктуры и энергоэффективности Щёлковского муниципального района"                    </t>
  </si>
  <si>
    <t xml:space="preserve">       Муниципальная программа Щёлковского муниципального района "Спорт Щёлковского муниципального района"                    </t>
  </si>
  <si>
    <t xml:space="preserve">       Муниципальная программа Щёлковского муниципального района "Культура Щёлковского муниципального района"                    </t>
  </si>
  <si>
    <t xml:space="preserve">       Муниципальная программа Щёлковского муниципального района "Экология и окружающая среда Щёлковского муниципального района"                    </t>
  </si>
  <si>
    <t xml:space="preserve">       Муниципальная программа Щёлковского муниципального района "Безопасность Щёлковского муниципального района"                    </t>
  </si>
  <si>
    <t xml:space="preserve">       Муниципальная программа Щёлковского муниципального района "Формирование современной городской среды"                    </t>
  </si>
  <si>
    <t xml:space="preserve">       Муниципальная программа Щёлковского муниципального района "Жилище"                    </t>
  </si>
  <si>
    <t xml:space="preserve">       Муниципальная программа Щёлковского муниципального района "Предпринимательство Щёлковского муниципального района"                    </t>
  </si>
  <si>
    <t xml:space="preserve">       Муниципальная программа Щёлковского муниципального района "Развитие системы информирования населения о деятельности органов местного самоуправления Щёлковского муниципального района"                    </t>
  </si>
  <si>
    <t xml:space="preserve">       Муниципальная программа Щёлковского муниципального района "Муниципальное управление в Щёлковском муниципальном районе"                    </t>
  </si>
  <si>
    <t xml:space="preserve">       Муниципальная программа Щёлковского муниципального района "Развитие информационно-коммуникационных технологий и повышение эффективности предоставления государственных и муниципальных услуг в Щёлковском муниципальном районе"                    </t>
  </si>
  <si>
    <t>0200000000</t>
  </si>
  <si>
    <t xml:space="preserve">       Муниципальная  программа Щёлковского муниципального района "Архитектура и градостроительство Щёлковского муниципального района"                    </t>
  </si>
  <si>
    <t>Утвержденные бюджетные назначения на 2019 год, тыс. руб.</t>
  </si>
  <si>
    <t>Темп роста к соответствующему периоду 2018 года, %</t>
  </si>
  <si>
    <t>Сведения об исполнении бюджета Щёлковского муниципального района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01.10.2019)</t>
  </si>
  <si>
    <t>Муниципальная программа Щёлковского муниципального района  "Сельское хозяйство Щёлковского муниципального района" </t>
  </si>
  <si>
    <t>Фактически исполнено по состоянию на 01.10.2018, тыс. руб.</t>
  </si>
  <si>
    <t>Фактически исполнено по состоянию на 01.10.2019,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</si>
</sst>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topLeftCell="A2" zoomScale="120" zoomScaleNormal="120" workbookViewId="0">
      <pane xSplit="2" ySplit="2" topLeftCell="C4" activePane="bottomRight" state="frozen"/>
      <selection activeCell="A2" sqref="A2"/>
      <selection pane="topRight" activeCell="C2" sqref="C2"/>
      <selection pane="bottomLeft" activeCell="A4" sqref="A4"/>
      <selection pane="bottomRight" activeCell="M11" sqref="M11"/>
    </sheetView>
  </sheetViews>
  <sheetFormatPr defaultColWidth="9.140625" defaultRowHeight="15" x14ac:dyDescent="0.25"/>
  <cols>
    <col min="1" max="1" width="9.5703125" style="9" customWidth="1"/>
    <col min="2" max="2" width="53.140625" style="9" customWidth="1"/>
    <col min="3" max="3" width="15.42578125" style="9" customWidth="1"/>
    <col min="4" max="4" width="16.42578125" style="9" customWidth="1"/>
    <col min="5" max="5" width="10.28515625" style="8" customWidth="1"/>
    <col min="6" max="6" width="18.140625" style="27" customWidth="1"/>
    <col min="7" max="7" width="14.42578125" style="9" customWidth="1"/>
    <col min="8" max="16384" width="9.140625" style="9"/>
  </cols>
  <sheetData>
    <row r="1" spans="1:7" ht="77.25" customHeight="1" x14ac:dyDescent="0.25">
      <c r="A1" s="22" t="s">
        <v>34</v>
      </c>
      <c r="B1" s="22"/>
      <c r="C1" s="22"/>
      <c r="D1" s="22"/>
      <c r="E1" s="22"/>
      <c r="F1" s="22"/>
      <c r="G1" s="22"/>
    </row>
    <row r="3" spans="1:7" s="10" customFormat="1" ht="48" x14ac:dyDescent="0.25">
      <c r="A3" s="12" t="s">
        <v>0</v>
      </c>
      <c r="B3" s="12" t="s">
        <v>1</v>
      </c>
      <c r="C3" s="13" t="s">
        <v>32</v>
      </c>
      <c r="D3" s="23" t="s">
        <v>37</v>
      </c>
      <c r="E3" s="13" t="s">
        <v>2</v>
      </c>
      <c r="F3" s="23" t="s">
        <v>36</v>
      </c>
      <c r="G3" s="13" t="s">
        <v>33</v>
      </c>
    </row>
    <row r="4" spans="1:7" ht="36" x14ac:dyDescent="0.25">
      <c r="A4" s="1" t="s">
        <v>6</v>
      </c>
      <c r="B4" s="15" t="s">
        <v>17</v>
      </c>
      <c r="C4" s="16">
        <v>124329</v>
      </c>
      <c r="D4" s="16">
        <v>22942</v>
      </c>
      <c r="E4" s="5">
        <f>D4/C4</f>
        <v>0.18452653845844494</v>
      </c>
      <c r="F4" s="24">
        <v>33265</v>
      </c>
      <c r="G4" s="5">
        <f>D4/F4*100%</f>
        <v>0.68967383135427629</v>
      </c>
    </row>
    <row r="5" spans="1:7" ht="36" x14ac:dyDescent="0.25">
      <c r="A5" s="14" t="s">
        <v>30</v>
      </c>
      <c r="B5" s="15" t="s">
        <v>31</v>
      </c>
      <c r="C5" s="16">
        <v>779</v>
      </c>
      <c r="D5" s="16">
        <v>34</v>
      </c>
      <c r="E5" s="5">
        <v>0</v>
      </c>
      <c r="F5" s="24">
        <v>0</v>
      </c>
      <c r="G5" s="5">
        <v>0</v>
      </c>
    </row>
    <row r="6" spans="1:7" ht="24" x14ac:dyDescent="0.25">
      <c r="A6" s="1" t="s">
        <v>7</v>
      </c>
      <c r="B6" s="15" t="s">
        <v>18</v>
      </c>
      <c r="C6" s="16">
        <v>6030709</v>
      </c>
      <c r="D6" s="16">
        <v>4125560</v>
      </c>
      <c r="E6" s="5">
        <f t="shared" ref="E6:E21" si="0">D6/C6</f>
        <v>0.68409203627633164</v>
      </c>
      <c r="F6" s="24">
        <v>3733562</v>
      </c>
      <c r="G6" s="5">
        <f t="shared" ref="G6:G19" si="1">D6/F6*100%</f>
        <v>1.1049930334624147</v>
      </c>
    </row>
    <row r="7" spans="1:7" ht="36" x14ac:dyDescent="0.25">
      <c r="A7" s="20" t="s">
        <v>8</v>
      </c>
      <c r="B7" s="15" t="s">
        <v>19</v>
      </c>
      <c r="C7" s="16">
        <v>556447</v>
      </c>
      <c r="D7" s="16">
        <v>96684</v>
      </c>
      <c r="E7" s="5">
        <f t="shared" si="0"/>
        <v>0.17375239690392796</v>
      </c>
      <c r="F7" s="24">
        <v>173629</v>
      </c>
      <c r="G7" s="5">
        <f>D7/F7*100%</f>
        <v>0.55684246295261741</v>
      </c>
    </row>
    <row r="8" spans="1:7" ht="24" x14ac:dyDescent="0.25">
      <c r="A8" s="1" t="s">
        <v>9</v>
      </c>
      <c r="B8" s="15" t="s">
        <v>20</v>
      </c>
      <c r="C8" s="16">
        <v>317348</v>
      </c>
      <c r="D8" s="16">
        <v>225947</v>
      </c>
      <c r="E8" s="5">
        <f t="shared" si="0"/>
        <v>0.71198495027540742</v>
      </c>
      <c r="F8" s="24">
        <v>175081</v>
      </c>
      <c r="G8" s="5">
        <f t="shared" si="1"/>
        <v>1.2905283840051176</v>
      </c>
    </row>
    <row r="9" spans="1:7" ht="24" x14ac:dyDescent="0.25">
      <c r="A9" s="1" t="s">
        <v>10</v>
      </c>
      <c r="B9" s="15" t="s">
        <v>21</v>
      </c>
      <c r="C9" s="16">
        <v>232193</v>
      </c>
      <c r="D9" s="16">
        <v>169491</v>
      </c>
      <c r="E9" s="5">
        <f t="shared" si="0"/>
        <v>0.72995740612335425</v>
      </c>
      <c r="F9" s="24">
        <v>98699</v>
      </c>
      <c r="G9" s="5">
        <f t="shared" si="1"/>
        <v>1.7172514412506712</v>
      </c>
    </row>
    <row r="10" spans="1:7" ht="36" x14ac:dyDescent="0.25">
      <c r="A10" s="1" t="s">
        <v>11</v>
      </c>
      <c r="B10" s="15" t="s">
        <v>22</v>
      </c>
      <c r="C10" s="16">
        <v>7600</v>
      </c>
      <c r="D10" s="16">
        <v>2811</v>
      </c>
      <c r="E10" s="5">
        <f t="shared" si="0"/>
        <v>0.36986842105263157</v>
      </c>
      <c r="F10" s="24">
        <v>6121</v>
      </c>
      <c r="G10" s="5">
        <f>D10/F10*100%</f>
        <v>0.45923868648913574</v>
      </c>
    </row>
    <row r="11" spans="1:7" ht="24" x14ac:dyDescent="0.25">
      <c r="A11" s="1" t="s">
        <v>12</v>
      </c>
      <c r="B11" s="15" t="s">
        <v>23</v>
      </c>
      <c r="C11" s="16">
        <v>104485</v>
      </c>
      <c r="D11" s="16">
        <v>73170</v>
      </c>
      <c r="E11" s="5">
        <f t="shared" si="0"/>
        <v>0.70029190792936791</v>
      </c>
      <c r="F11" s="24">
        <v>49200</v>
      </c>
      <c r="G11" s="5">
        <f t="shared" si="1"/>
        <v>1.4871951219512196</v>
      </c>
    </row>
    <row r="12" spans="1:7" ht="24" x14ac:dyDescent="0.25">
      <c r="A12" s="1" t="s">
        <v>13</v>
      </c>
      <c r="B12" s="15" t="s">
        <v>24</v>
      </c>
      <c r="C12" s="16">
        <v>38376</v>
      </c>
      <c r="D12" s="16">
        <v>23368</v>
      </c>
      <c r="E12" s="5">
        <f t="shared" si="0"/>
        <v>0.60892224306858456</v>
      </c>
      <c r="F12" s="24">
        <v>17676</v>
      </c>
      <c r="G12" s="5">
        <f>D12/F12*100%</f>
        <v>1.3220185562344422</v>
      </c>
    </row>
    <row r="13" spans="1:7" ht="24" x14ac:dyDescent="0.25">
      <c r="A13" s="19">
        <v>1000000000</v>
      </c>
      <c r="B13" s="15" t="s">
        <v>35</v>
      </c>
      <c r="C13" s="16">
        <v>1006</v>
      </c>
      <c r="D13" s="16"/>
      <c r="E13" s="5"/>
      <c r="F13" s="24">
        <v>0</v>
      </c>
      <c r="G13" s="5"/>
    </row>
    <row r="14" spans="1:7" ht="24" x14ac:dyDescent="0.25">
      <c r="A14" s="19">
        <v>1100000000</v>
      </c>
      <c r="B14" s="15" t="s">
        <v>25</v>
      </c>
      <c r="C14" s="16">
        <v>42863</v>
      </c>
      <c r="D14" s="16">
        <v>7761</v>
      </c>
      <c r="E14" s="5">
        <f t="shared" si="0"/>
        <v>0.18106525441522991</v>
      </c>
      <c r="F14" s="24">
        <v>45534</v>
      </c>
      <c r="G14" s="5">
        <f>D14/F14*100%</f>
        <v>0.17044406377651863</v>
      </c>
    </row>
    <row r="15" spans="1:7" ht="36" x14ac:dyDescent="0.25">
      <c r="A15" s="1" t="s">
        <v>14</v>
      </c>
      <c r="B15" s="15" t="s">
        <v>26</v>
      </c>
      <c r="C15" s="16">
        <v>61033</v>
      </c>
      <c r="D15" s="16">
        <v>52000</v>
      </c>
      <c r="E15" s="5">
        <f t="shared" si="0"/>
        <v>0.85199809938885518</v>
      </c>
      <c r="F15" s="24">
        <v>46823</v>
      </c>
      <c r="G15" s="5">
        <f t="shared" si="1"/>
        <v>1.1105653204621659</v>
      </c>
    </row>
    <row r="16" spans="1:7" ht="48" x14ac:dyDescent="0.25">
      <c r="A16" s="1" t="s">
        <v>15</v>
      </c>
      <c r="B16" s="15" t="s">
        <v>27</v>
      </c>
      <c r="C16" s="16">
        <v>20916</v>
      </c>
      <c r="D16" s="16">
        <v>14865</v>
      </c>
      <c r="E16" s="5">
        <f t="shared" si="0"/>
        <v>0.71069994262765346</v>
      </c>
      <c r="F16" s="24">
        <v>15119</v>
      </c>
      <c r="G16" s="5">
        <f t="shared" si="1"/>
        <v>0.98319994708644753</v>
      </c>
    </row>
    <row r="17" spans="1:7" ht="36" x14ac:dyDescent="0.25">
      <c r="A17" s="19" t="s">
        <v>16</v>
      </c>
      <c r="B17" s="15" t="s">
        <v>28</v>
      </c>
      <c r="C17" s="16">
        <v>821894</v>
      </c>
      <c r="D17" s="16">
        <v>585708</v>
      </c>
      <c r="E17" s="5">
        <f t="shared" si="0"/>
        <v>0.71263204257483326</v>
      </c>
      <c r="F17" s="24">
        <v>537963</v>
      </c>
      <c r="G17" s="5">
        <f t="shared" si="1"/>
        <v>1.0887514568845813</v>
      </c>
    </row>
    <row r="18" spans="1:7" ht="48" x14ac:dyDescent="0.25">
      <c r="A18" s="3">
        <v>1500000000</v>
      </c>
      <c r="B18" s="15" t="s">
        <v>29</v>
      </c>
      <c r="C18" s="17">
        <v>134023</v>
      </c>
      <c r="D18" s="17">
        <v>88152</v>
      </c>
      <c r="E18" s="6">
        <f t="shared" si="0"/>
        <v>0.657737850965879</v>
      </c>
      <c r="F18" s="25">
        <v>80768</v>
      </c>
      <c r="G18" s="21">
        <f>D18/F18*100%</f>
        <v>1.0914223454833598</v>
      </c>
    </row>
    <row r="19" spans="1:7" s="10" customFormat="1" x14ac:dyDescent="0.25">
      <c r="A19" s="4"/>
      <c r="B19" s="2" t="s">
        <v>3</v>
      </c>
      <c r="C19" s="18">
        <f>SUM(C4:C18)</f>
        <v>8494001</v>
      </c>
      <c r="D19" s="18">
        <f>SUM(D4:D18)</f>
        <v>5488493</v>
      </c>
      <c r="E19" s="7">
        <f t="shared" si="0"/>
        <v>0.64616109651976728</v>
      </c>
      <c r="F19" s="26">
        <f>F4+F5+F6+F7+F8+F9+F10+F11+F12+F14+F15+F16+F17+F18</f>
        <v>5013440</v>
      </c>
      <c r="G19" s="7">
        <f t="shared" si="1"/>
        <v>1.0947558961511457</v>
      </c>
    </row>
    <row r="20" spans="1:7" x14ac:dyDescent="0.25">
      <c r="A20" s="3">
        <v>9000000000</v>
      </c>
      <c r="B20" s="15" t="s">
        <v>4</v>
      </c>
      <c r="C20" s="17">
        <f>35920+27493</f>
        <v>63413</v>
      </c>
      <c r="D20" s="17">
        <v>53463</v>
      </c>
      <c r="E20" s="6">
        <f t="shared" si="0"/>
        <v>0.84309211045053856</v>
      </c>
      <c r="F20" s="25">
        <f>25257+0</f>
        <v>25257</v>
      </c>
      <c r="G20" s="6">
        <f>D20/F20*100%</f>
        <v>2.1167597101793563</v>
      </c>
    </row>
    <row r="21" spans="1:7" s="10" customFormat="1" x14ac:dyDescent="0.25">
      <c r="A21" s="4"/>
      <c r="B21" s="2" t="s">
        <v>5</v>
      </c>
      <c r="C21" s="18">
        <f>C19+C20</f>
        <v>8557414</v>
      </c>
      <c r="D21" s="18">
        <f>D19+D20</f>
        <v>5541956</v>
      </c>
      <c r="E21" s="7">
        <f t="shared" si="0"/>
        <v>0.64762041429805783</v>
      </c>
      <c r="F21" s="26">
        <f t="shared" ref="F21" si="2">F19+F20</f>
        <v>5038697</v>
      </c>
      <c r="G21" s="7">
        <f>D21/F21*100%</f>
        <v>1.0998787980305225</v>
      </c>
    </row>
    <row r="23" spans="1:7" x14ac:dyDescent="0.25">
      <c r="A23" s="11"/>
    </row>
  </sheetData>
  <autoFilter ref="A3:G3"/>
  <mergeCells count="1">
    <mergeCell ref="A1:G1"/>
  </mergeCells>
  <printOptions horizontalCentered="1"/>
  <pageMargins left="0" right="0" top="0" bottom="0" header="0" footer="0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2019-04-03T11:26:31Z</cp:lastPrinted>
  <dcterms:created xsi:type="dcterms:W3CDTF">2017-12-11T14:03:53Z</dcterms:created>
  <dcterms:modified xsi:type="dcterms:W3CDTF">2019-10-29T09:07:55Z</dcterms:modified>
</cp:coreProperties>
</file>