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70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9" i="3"/>
  <c r="D6" i="3" l="1"/>
  <c r="F22" i="3"/>
  <c r="F6" i="3"/>
  <c r="E36" i="3"/>
  <c r="G12" i="3" l="1"/>
  <c r="G8" i="3"/>
  <c r="E16" i="3" l="1"/>
  <c r="F16" i="3"/>
  <c r="G16" i="3"/>
  <c r="E13" i="3"/>
  <c r="G13" i="3"/>
  <c r="D32" i="3" l="1"/>
  <c r="G10" i="3" l="1"/>
  <c r="G7" i="3"/>
  <c r="G9" i="3"/>
  <c r="G11" i="3"/>
  <c r="G20" i="3"/>
  <c r="G23" i="3"/>
  <c r="G24" i="3"/>
  <c r="G25" i="3"/>
  <c r="G26" i="3"/>
  <c r="G28" i="3"/>
  <c r="G29" i="3"/>
  <c r="G33" i="3"/>
  <c r="G34" i="3"/>
  <c r="G35" i="3"/>
  <c r="G36" i="3"/>
  <c r="G40" i="3"/>
  <c r="G41" i="3"/>
  <c r="E7" i="3"/>
  <c r="E8" i="3"/>
  <c r="E9" i="3"/>
  <c r="E10" i="3"/>
  <c r="E11" i="3"/>
  <c r="E12" i="3"/>
  <c r="E20" i="3"/>
  <c r="E23" i="3"/>
  <c r="E24" i="3"/>
  <c r="E25" i="3"/>
  <c r="E26" i="3"/>
  <c r="E28" i="3"/>
  <c r="E33" i="3"/>
  <c r="E34" i="3"/>
  <c r="E35" i="3"/>
  <c r="D13" i="3"/>
  <c r="C13" i="3"/>
  <c r="D16" i="3"/>
  <c r="C16" i="3"/>
  <c r="D37" i="3"/>
  <c r="D31" i="3" s="1"/>
  <c r="F37" i="3"/>
  <c r="C37" i="3"/>
  <c r="F32" i="3"/>
  <c r="G32" i="3" s="1"/>
  <c r="C32" i="3"/>
  <c r="E32" i="3" s="1"/>
  <c r="D22" i="3"/>
  <c r="C22" i="3"/>
  <c r="E22" i="3" l="1"/>
  <c r="G22" i="3"/>
  <c r="F31" i="3"/>
  <c r="G31" i="3" s="1"/>
  <c r="C31" i="3"/>
  <c r="E31" i="3" s="1"/>
  <c r="C6" i="3"/>
  <c r="C5" i="3" s="1"/>
  <c r="F5" i="3"/>
  <c r="F4" i="3" l="1"/>
  <c r="D5" i="3"/>
  <c r="D4" i="3" s="1"/>
  <c r="E6" i="3"/>
  <c r="G6" i="3"/>
  <c r="C4" i="3"/>
  <c r="E5" i="3" l="1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<sst xmlns="http://schemas.openxmlformats.org/spreadsheetml/2006/main" count="81" uniqueCount="81">
  <si>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</si>
  <si>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</si>
  <si>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</si>
  <si>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</si>
  <si>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</si>
  <si>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</si>
  <si>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</si>
  <si>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</si>
  <si>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</si>
  <si>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</si>
  <si>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</si>
  <si>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</si>
  <si>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</si>
  <si>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</si>
  <si>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</si>
  <si>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</si>
  <si>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</si>
  <si>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</si>
  <si>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</si>
  <si>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</si>
  <si>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</si>
  <si>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</si>
  <si>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</si>
  <si>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</si>
  <si>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</si>
  <si>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</si>
  <si>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</si>
  <si>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</si>
  <si>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</si>
  <si>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</si>
  <si>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</si>
  <si>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</si>
  <si>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</si>
  <si>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</si>
  <si>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</si>
  <si>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</si>
  <si>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</si>
  <si>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</si>
  <si>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</si>
  <si>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</si>
  <si>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</si>
  <si>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</si>
  <si>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</si>
  <si>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</si>
  <si>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</si>
  <si>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</si>
  <si>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</si>
  <si>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</si>
  <si>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</si>
  <si>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</si>
  <si>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</si>
  <si>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</si>
  <si>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</si>
  <si>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</si>
  <si>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</si>
  <si>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</si>
  <si>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</si>
  <si>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</si>
  <si>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</si>
  <si>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</si>
  <si>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</si>
  <si>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</si>
  <si>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</si>
  <si>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</si>
  <si>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</si>
  <si>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</si>
  <si>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</si>
  <si>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</si>
  <si>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</si>
  <si>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</si>
  <si>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</si>
  <si>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</si>
  <si>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</si>
  <si>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</si>
  <si>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</si>
  <si>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</si>
  <si>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План по решению о бюджете на 2019 год, 
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</si>
  <si>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01.10.2019)</t>
  </si>
  <si>
    <t>Фактически исполнено по состоянию на 01.10.2019, 
тыс. руб.</t>
  </si>
  <si>
    <t>% исполнение годового плана по состоянию на 01.10.2019</t>
  </si>
  <si>
    <t>Фактически исполнено по состоянию на 01.10.2018,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</si>
</sst>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3" width="19.7109375" style="22" customWidth="1"/>
    <col min="4" max="4" width="19.28515625" style="14" customWidth="1"/>
    <col min="5" max="5" width="15.42578125" style="14" customWidth="1"/>
    <col min="6" max="6" width="17.7109375" style="14" customWidth="1"/>
    <col min="7" max="7" width="19.7109375" style="14" customWidth="1"/>
    <col min="8" max="8" width="12.28515625" style="1" bestFit="1" customWidth="1"/>
    <col min="9" max="16384" width="8.85546875" style="1"/>
  </cols>
  <sheetData>
    <row r="1" spans="1:8" ht="56.45" customHeight="1" x14ac:dyDescent="0.3">
      <c r="A1" s="24" t="s">
        <v>77</v>
      </c>
      <c r="B1" s="24"/>
      <c r="C1" s="24"/>
      <c r="D1" s="24"/>
      <c r="E1" s="24"/>
      <c r="F1" s="24"/>
      <c r="G1" s="24"/>
    </row>
    <row r="3" spans="1:8" ht="131.44999999999999" customHeight="1" x14ac:dyDescent="0.3">
      <c r="A3" s="2" t="s">
        <v>0</v>
      </c>
      <c r="B3" s="2" t="s">
        <v>1</v>
      </c>
      <c r="C3" s="16" t="s">
        <v>76</v>
      </c>
      <c r="D3" s="3" t="s">
        <v>78</v>
      </c>
      <c r="E3" s="3" t="s">
        <v>79</v>
      </c>
      <c r="F3" s="3" t="s">
        <v>80</v>
      </c>
      <c r="G3" s="3" t="s">
        <v>2</v>
      </c>
    </row>
    <row r="4" spans="1:8" x14ac:dyDescent="0.3">
      <c r="A4" s="2"/>
      <c r="B4" s="4" t="s">
        <v>3</v>
      </c>
      <c r="C4" s="17">
        <f>C5+C31</f>
        <v>8144222</v>
      </c>
      <c r="D4" s="17">
        <f>D5+D31</f>
        <v>5527199</v>
      </c>
      <c r="E4" s="6">
        <f>D4/C4</f>
        <v>0.6786650707704186</v>
      </c>
      <c r="F4" s="5">
        <f>F5+F31</f>
        <v>5011726</v>
      </c>
      <c r="G4" s="6">
        <f>D4/F4</f>
        <v>1.1028533882339138</v>
      </c>
    </row>
    <row r="5" spans="1:8" ht="23.45" customHeight="1" x14ac:dyDescent="0.3">
      <c r="A5" s="7" t="s">
        <v>4</v>
      </c>
      <c r="B5" s="4" t="s">
        <v>5</v>
      </c>
      <c r="C5" s="17">
        <f>C6+C22</f>
        <v>3099806</v>
      </c>
      <c r="D5" s="5">
        <f>D6+D22</f>
        <v>2370283</v>
      </c>
      <c r="E5" s="6">
        <f t="shared" ref="E5:E36" si="0">D5/C5</f>
        <v>0.76465527197508487</v>
      </c>
      <c r="F5" s="5">
        <f>F6+F22</f>
        <v>2311352</v>
      </c>
      <c r="G5" s="6">
        <f t="shared" ref="G5:G41" si="1">D5/F5</f>
        <v>1.0254963328822264</v>
      </c>
    </row>
    <row r="6" spans="1:8" x14ac:dyDescent="0.3">
      <c r="A6" s="7"/>
      <c r="B6" s="8" t="s">
        <v>6</v>
      </c>
      <c r="C6" s="18">
        <f>C7+C9+C11+C13+C16+C20+C21</f>
        <v>2812828</v>
      </c>
      <c r="D6" s="18">
        <f>D7+D9+D11+D13+D16+D20+D21</f>
        <v>2070635</v>
      </c>
      <c r="E6" s="23">
        <f t="shared" si="0"/>
        <v>0.73613992750356583</v>
      </c>
      <c r="F6" s="9">
        <f>F7+F9+F11+F13+F16+F20+F21</f>
        <v>1978567</v>
      </c>
      <c r="G6" s="23">
        <f t="shared" si="1"/>
        <v>1.046532667329436</v>
      </c>
      <c r="H6" s="14"/>
    </row>
    <row r="7" spans="1:8" x14ac:dyDescent="0.3">
      <c r="A7" s="7" t="s">
        <v>7</v>
      </c>
      <c r="B7" s="4" t="s">
        <v>8</v>
      </c>
      <c r="C7" s="17">
        <v>2244954</v>
      </c>
      <c r="D7" s="5">
        <f>D8</f>
        <v>1641755</v>
      </c>
      <c r="E7" s="6">
        <f t="shared" si="0"/>
        <v>0.73130897114150228</v>
      </c>
      <c r="F7" s="5">
        <v>1558128</v>
      </c>
      <c r="G7" s="6">
        <f t="shared" si="1"/>
        <v>1.0536714570304879</v>
      </c>
    </row>
    <row r="8" spans="1:8" x14ac:dyDescent="0.3">
      <c r="A8" s="2" t="s">
        <v>9</v>
      </c>
      <c r="B8" s="8" t="s">
        <v>10</v>
      </c>
      <c r="C8" s="18">
        <v>2244954</v>
      </c>
      <c r="D8" s="10">
        <v>1641755</v>
      </c>
      <c r="E8" s="6">
        <f t="shared" si="0"/>
        <v>0.73130897114150228</v>
      </c>
      <c r="F8" s="10">
        <v>1558128</v>
      </c>
      <c r="G8" s="6">
        <f t="shared" si="1"/>
        <v>1.0536714570304879</v>
      </c>
    </row>
    <row r="9" spans="1:8" ht="45.6" customHeight="1" x14ac:dyDescent="0.3">
      <c r="A9" s="7" t="s">
        <v>11</v>
      </c>
      <c r="B9" s="4" t="s">
        <v>12</v>
      </c>
      <c r="C9" s="17">
        <v>20526</v>
      </c>
      <c r="D9" s="5">
        <f>D10</f>
        <v>15412</v>
      </c>
      <c r="E9" s="6">
        <f t="shared" si="0"/>
        <v>0.75085257721913667</v>
      </c>
      <c r="F9" s="5">
        <v>18454</v>
      </c>
      <c r="G9" s="6">
        <f t="shared" si="1"/>
        <v>0.83515768938983415</v>
      </c>
    </row>
    <row r="10" spans="1:8" ht="39.6" customHeight="1" x14ac:dyDescent="0.3">
      <c r="A10" s="2" t="s">
        <v>13</v>
      </c>
      <c r="B10" s="8" t="s">
        <v>14</v>
      </c>
      <c r="C10" s="18">
        <v>20526</v>
      </c>
      <c r="D10" s="9">
        <v>15412</v>
      </c>
      <c r="E10" s="23">
        <f t="shared" si="0"/>
        <v>0.75085257721913667</v>
      </c>
      <c r="F10" s="9">
        <v>18454</v>
      </c>
      <c r="G10" s="23">
        <f t="shared" si="1"/>
        <v>0.83515768938983415</v>
      </c>
    </row>
    <row r="11" spans="1:8" x14ac:dyDescent="0.3">
      <c r="A11" s="7" t="s">
        <v>15</v>
      </c>
      <c r="B11" s="4" t="s">
        <v>16</v>
      </c>
      <c r="C11" s="17">
        <v>514217</v>
      </c>
      <c r="D11" s="5">
        <v>384799</v>
      </c>
      <c r="E11" s="6">
        <f t="shared" si="0"/>
        <v>0.74832026167940768</v>
      </c>
      <c r="F11" s="5">
        <v>376522</v>
      </c>
      <c r="G11" s="6">
        <f t="shared" si="1"/>
        <v>1.0219827792267118</v>
      </c>
    </row>
    <row r="12" spans="1:8" ht="29.45" customHeight="1" x14ac:dyDescent="0.3">
      <c r="A12" s="2" t="s">
        <v>17</v>
      </c>
      <c r="B12" s="8" t="s">
        <v>18</v>
      </c>
      <c r="C12" s="18">
        <v>410709</v>
      </c>
      <c r="D12" s="10">
        <v>306942</v>
      </c>
      <c r="E12" s="23">
        <f t="shared" si="0"/>
        <v>0.74734666150486107</v>
      </c>
      <c r="F12" s="10">
        <v>293257</v>
      </c>
      <c r="G12" s="23">
        <f t="shared" si="1"/>
        <v>1.0466655527404289</v>
      </c>
    </row>
    <row r="13" spans="1:8" x14ac:dyDescent="0.3">
      <c r="A13" s="7" t="s">
        <v>19</v>
      </c>
      <c r="B13" s="4" t="s">
        <v>20</v>
      </c>
      <c r="C13" s="17">
        <f>SUM(C14:C15)</f>
        <v>0</v>
      </c>
      <c r="D13" s="5">
        <f t="shared" ref="D13:G13" si="2">SUM(D14:D15)</f>
        <v>0</v>
      </c>
      <c r="E13" s="5">
        <f t="shared" si="2"/>
        <v>0</v>
      </c>
      <c r="F13" s="5"/>
      <c r="G13" s="5">
        <f t="shared" si="2"/>
        <v>0</v>
      </c>
    </row>
    <row r="14" spans="1:8" x14ac:dyDescent="0.3">
      <c r="A14" s="2" t="s">
        <v>71</v>
      </c>
      <c r="B14" s="8" t="s">
        <v>70</v>
      </c>
      <c r="C14" s="18"/>
      <c r="D14" s="10"/>
      <c r="E14" s="6"/>
      <c r="F14" s="10"/>
      <c r="G14" s="6"/>
    </row>
    <row r="15" spans="1:8" x14ac:dyDescent="0.3">
      <c r="A15" s="2" t="s">
        <v>73</v>
      </c>
      <c r="B15" s="8" t="s">
        <v>72</v>
      </c>
      <c r="C15" s="18"/>
      <c r="D15" s="9"/>
      <c r="E15" s="6"/>
      <c r="F15" s="9"/>
      <c r="G15" s="6"/>
    </row>
    <row r="16" spans="1:8" ht="41.45" customHeight="1" x14ac:dyDescent="0.3">
      <c r="A16" s="7" t="s">
        <v>21</v>
      </c>
      <c r="B16" s="4" t="s">
        <v>22</v>
      </c>
      <c r="C16" s="17">
        <f>SUM(C17:C19)</f>
        <v>0</v>
      </c>
      <c r="D16" s="5">
        <f t="shared" ref="D16:G16" si="3">SUM(D17:D19)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3">
      <c r="A17" s="2" t="s">
        <v>23</v>
      </c>
      <c r="B17" s="8" t="s">
        <v>24</v>
      </c>
      <c r="C17" s="18"/>
      <c r="D17" s="10"/>
      <c r="E17" s="6"/>
      <c r="F17" s="10"/>
      <c r="G17" s="6"/>
    </row>
    <row r="18" spans="1:7" ht="41.45" customHeight="1" x14ac:dyDescent="0.3">
      <c r="A18" s="2" t="s">
        <v>25</v>
      </c>
      <c r="B18" s="8" t="s">
        <v>26</v>
      </c>
      <c r="C18" s="18"/>
      <c r="D18" s="10"/>
      <c r="E18" s="6"/>
      <c r="F18" s="10"/>
      <c r="G18" s="6"/>
    </row>
    <row r="19" spans="1:7" ht="40.15" customHeight="1" x14ac:dyDescent="0.3">
      <c r="A19" s="2" t="s">
        <v>27</v>
      </c>
      <c r="B19" s="8" t="s">
        <v>28</v>
      </c>
      <c r="C19" s="20"/>
      <c r="D19" s="10"/>
      <c r="E19" s="6"/>
      <c r="F19" s="10"/>
      <c r="G19" s="6"/>
    </row>
    <row r="20" spans="1:7" x14ac:dyDescent="0.3">
      <c r="A20" s="7" t="s">
        <v>29</v>
      </c>
      <c r="B20" s="4" t="s">
        <v>30</v>
      </c>
      <c r="C20" s="17">
        <v>33131</v>
      </c>
      <c r="D20" s="11">
        <v>28666</v>
      </c>
      <c r="E20" s="6">
        <f t="shared" si="0"/>
        <v>0.86523195798496877</v>
      </c>
      <c r="F20" s="11">
        <v>25463</v>
      </c>
      <c r="G20" s="6">
        <f t="shared" si="1"/>
        <v>1.1257903624867456</v>
      </c>
    </row>
    <row r="21" spans="1:7" ht="45.6" customHeight="1" x14ac:dyDescent="0.3">
      <c r="A21" s="7" t="s">
        <v>31</v>
      </c>
      <c r="B21" s="4" t="s">
        <v>32</v>
      </c>
      <c r="C21" s="17"/>
      <c r="D21" s="11">
        <v>3</v>
      </c>
      <c r="E21" s="6"/>
      <c r="F21" s="11"/>
      <c r="G21" s="6"/>
    </row>
    <row r="22" spans="1:7" x14ac:dyDescent="0.3">
      <c r="A22" s="2"/>
      <c r="B22" s="8" t="s">
        <v>33</v>
      </c>
      <c r="C22" s="18">
        <f>C23+C24+C25+C26+C27+C28+C29</f>
        <v>286978</v>
      </c>
      <c r="D22" s="9">
        <f t="shared" ref="D22" si="4">D23+D24+D25+D26+D27+D28+D29</f>
        <v>299648</v>
      </c>
      <c r="E22" s="23">
        <f t="shared" si="0"/>
        <v>1.0441497257629504</v>
      </c>
      <c r="F22" s="9">
        <f>F23+F24+F25+F26+F27+F28+F29+F30</f>
        <v>332785</v>
      </c>
      <c r="G22" s="23">
        <f t="shared" si="1"/>
        <v>0.9004251994531004</v>
      </c>
    </row>
    <row r="23" spans="1:7" ht="45.6" customHeight="1" x14ac:dyDescent="0.3">
      <c r="A23" s="7" t="s">
        <v>34</v>
      </c>
      <c r="B23" s="4" t="s">
        <v>35</v>
      </c>
      <c r="C23" s="17">
        <v>189282</v>
      </c>
      <c r="D23" s="11">
        <v>142341</v>
      </c>
      <c r="E23" s="6">
        <f t="shared" si="0"/>
        <v>0.75200494500269444</v>
      </c>
      <c r="F23" s="11">
        <v>148028</v>
      </c>
      <c r="G23" s="6">
        <f t="shared" si="1"/>
        <v>0.96158159267165666</v>
      </c>
    </row>
    <row r="24" spans="1:7" ht="29.45" customHeight="1" x14ac:dyDescent="0.3">
      <c r="A24" s="7" t="s">
        <v>36</v>
      </c>
      <c r="B24" s="4" t="s">
        <v>37</v>
      </c>
      <c r="C24" s="17">
        <v>10600</v>
      </c>
      <c r="D24" s="11">
        <v>4578</v>
      </c>
      <c r="E24" s="6">
        <f t="shared" si="0"/>
        <v>0.43188679245283018</v>
      </c>
      <c r="F24" s="11">
        <v>8526</v>
      </c>
      <c r="G24" s="6">
        <f t="shared" si="1"/>
        <v>0.53694581280788178</v>
      </c>
    </row>
    <row r="25" spans="1:7" ht="43.15" customHeight="1" x14ac:dyDescent="0.3">
      <c r="A25" s="7" t="s">
        <v>38</v>
      </c>
      <c r="B25" s="4" t="s">
        <v>39</v>
      </c>
      <c r="C25" s="17">
        <v>2993</v>
      </c>
      <c r="D25" s="11">
        <v>5207</v>
      </c>
      <c r="E25" s="6">
        <f t="shared" si="0"/>
        <v>1.7397260273972603</v>
      </c>
      <c r="F25" s="11">
        <v>3073</v>
      </c>
      <c r="G25" s="6">
        <f t="shared" si="1"/>
        <v>1.6944354051415556</v>
      </c>
    </row>
    <row r="26" spans="1:7" ht="42" customHeight="1" x14ac:dyDescent="0.3">
      <c r="A26" s="7" t="s">
        <v>40</v>
      </c>
      <c r="B26" s="4" t="s">
        <v>41</v>
      </c>
      <c r="C26" s="17">
        <v>64203</v>
      </c>
      <c r="D26" s="11">
        <v>47973</v>
      </c>
      <c r="E26" s="6">
        <f t="shared" si="0"/>
        <v>0.74720807438904724</v>
      </c>
      <c r="F26" s="11">
        <v>64926</v>
      </c>
      <c r="G26" s="6">
        <f t="shared" si="1"/>
        <v>0.73888734867387484</v>
      </c>
    </row>
    <row r="27" spans="1:7" ht="27" customHeight="1" x14ac:dyDescent="0.3">
      <c r="A27" s="7" t="s">
        <v>42</v>
      </c>
      <c r="B27" s="4" t="s">
        <v>43</v>
      </c>
      <c r="C27" s="17"/>
      <c r="D27" s="11"/>
      <c r="E27" s="6"/>
      <c r="F27" s="11"/>
      <c r="G27" s="6"/>
    </row>
    <row r="28" spans="1:7" ht="28.15" customHeight="1" x14ac:dyDescent="0.3">
      <c r="A28" s="7" t="s">
        <v>44</v>
      </c>
      <c r="B28" s="4" t="s">
        <v>45</v>
      </c>
      <c r="C28" s="17">
        <v>19900</v>
      </c>
      <c r="D28" s="11">
        <v>15066</v>
      </c>
      <c r="E28" s="6">
        <f t="shared" si="0"/>
        <v>0.75708542713567839</v>
      </c>
      <c r="F28" s="11">
        <v>32986</v>
      </c>
      <c r="G28" s="6">
        <f t="shared" si="1"/>
        <v>0.45673922270053963</v>
      </c>
    </row>
    <row r="29" spans="1:7" x14ac:dyDescent="0.3">
      <c r="A29" s="7" t="s">
        <v>46</v>
      </c>
      <c r="B29" s="12" t="s">
        <v>47</v>
      </c>
      <c r="C29" s="21"/>
      <c r="D29" s="11">
        <v>84483</v>
      </c>
      <c r="E29" s="6"/>
      <c r="F29" s="11">
        <v>75246</v>
      </c>
      <c r="G29" s="6">
        <f t="shared" si="1"/>
        <v>1.1227573558727375</v>
      </c>
    </row>
    <row r="30" spans="1:7" ht="55.9" customHeight="1" x14ac:dyDescent="0.3">
      <c r="A30" s="7" t="s">
        <v>74</v>
      </c>
      <c r="B30" s="15" t="s">
        <v>75</v>
      </c>
      <c r="C30" s="21"/>
      <c r="D30" s="11"/>
      <c r="E30" s="6"/>
      <c r="F30" s="11"/>
      <c r="G30" s="6"/>
    </row>
    <row r="31" spans="1:7" x14ac:dyDescent="0.3">
      <c r="A31" s="7" t="s">
        <v>48</v>
      </c>
      <c r="B31" s="4" t="s">
        <v>49</v>
      </c>
      <c r="C31" s="21">
        <f>C32+C37+C39+C40+C41</f>
        <v>5044416</v>
      </c>
      <c r="D31" s="11">
        <f t="shared" ref="D31:F31" si="5">D32+D37+D39+D40+D41</f>
        <v>3156916</v>
      </c>
      <c r="E31" s="6">
        <f t="shared" si="0"/>
        <v>0.62582388129765665</v>
      </c>
      <c r="F31" s="11">
        <f t="shared" si="5"/>
        <v>2700374</v>
      </c>
      <c r="G31" s="6">
        <f t="shared" si="1"/>
        <v>1.1690662108285741</v>
      </c>
    </row>
    <row r="32" spans="1:7" ht="40.9" customHeight="1" x14ac:dyDescent="0.3">
      <c r="A32" s="7" t="s">
        <v>50</v>
      </c>
      <c r="B32" s="4" t="s">
        <v>51</v>
      </c>
      <c r="C32" s="21">
        <f>C33+C34+C35+C36</f>
        <v>5039948</v>
      </c>
      <c r="D32" s="11">
        <f t="shared" ref="D32:F32" si="6">D33+D34+D35+D36</f>
        <v>3157143</v>
      </c>
      <c r="E32" s="6">
        <f t="shared" si="0"/>
        <v>0.62642372500668653</v>
      </c>
      <c r="F32" s="11">
        <f t="shared" si="6"/>
        <v>2705388</v>
      </c>
      <c r="G32" s="6">
        <f t="shared" si="1"/>
        <v>1.1669834419314347</v>
      </c>
    </row>
    <row r="33" spans="1:7" ht="28.9" customHeight="1" x14ac:dyDescent="0.3">
      <c r="A33" s="2" t="s">
        <v>52</v>
      </c>
      <c r="B33" s="8" t="s">
        <v>53</v>
      </c>
      <c r="C33" s="19">
        <v>22313</v>
      </c>
      <c r="D33" s="10">
        <v>16735</v>
      </c>
      <c r="E33" s="23">
        <f t="shared" si="0"/>
        <v>0.75001120423071754</v>
      </c>
      <c r="F33" s="10">
        <v>5847</v>
      </c>
      <c r="G33" s="23">
        <f t="shared" si="1"/>
        <v>2.8621515306995042</v>
      </c>
    </row>
    <row r="34" spans="1:7" ht="46.15" customHeight="1" x14ac:dyDescent="0.3">
      <c r="A34" s="2" t="s">
        <v>54</v>
      </c>
      <c r="B34" s="8" t="s">
        <v>55</v>
      </c>
      <c r="C34" s="19">
        <v>1611087</v>
      </c>
      <c r="D34" s="10">
        <v>740451</v>
      </c>
      <c r="E34" s="23">
        <f t="shared" si="0"/>
        <v>0.45959715397120082</v>
      </c>
      <c r="F34" s="10">
        <v>204408</v>
      </c>
      <c r="G34" s="23">
        <f t="shared" si="1"/>
        <v>3.622416930844194</v>
      </c>
    </row>
    <row r="35" spans="1:7" ht="28.9" customHeight="1" x14ac:dyDescent="0.3">
      <c r="A35" s="2" t="s">
        <v>56</v>
      </c>
      <c r="B35" s="8" t="s">
        <v>57</v>
      </c>
      <c r="C35" s="19">
        <v>3051102</v>
      </c>
      <c r="D35" s="10">
        <v>2244642</v>
      </c>
      <c r="E35" s="23">
        <f t="shared" si="0"/>
        <v>0.7356823862329086</v>
      </c>
      <c r="F35" s="10">
        <v>2313918</v>
      </c>
      <c r="G35" s="23">
        <f t="shared" si="1"/>
        <v>0.97006116897833028</v>
      </c>
    </row>
    <row r="36" spans="1:7" x14ac:dyDescent="0.3">
      <c r="A36" s="2" t="s">
        <v>58</v>
      </c>
      <c r="B36" s="8" t="s">
        <v>59</v>
      </c>
      <c r="C36" s="19">
        <v>355446</v>
      </c>
      <c r="D36" s="10">
        <v>155315</v>
      </c>
      <c r="E36" s="23">
        <f t="shared" si="0"/>
        <v>0.43695807520692315</v>
      </c>
      <c r="F36" s="10">
        <v>181215</v>
      </c>
      <c r="G36" s="23">
        <f t="shared" si="1"/>
        <v>0.85707584912948709</v>
      </c>
    </row>
    <row r="37" spans="1:7" ht="37.5" x14ac:dyDescent="0.3">
      <c r="A37" s="7" t="s">
        <v>60</v>
      </c>
      <c r="B37" s="4" t="s">
        <v>61</v>
      </c>
      <c r="C37" s="21">
        <f>C38</f>
        <v>0</v>
      </c>
      <c r="D37" s="11">
        <f t="shared" ref="D37:F37" si="7">D38</f>
        <v>0</v>
      </c>
      <c r="E37" s="6"/>
      <c r="F37" s="11">
        <f t="shared" si="7"/>
        <v>0</v>
      </c>
      <c r="G37" s="6"/>
    </row>
    <row r="38" spans="1:7" ht="79.900000000000006" customHeight="1" x14ac:dyDescent="0.3">
      <c r="A38" s="2" t="s">
        <v>62</v>
      </c>
      <c r="B38" s="8" t="s">
        <v>63</v>
      </c>
      <c r="C38" s="19"/>
      <c r="D38" s="10"/>
      <c r="E38" s="6"/>
      <c r="F38" s="10"/>
      <c r="G38" s="6"/>
    </row>
    <row r="39" spans="1:7" x14ac:dyDescent="0.3">
      <c r="A39" s="7" t="s">
        <v>64</v>
      </c>
      <c r="B39" s="4" t="s">
        <v>65</v>
      </c>
      <c r="C39" s="21">
        <v>4468</v>
      </c>
      <c r="D39" s="11">
        <v>4468</v>
      </c>
      <c r="E39" s="6"/>
      <c r="F39" s="11"/>
      <c r="G39" s="6"/>
    </row>
    <row r="40" spans="1:7" ht="102" customHeight="1" x14ac:dyDescent="0.3">
      <c r="A40" s="7" t="s">
        <v>66</v>
      </c>
      <c r="B40" s="4" t="s">
        <v>67</v>
      </c>
      <c r="C40" s="21"/>
      <c r="D40" s="11">
        <v>399</v>
      </c>
      <c r="E40" s="6"/>
      <c r="F40" s="11">
        <v>1703</v>
      </c>
      <c r="G40" s="6">
        <f t="shared" si="1"/>
        <v>0.23429242513211979</v>
      </c>
    </row>
    <row r="41" spans="1:7" ht="57.6" customHeight="1" x14ac:dyDescent="0.3">
      <c r="A41" s="7" t="s">
        <v>68</v>
      </c>
      <c r="B41" s="4" t="s">
        <v>69</v>
      </c>
      <c r="C41" s="21"/>
      <c r="D41" s="11">
        <v>-5094</v>
      </c>
      <c r="E41" s="6"/>
      <c r="F41" s="11">
        <v>-6717</v>
      </c>
      <c r="G41" s="6">
        <f t="shared" si="1"/>
        <v>0.75837427422956682</v>
      </c>
    </row>
    <row r="43" spans="1:7" x14ac:dyDescent="0.3">
      <c r="A43" s="13"/>
    </row>
  </sheetData>
  <mergeCells count="1">
    <mergeCell ref="A1:G1"/>
  </mergeCells>
  <pageMargins left="0" right="0" top="0" bottom="0" header="0" footer="0"/>
  <pageSetup paperSize="9"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2019-07-24T11:48:18Z</cp:lastPrinted>
  <dcterms:created xsi:type="dcterms:W3CDTF">2017-12-11T14:03:53Z</dcterms:created>
  <dcterms:modified xsi:type="dcterms:W3CDTF">2019-10-25T07:41:38Z</dcterms:modified>
</cp:coreProperties>
</file>