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  <sheet name="Лист1" sheetId="2" r:id="rId2"/>
  </sheets>
  <definedNames>
    <definedName name="_xlnm.Print_Titles" localSheetId="0">'отчет'!$2:$4</definedName>
    <definedName name="_xlnm.Print_Area" localSheetId="0">'отчет'!$C$1:$J$277</definedName>
  </definedNames>
  <calcPr fullCalcOnLoad="1"/>
</workbook>
</file>

<file path=xl/sharedStrings.xml><?xml version="1.0" encoding="utf-8"?>
<sst xmlns="http://schemas.openxmlformats.org/spreadsheetml/2006/main" count="238" uniqueCount="62">
  <si>
    <t>ВСЕГО ПО МУНИЦИПАЛЬНЫМ ПРОГРАММАМ,                    в т.ч.</t>
  </si>
  <si>
    <t>Всего</t>
  </si>
  <si>
    <t xml:space="preserve">Подпрограмма "Организация культурно-досуговой деятельности"                    </t>
  </si>
  <si>
    <t>Подпрограмма "Управление муниципальными финансами"</t>
  </si>
  <si>
    <t>Подпрограмма "Доступная среда"</t>
  </si>
  <si>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</si>
  <si>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</si>
  <si>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</si>
  <si>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</si>
  <si>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</si>
  <si>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</si>
  <si>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</si>
  <si>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</si>
  <si>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Подпрограмма "Очистка сточных вод"                    </t>
  </si>
  <si>
    <t xml:space="preserve">Подпрограмма "Энергосбережение и повышение энергетической эффективности"                    </t>
  </si>
  <si>
    <t>Подпрограмма "Развитие информационно-коммуникационных технологий для повышения эффективности процессов управления"</t>
  </si>
  <si>
    <t>Исполнитель Е.А. Щуркова (496) 561-11-38</t>
  </si>
  <si>
    <t>Объем финансирования в соответствии со сводной бюджетной росписью на 01.04.2019</t>
  </si>
  <si>
    <t>Начальник Управления по экономической политике 
Администрации городского округа Щёлково</t>
  </si>
  <si>
    <t>Е.А. Митряева</t>
  </si>
  <si>
    <t>Объем финансирования, утвержденный в муниципальной программе ГПЩ (тыс.руб.)</t>
  </si>
  <si>
    <t>1. Муниципальная программа городского поселения Щёлково "Культура городского поселения Щёлково"</t>
  </si>
  <si>
    <t>Бюджет ГПЩ</t>
  </si>
  <si>
    <t xml:space="preserve">Подпрограмма "Развитие библиотечного дела"                    </t>
  </si>
  <si>
    <t xml:space="preserve">Подпрограмма "Развитие парковых территорий, парков культуры и отдыха"                    </t>
  </si>
  <si>
    <t xml:space="preserve"> Подпрограмма "Развитие физической культуры и спорта"                    </t>
  </si>
  <si>
    <t xml:space="preserve"> Подпрограмма "Развитие спортивной инфраструктуры" </t>
  </si>
  <si>
    <t xml:space="preserve"> Подпрограмма "Молодое поколение"     </t>
  </si>
  <si>
    <t>Подпрограмма "Социальная поддержка граждан"</t>
  </si>
  <si>
    <t xml:space="preserve">Подпрограмма  "Профилактика преступлений и иных правонарушений                    </t>
  </si>
  <si>
    <t xml:space="preserve">Подпрограмма "Обеспечение безопасности жизнедеятельности населения"                    </t>
  </si>
  <si>
    <t xml:space="preserve"> Подпрограмма «Обеспечение жильем молодых семей»            </t>
  </si>
  <si>
    <t xml:space="preserve">Подпрограмма «Переселение граждан из жилищного фонда, подлежащего сносу и реконструкции»     </t>
  </si>
  <si>
    <t>2. Муниципальная программа городского поселения Щёлково "Спорт городского поселения Щёлково"</t>
  </si>
  <si>
    <t xml:space="preserve">3. Муниципальная программа городского поселения Щёлково "Безопасность городского поселения Щёлково"            </t>
  </si>
  <si>
    <t xml:space="preserve">4. Муниципальная программа городского поселения Щёлково "Жилище"   </t>
  </si>
  <si>
    <t xml:space="preserve">5. 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              </t>
  </si>
  <si>
    <t xml:space="preserve"> Подпрограмма "Чистая вода"                    </t>
  </si>
  <si>
    <t xml:space="preserve">Подпрограмма "Создание условий для обеспечения качественными жилищно-коммунальными услугами"               </t>
  </si>
  <si>
    <t xml:space="preserve">6. Муниципальная программа городского поселения Щёлково "Предпринимательство городского поселения Щёлково"         </t>
  </si>
  <si>
    <t xml:space="preserve">Подпрограмма "Развитие малого и среднего предпринимательства" </t>
  </si>
  <si>
    <t>Подпрограмма "Развитие потребительского рынка и услуг"</t>
  </si>
  <si>
    <t>Подпрограмма "Развитие конкуренции"</t>
  </si>
  <si>
    <t>7.  Муниципальная программа городского поселения Щёлково "Муниципальное управление в городском поселении Щёлково"</t>
  </si>
  <si>
    <t xml:space="preserve">Подпрограмма "Развитие муниципального имущественного комплекса"           </t>
  </si>
  <si>
    <t xml:space="preserve">Подпрограмма "Обеспечивающая подпрограмма"           </t>
  </si>
  <si>
    <t xml:space="preserve">Подпрограмма "Поддержка социально ориентированных некоммерческих организаций"           </t>
  </si>
  <si>
    <t xml:space="preserve"> Подпрограмма "Информирование населения о деятельности органов местного самоуправления"               </t>
  </si>
  <si>
    <t>8.  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</si>
  <si>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9.  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</si>
  <si>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 xml:space="preserve">Подпрограмма "Транспортное обслуживание населения и безопасность дорожного движения"              </t>
  </si>
  <si>
    <t xml:space="preserve">Подпрограмма "Развитие дорожного хозяйства"  </t>
  </si>
  <si>
    <t>10. Муниципальная программа городского поселения Щёлково «Формирование современной городской среды»</t>
  </si>
  <si>
    <t xml:space="preserve">Подпрограмма "Комфортная городская среда"  </t>
  </si>
  <si>
    <t xml:space="preserve">Подпрограмма "Благоустройство территории городского поселения Щёлково"  </t>
  </si>
  <si>
    <t xml:space="preserve">Подпрограмма "Создание условий для обеспечения комфортного проживания жителей многоквартирных домов"  </t>
  </si>
  <si>
    <t>11. Муниципальная программа городского поселения Щёлково "Архитектура и градостроительство городского поселения Щёлково"</t>
  </si>
  <si>
    <t>Подпрограмма "Архитектура и градостроительство городского поселения Щёлково"</t>
  </si>
  <si>
    <t>12. 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</si>
  <si>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</si>
  <si>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>Объем фининсирования, утвержденый в бюджете ГПЩ 
на 2019 год, тыс. руб. (Решение СД ЩМР от 26.02.2019 № 899/84-204-НПА)</t>
  </si>
  <si>
    <t xml:space="preserve">Сводный оперативный отчет о реализации муниципальных программ городского поселения Щёлково
за I квартал 2019 года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</si>
</sst>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>
      <alignment vertical="top" wrapText="1"/>
    </xf>
    <xf numFmtId="180" fontId="4" fillId="0" borderId="13" xfId="0" applyNumberFormat="1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/>
    </xf>
    <xf numFmtId="180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/>
    </xf>
    <xf numFmtId="180" fontId="7" fillId="0" borderId="2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/>
    </xf>
    <xf numFmtId="180" fontId="9" fillId="0" borderId="13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5" fillId="0" borderId="13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vertical="top" wrapText="1"/>
    </xf>
    <xf numFmtId="180" fontId="11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3" xfId="0" applyNumberFormat="1" applyFont="1" applyFill="1" applyBorder="1" applyAlignment="1">
      <alignment horizontal="left" vertical="center"/>
    </xf>
    <xf numFmtId="180" fontId="11" fillId="0" borderId="13" xfId="0" applyNumberFormat="1" applyFont="1" applyFill="1" applyBorder="1" applyAlignment="1" applyProtection="1">
      <alignment vertical="center" wrapText="1"/>
      <protection hidden="1" locked="0"/>
    </xf>
    <xf numFmtId="0" fontId="14" fillId="0" borderId="0" xfId="0" applyFont="1" applyAlignment="1" applyProtection="1">
      <alignment horizontal="left" vertical="top" wrapText="1"/>
      <protection locked="0"/>
    </xf>
    <xf numFmtId="180" fontId="13" fillId="0" borderId="0" xfId="0" applyNumberFormat="1" applyFont="1" applyFill="1" applyAlignment="1">
      <alignment horizontal="center" vertical="top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0" borderId="17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9.25390625" style="2" customWidth="1"/>
    <col min="10" max="10" width="18.625" style="2" customWidth="1"/>
    <col min="11" max="12" width="10.75390625" style="1" bestFit="1" customWidth="1"/>
    <col min="13" max="16384" width="9.125" style="1" customWidth="1"/>
  </cols>
  <sheetData>
    <row r="1" spans="3:10" s="2" customFormat="1" ht="42.75" customHeight="1" thickBot="1">
      <c r="C1" s="53" t="s">
        <v>61</v>
      </c>
      <c r="D1" s="53"/>
      <c r="E1" s="53"/>
      <c r="F1" s="53"/>
      <c r="G1" s="53"/>
      <c r="H1" s="53"/>
      <c r="I1" s="53"/>
      <c r="J1" s="53"/>
    </row>
    <row r="2" spans="3:10" s="2" customFormat="1" ht="37.5" customHeight="1">
      <c r="C2" s="54" t="s">
        <v>7</v>
      </c>
      <c r="D2" s="56" t="s">
        <v>60</v>
      </c>
      <c r="E2" s="54" t="s">
        <v>17</v>
      </c>
      <c r="F2" s="54" t="s">
        <v>20</v>
      </c>
      <c r="G2" s="58" t="s">
        <v>8</v>
      </c>
      <c r="H2" s="59"/>
      <c r="I2" s="58" t="s">
        <v>6</v>
      </c>
      <c r="J2" s="59"/>
    </row>
    <row r="3" spans="3:10" s="2" customFormat="1" ht="18" customHeight="1" thickBot="1">
      <c r="C3" s="55"/>
      <c r="D3" s="57"/>
      <c r="E3" s="55"/>
      <c r="F3" s="55"/>
      <c r="G3" s="60"/>
      <c r="H3" s="61"/>
      <c r="I3" s="60"/>
      <c r="J3" s="61"/>
    </row>
    <row r="4" spans="3:10" s="2" customFormat="1" ht="42.75" customHeight="1">
      <c r="C4" s="55"/>
      <c r="D4" s="57"/>
      <c r="E4" s="55"/>
      <c r="F4" s="55"/>
      <c r="G4" s="35" t="s">
        <v>5</v>
      </c>
      <c r="H4" s="36" t="s">
        <v>9</v>
      </c>
      <c r="I4" s="37" t="s">
        <v>5</v>
      </c>
      <c r="J4" s="38" t="s">
        <v>10</v>
      </c>
    </row>
    <row r="5" spans="3:10" s="2" customFormat="1" ht="68.25" customHeight="1">
      <c r="C5" s="20" t="s">
        <v>21</v>
      </c>
      <c r="D5" s="39"/>
      <c r="E5" s="39"/>
      <c r="F5" s="40"/>
      <c r="G5" s="41"/>
      <c r="H5" s="41"/>
      <c r="I5" s="41"/>
      <c r="J5" s="39"/>
    </row>
    <row r="6" spans="3:10" s="11" customFormat="1" ht="16.5" customHeight="1">
      <c r="C6" s="21" t="s">
        <v>1</v>
      </c>
      <c r="D6" s="12">
        <f aca="true" t="shared" si="0" ref="D6:G9">D12+D18+D24</f>
        <v>163500</v>
      </c>
      <c r="E6" s="12">
        <f t="shared" si="0"/>
        <v>125149</v>
      </c>
      <c r="F6" s="12">
        <f t="shared" si="0"/>
        <v>184550</v>
      </c>
      <c r="G6" s="12">
        <f t="shared" si="0"/>
        <v>27846.6</v>
      </c>
      <c r="H6" s="17">
        <f>G6/F6</f>
        <v>0.1508891899214305</v>
      </c>
      <c r="I6" s="12">
        <f>I12+I18+I24</f>
        <v>27846.6</v>
      </c>
      <c r="J6" s="18">
        <f>I6/F6</f>
        <v>0.1508891899214305</v>
      </c>
    </row>
    <row r="7" spans="3:10" s="2" customFormat="1" ht="16.5" customHeight="1">
      <c r="C7" s="19" t="s">
        <v>22</v>
      </c>
      <c r="D7" s="9">
        <f t="shared" si="0"/>
        <v>127000</v>
      </c>
      <c r="E7" s="9">
        <f t="shared" si="0"/>
        <v>125149</v>
      </c>
      <c r="F7" s="9">
        <f t="shared" si="0"/>
        <v>127000</v>
      </c>
      <c r="G7" s="9">
        <f t="shared" si="0"/>
        <v>27846.6</v>
      </c>
      <c r="H7" s="17">
        <f>G7/F7</f>
        <v>0.21926456692913385</v>
      </c>
      <c r="I7" s="9">
        <f>I13+I19+I25</f>
        <v>27846.6</v>
      </c>
      <c r="J7" s="18">
        <f>I7/F7</f>
        <v>0.21926456692913385</v>
      </c>
    </row>
    <row r="8" spans="3:11" s="2" customFormat="1" ht="15" customHeight="1">
      <c r="C8" s="19" t="s">
        <v>11</v>
      </c>
      <c r="D8" s="9">
        <f t="shared" si="0"/>
        <v>36500</v>
      </c>
      <c r="E8" s="9">
        <f t="shared" si="0"/>
        <v>0</v>
      </c>
      <c r="F8" s="9">
        <f t="shared" si="0"/>
        <v>36500</v>
      </c>
      <c r="G8" s="9">
        <f t="shared" si="0"/>
        <v>0</v>
      </c>
      <c r="H8" s="17">
        <f>G8/F8</f>
        <v>0</v>
      </c>
      <c r="I8" s="9">
        <f>I14+I20+I26</f>
        <v>0</v>
      </c>
      <c r="J8" s="18">
        <f>I8/F8</f>
        <v>0</v>
      </c>
      <c r="K8" s="42"/>
    </row>
    <row r="9" spans="3:10" s="2" customFormat="1" ht="15.75" customHeight="1">
      <c r="C9" s="19" t="s">
        <v>12</v>
      </c>
      <c r="D9" s="9">
        <f t="shared" si="0"/>
        <v>0</v>
      </c>
      <c r="E9" s="9">
        <f t="shared" si="0"/>
        <v>0</v>
      </c>
      <c r="F9" s="9">
        <f t="shared" si="0"/>
        <v>21050</v>
      </c>
      <c r="G9" s="9">
        <f t="shared" si="0"/>
        <v>0</v>
      </c>
      <c r="H9" s="17">
        <v>0</v>
      </c>
      <c r="I9" s="9">
        <f>I15+I21+I27</f>
        <v>0</v>
      </c>
      <c r="J9" s="18">
        <v>0</v>
      </c>
    </row>
    <row r="10" spans="3:10" s="2" customFormat="1" ht="16.5" customHeight="1">
      <c r="C10" s="19"/>
      <c r="D10" s="22"/>
      <c r="E10" s="22"/>
      <c r="F10" s="9"/>
      <c r="G10" s="10"/>
      <c r="H10" s="17"/>
      <c r="I10" s="10"/>
      <c r="J10" s="18"/>
    </row>
    <row r="11" spans="3:10" s="2" customFormat="1" ht="47.25" customHeight="1">
      <c r="C11" s="16" t="s">
        <v>23</v>
      </c>
      <c r="D11" s="22"/>
      <c r="E11" s="22"/>
      <c r="F11" s="9"/>
      <c r="G11" s="10"/>
      <c r="H11" s="17"/>
      <c r="I11" s="10"/>
      <c r="J11" s="18"/>
    </row>
    <row r="12" spans="3:10" s="2" customFormat="1" ht="16.5" customHeight="1">
      <c r="C12" s="19" t="s">
        <v>1</v>
      </c>
      <c r="D12" s="9">
        <f>D13+D14+D15</f>
        <v>19588.3</v>
      </c>
      <c r="E12" s="9">
        <f>E13+E14+E15</f>
        <v>19658.3</v>
      </c>
      <c r="F12" s="9">
        <f>F13+F14+F15</f>
        <v>19638.3</v>
      </c>
      <c r="G12" s="9">
        <f>G13+G14+G15</f>
        <v>4457.2</v>
      </c>
      <c r="H12" s="17">
        <f>G12/F12</f>
        <v>0.22696465580014563</v>
      </c>
      <c r="I12" s="9">
        <f>I13+I14+I15</f>
        <v>4457.2</v>
      </c>
      <c r="J12" s="18">
        <f>I12/F12</f>
        <v>0.22696465580014563</v>
      </c>
    </row>
    <row r="13" spans="3:10" s="2" customFormat="1" ht="16.5" customHeight="1">
      <c r="C13" s="19" t="s">
        <v>22</v>
      </c>
      <c r="D13" s="10">
        <v>19588.3</v>
      </c>
      <c r="E13" s="10">
        <v>19658.3</v>
      </c>
      <c r="F13" s="10">
        <v>19588.3</v>
      </c>
      <c r="G13" s="10">
        <v>4457.2</v>
      </c>
      <c r="H13" s="17">
        <f>G13/F13</f>
        <v>0.2275439930979207</v>
      </c>
      <c r="I13" s="10">
        <v>4457.2</v>
      </c>
      <c r="J13" s="18">
        <f>I13/F13</f>
        <v>0.2275439930979207</v>
      </c>
    </row>
    <row r="14" spans="3:10" s="2" customFormat="1" ht="16.5" customHeight="1">
      <c r="C14" s="19" t="s">
        <v>11</v>
      </c>
      <c r="D14" s="9">
        <v>0</v>
      </c>
      <c r="E14" s="10">
        <v>0</v>
      </c>
      <c r="F14" s="9">
        <v>0</v>
      </c>
      <c r="G14" s="10">
        <v>0</v>
      </c>
      <c r="H14" s="17">
        <v>0</v>
      </c>
      <c r="I14" s="10">
        <v>0</v>
      </c>
      <c r="J14" s="18">
        <v>0</v>
      </c>
    </row>
    <row r="15" spans="3:10" s="2" customFormat="1" ht="16.5" customHeight="1">
      <c r="C15" s="19" t="s">
        <v>12</v>
      </c>
      <c r="D15" s="10">
        <v>0</v>
      </c>
      <c r="E15" s="10">
        <v>0</v>
      </c>
      <c r="F15" s="9">
        <v>50</v>
      </c>
      <c r="G15" s="10">
        <v>0</v>
      </c>
      <c r="H15" s="17">
        <v>0</v>
      </c>
      <c r="I15" s="10">
        <v>0</v>
      </c>
      <c r="J15" s="18">
        <v>0</v>
      </c>
    </row>
    <row r="16" spans="3:10" s="2" customFormat="1" ht="16.5" customHeight="1">
      <c r="C16" s="19"/>
      <c r="D16" s="22"/>
      <c r="E16" s="22"/>
      <c r="F16" s="9"/>
      <c r="G16" s="10"/>
      <c r="H16" s="17"/>
      <c r="I16" s="10"/>
      <c r="J16" s="18"/>
    </row>
    <row r="17" spans="3:10" s="2" customFormat="1" ht="31.5" customHeight="1">
      <c r="C17" s="16" t="s">
        <v>2</v>
      </c>
      <c r="D17" s="22"/>
      <c r="E17" s="22"/>
      <c r="F17" s="9"/>
      <c r="G17" s="10"/>
      <c r="H17" s="17"/>
      <c r="I17" s="10"/>
      <c r="J17" s="18"/>
    </row>
    <row r="18" spans="3:10" s="2" customFormat="1" ht="16.5" customHeight="1">
      <c r="C18" s="19" t="s">
        <v>1</v>
      </c>
      <c r="D18" s="9">
        <f>D19+D20+D21</f>
        <v>122185.5</v>
      </c>
      <c r="E18" s="9">
        <f>E19+E20+E21</f>
        <v>83764.5</v>
      </c>
      <c r="F18" s="9">
        <f>F19+F20+F21</f>
        <v>140685.5</v>
      </c>
      <c r="G18" s="9">
        <f>G19+G20+G21</f>
        <v>19072.6</v>
      </c>
      <c r="H18" s="17">
        <f>G18/F18</f>
        <v>0.13556905295854937</v>
      </c>
      <c r="I18" s="9">
        <f>I19+I20+I21</f>
        <v>19072.6</v>
      </c>
      <c r="J18" s="18">
        <f>I18/F18</f>
        <v>0.13556905295854937</v>
      </c>
    </row>
    <row r="19" spans="3:10" s="2" customFormat="1" ht="16.5" customHeight="1">
      <c r="C19" s="19" t="s">
        <v>22</v>
      </c>
      <c r="D19" s="10">
        <v>85685.5</v>
      </c>
      <c r="E19" s="10">
        <v>83764.5</v>
      </c>
      <c r="F19" s="10">
        <v>85685.5</v>
      </c>
      <c r="G19" s="10">
        <v>19072.6</v>
      </c>
      <c r="H19" s="17">
        <f>G19/F19</f>
        <v>0.222588419277474</v>
      </c>
      <c r="I19" s="10">
        <v>19072.6</v>
      </c>
      <c r="J19" s="18">
        <f>I19/F19</f>
        <v>0.222588419277474</v>
      </c>
    </row>
    <row r="20" spans="3:11" s="2" customFormat="1" ht="16.5" customHeight="1">
      <c r="C20" s="19" t="s">
        <v>11</v>
      </c>
      <c r="D20" s="10">
        <v>36500</v>
      </c>
      <c r="E20" s="10">
        <v>0</v>
      </c>
      <c r="F20" s="10">
        <v>36500</v>
      </c>
      <c r="G20" s="10">
        <v>0</v>
      </c>
      <c r="H20" s="17">
        <f>G20/F20</f>
        <v>0</v>
      </c>
      <c r="I20" s="10">
        <v>0</v>
      </c>
      <c r="J20" s="18">
        <f>I20/F20</f>
        <v>0</v>
      </c>
      <c r="K20" s="42"/>
    </row>
    <row r="21" spans="3:10" s="2" customFormat="1" ht="16.5" customHeight="1">
      <c r="C21" s="19" t="s">
        <v>12</v>
      </c>
      <c r="D21" s="10">
        <v>0</v>
      </c>
      <c r="E21" s="10">
        <v>0</v>
      </c>
      <c r="F21" s="9">
        <v>18500</v>
      </c>
      <c r="G21" s="10">
        <v>0</v>
      </c>
      <c r="H21" s="17">
        <v>0</v>
      </c>
      <c r="I21" s="10">
        <v>0</v>
      </c>
      <c r="J21" s="18">
        <v>0</v>
      </c>
    </row>
    <row r="22" spans="3:10" s="2" customFormat="1" ht="16.5" customHeight="1">
      <c r="C22" s="19"/>
      <c r="D22" s="10"/>
      <c r="E22" s="10"/>
      <c r="F22" s="9"/>
      <c r="G22" s="10"/>
      <c r="H22" s="17"/>
      <c r="I22" s="10"/>
      <c r="J22" s="18"/>
    </row>
    <row r="23" spans="3:10" s="2" customFormat="1" ht="31.5" customHeight="1">
      <c r="C23" s="16" t="s">
        <v>24</v>
      </c>
      <c r="D23" s="22"/>
      <c r="E23" s="22"/>
      <c r="F23" s="9"/>
      <c r="G23" s="10"/>
      <c r="H23" s="17"/>
      <c r="I23" s="10"/>
      <c r="J23" s="18"/>
    </row>
    <row r="24" spans="3:10" s="2" customFormat="1" ht="16.5" customHeight="1">
      <c r="C24" s="19" t="s">
        <v>1</v>
      </c>
      <c r="D24" s="9">
        <f>D25+D26+D27</f>
        <v>21726.2</v>
      </c>
      <c r="E24" s="9">
        <f>E25+E26+E27</f>
        <v>21726.2</v>
      </c>
      <c r="F24" s="9">
        <f>F25+F26+F27</f>
        <v>24226.2</v>
      </c>
      <c r="G24" s="9">
        <f>G25+G26+G27</f>
        <v>4316.8</v>
      </c>
      <c r="H24" s="17">
        <f>G24/F24</f>
        <v>0.17818725181827938</v>
      </c>
      <c r="I24" s="9">
        <f>I25+I26+I27</f>
        <v>4316.8</v>
      </c>
      <c r="J24" s="18">
        <f>I24/F24</f>
        <v>0.17818725181827938</v>
      </c>
    </row>
    <row r="25" spans="3:10" s="2" customFormat="1" ht="16.5" customHeight="1">
      <c r="C25" s="19" t="s">
        <v>22</v>
      </c>
      <c r="D25" s="10">
        <v>21726.2</v>
      </c>
      <c r="E25" s="10">
        <v>21726.2</v>
      </c>
      <c r="F25" s="10">
        <v>21726.2</v>
      </c>
      <c r="G25" s="10">
        <v>4316.8</v>
      </c>
      <c r="H25" s="17">
        <f>G25/F25</f>
        <v>0.19869098139573418</v>
      </c>
      <c r="I25" s="10">
        <v>4316.8</v>
      </c>
      <c r="J25" s="18">
        <f>I25/F25</f>
        <v>0.19869098139573418</v>
      </c>
    </row>
    <row r="26" spans="3:11" s="2" customFormat="1" ht="16.5" customHeight="1">
      <c r="C26" s="19" t="s">
        <v>11</v>
      </c>
      <c r="D26" s="10">
        <v>0</v>
      </c>
      <c r="E26" s="10">
        <v>0</v>
      </c>
      <c r="F26" s="10">
        <v>0</v>
      </c>
      <c r="G26" s="10">
        <v>0</v>
      </c>
      <c r="H26" s="17">
        <v>0</v>
      </c>
      <c r="I26" s="10">
        <v>0</v>
      </c>
      <c r="J26" s="18">
        <v>0</v>
      </c>
      <c r="K26" s="42"/>
    </row>
    <row r="27" spans="3:10" s="2" customFormat="1" ht="16.5" customHeight="1">
      <c r="C27" s="19" t="s">
        <v>12</v>
      </c>
      <c r="D27" s="10">
        <v>0</v>
      </c>
      <c r="E27" s="10">
        <v>0</v>
      </c>
      <c r="F27" s="9">
        <v>2500</v>
      </c>
      <c r="G27" s="10">
        <v>0</v>
      </c>
      <c r="H27" s="17">
        <v>0</v>
      </c>
      <c r="I27" s="10">
        <v>0</v>
      </c>
      <c r="J27" s="18">
        <v>0</v>
      </c>
    </row>
    <row r="28" spans="3:10" s="2" customFormat="1" ht="15.75">
      <c r="C28" s="19"/>
      <c r="D28" s="22"/>
      <c r="E28" s="22"/>
      <c r="F28" s="9"/>
      <c r="G28" s="10"/>
      <c r="H28" s="17"/>
      <c r="I28" s="10"/>
      <c r="J28" s="18"/>
    </row>
    <row r="29" spans="3:10" s="2" customFormat="1" ht="51.75" customHeight="1">
      <c r="C29" s="43" t="s">
        <v>33</v>
      </c>
      <c r="D29" s="22"/>
      <c r="E29" s="22"/>
      <c r="F29" s="9"/>
      <c r="G29" s="44"/>
      <c r="H29" s="17"/>
      <c r="I29" s="10"/>
      <c r="J29" s="18"/>
    </row>
    <row r="30" spans="3:10" s="11" customFormat="1" ht="15.75" customHeight="1">
      <c r="C30" s="21" t="s">
        <v>1</v>
      </c>
      <c r="D30" s="12">
        <f>D36+D42+D48+D54+D60</f>
        <v>79858</v>
      </c>
      <c r="E30" s="12">
        <f>E36+E42+E48+E54+E60</f>
        <v>79858</v>
      </c>
      <c r="F30" s="12">
        <f>F36+F42+F48+F54+F60</f>
        <v>84858</v>
      </c>
      <c r="G30" s="12">
        <f>G36+G42+G48+G54+G60</f>
        <v>20834.5</v>
      </c>
      <c r="H30" s="17">
        <f>G30/F30</f>
        <v>0.2455219307549082</v>
      </c>
      <c r="I30" s="12">
        <f>I36+I42+I48+I54+I60</f>
        <v>19555.4</v>
      </c>
      <c r="J30" s="18">
        <f>I30/F30</f>
        <v>0.2304485139880742</v>
      </c>
    </row>
    <row r="31" spans="3:10" s="2" customFormat="1" ht="16.5" customHeight="1">
      <c r="C31" s="19" t="s">
        <v>22</v>
      </c>
      <c r="D31" s="9">
        <f aca="true" t="shared" si="1" ref="D31:G33">D37+D43+D49+D55+D61</f>
        <v>79858</v>
      </c>
      <c r="E31" s="9">
        <f t="shared" si="1"/>
        <v>79858</v>
      </c>
      <c r="F31" s="9">
        <f t="shared" si="1"/>
        <v>79858</v>
      </c>
      <c r="G31" s="9">
        <f t="shared" si="1"/>
        <v>19555.4</v>
      </c>
      <c r="H31" s="17">
        <f>G31/F31</f>
        <v>0.24487715695359263</v>
      </c>
      <c r="I31" s="9">
        <f>I37+I43+I49+I55+I61</f>
        <v>19555.4</v>
      </c>
      <c r="J31" s="18">
        <f>I31/F31</f>
        <v>0.24487715695359263</v>
      </c>
    </row>
    <row r="32" spans="3:10" s="2" customFormat="1" ht="17.25" customHeight="1">
      <c r="C32" s="19" t="s">
        <v>11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17">
        <v>0</v>
      </c>
      <c r="I32" s="9">
        <f>I38+I44+I50+I56+I62</f>
        <v>0</v>
      </c>
      <c r="J32" s="18">
        <v>0</v>
      </c>
    </row>
    <row r="33" spans="3:10" s="2" customFormat="1" ht="17.25" customHeight="1">
      <c r="C33" s="19" t="s">
        <v>12</v>
      </c>
      <c r="D33" s="9">
        <f t="shared" si="1"/>
        <v>0</v>
      </c>
      <c r="E33" s="9">
        <f t="shared" si="1"/>
        <v>0</v>
      </c>
      <c r="F33" s="9">
        <f t="shared" si="1"/>
        <v>5000</v>
      </c>
      <c r="G33" s="9">
        <f t="shared" si="1"/>
        <v>1279.1</v>
      </c>
      <c r="H33" s="17">
        <f>G33/F33</f>
        <v>0.25582</v>
      </c>
      <c r="I33" s="9">
        <f>I39+I45+I51+I57+I63</f>
        <v>0</v>
      </c>
      <c r="J33" s="18">
        <f>I33/F33</f>
        <v>0</v>
      </c>
    </row>
    <row r="34" spans="3:10" s="2" customFormat="1" ht="18.75" customHeight="1">
      <c r="C34" s="45"/>
      <c r="D34" s="22"/>
      <c r="E34" s="22"/>
      <c r="F34" s="46"/>
      <c r="G34" s="44"/>
      <c r="H34" s="17"/>
      <c r="I34" s="44"/>
      <c r="J34" s="18"/>
    </row>
    <row r="35" spans="3:10" s="2" customFormat="1" ht="29.25" customHeight="1">
      <c r="C35" s="16" t="s">
        <v>25</v>
      </c>
      <c r="D35" s="22"/>
      <c r="E35" s="22"/>
      <c r="F35" s="47"/>
      <c r="G35" s="44"/>
      <c r="H35" s="17"/>
      <c r="I35" s="44"/>
      <c r="J35" s="18"/>
    </row>
    <row r="36" spans="3:10" s="2" customFormat="1" ht="17.25" customHeight="1">
      <c r="C36" s="19" t="s">
        <v>1</v>
      </c>
      <c r="D36" s="10">
        <f>D37+D38+D39</f>
        <v>72055</v>
      </c>
      <c r="E36" s="10">
        <f>E37+E38+E39</f>
        <v>72055</v>
      </c>
      <c r="F36" s="10">
        <f>F37+F38+F39</f>
        <v>77055</v>
      </c>
      <c r="G36" s="10">
        <f>G37+G38+G39</f>
        <v>19234.5</v>
      </c>
      <c r="H36" s="17">
        <f>G36/F36</f>
        <v>0.24962040101226396</v>
      </c>
      <c r="I36" s="10">
        <f>I37+I38+I39</f>
        <v>17955.4</v>
      </c>
      <c r="J36" s="18">
        <f>I36/F36</f>
        <v>0.2330205697229252</v>
      </c>
    </row>
    <row r="37" spans="3:10" s="2" customFormat="1" ht="17.25" customHeight="1">
      <c r="C37" s="19" t="s">
        <v>22</v>
      </c>
      <c r="D37" s="10">
        <v>72055</v>
      </c>
      <c r="E37" s="10">
        <v>72055</v>
      </c>
      <c r="F37" s="10">
        <v>72055</v>
      </c>
      <c r="G37" s="10">
        <v>17955.4</v>
      </c>
      <c r="H37" s="17">
        <f>G37/F37</f>
        <v>0.24919020192908198</v>
      </c>
      <c r="I37" s="10">
        <v>17955.4</v>
      </c>
      <c r="J37" s="18">
        <f>I37/F37</f>
        <v>0.24919020192908198</v>
      </c>
    </row>
    <row r="38" spans="3:10" s="2" customFormat="1" ht="17.25" customHeight="1">
      <c r="C38" s="19" t="s">
        <v>11</v>
      </c>
      <c r="D38" s="10">
        <v>0</v>
      </c>
      <c r="E38" s="10">
        <v>0</v>
      </c>
      <c r="F38" s="10">
        <v>0</v>
      </c>
      <c r="G38" s="10">
        <v>0</v>
      </c>
      <c r="H38" s="17">
        <v>0</v>
      </c>
      <c r="I38" s="10">
        <v>0</v>
      </c>
      <c r="J38" s="18">
        <v>0</v>
      </c>
    </row>
    <row r="39" spans="3:10" s="2" customFormat="1" ht="17.25" customHeight="1">
      <c r="C39" s="19" t="s">
        <v>12</v>
      </c>
      <c r="D39" s="10">
        <v>0</v>
      </c>
      <c r="E39" s="10">
        <v>0</v>
      </c>
      <c r="F39" s="10">
        <v>5000</v>
      </c>
      <c r="G39" s="10">
        <v>1279.1</v>
      </c>
      <c r="H39" s="17">
        <f>G39/F39</f>
        <v>0.25582</v>
      </c>
      <c r="I39" s="10">
        <v>0</v>
      </c>
      <c r="J39" s="18">
        <f>I39/F39</f>
        <v>0</v>
      </c>
    </row>
    <row r="40" spans="3:10" s="2" customFormat="1" ht="17.25" customHeight="1">
      <c r="C40" s="19"/>
      <c r="D40" s="22"/>
      <c r="E40" s="22"/>
      <c r="F40" s="46"/>
      <c r="G40" s="10"/>
      <c r="H40" s="17"/>
      <c r="I40" s="10"/>
      <c r="J40" s="18"/>
    </row>
    <row r="41" spans="3:10" s="2" customFormat="1" ht="38.25" customHeight="1">
      <c r="C41" s="16" t="s">
        <v>26</v>
      </c>
      <c r="D41" s="22"/>
      <c r="E41" s="22"/>
      <c r="F41" s="47"/>
      <c r="G41" s="10"/>
      <c r="H41" s="17"/>
      <c r="I41" s="10"/>
      <c r="J41" s="18"/>
    </row>
    <row r="42" spans="3:10" s="2" customFormat="1" ht="17.25" customHeight="1">
      <c r="C42" s="19" t="s">
        <v>1</v>
      </c>
      <c r="D42" s="9">
        <f>D43+D44+D45</f>
        <v>0</v>
      </c>
      <c r="E42" s="9">
        <f>E43+E44+E45</f>
        <v>0</v>
      </c>
      <c r="F42" s="9">
        <f>F43+F44+F45</f>
        <v>0</v>
      </c>
      <c r="G42" s="9">
        <f>G43+G44+G45</f>
        <v>0</v>
      </c>
      <c r="H42" s="17">
        <v>0</v>
      </c>
      <c r="I42" s="9">
        <f>I43+I44+I45</f>
        <v>0</v>
      </c>
      <c r="J42" s="18">
        <v>0</v>
      </c>
    </row>
    <row r="43" spans="3:10" s="2" customFormat="1" ht="17.25" customHeight="1">
      <c r="C43" s="19" t="s">
        <v>22</v>
      </c>
      <c r="D43" s="9">
        <v>0</v>
      </c>
      <c r="E43" s="9">
        <v>0</v>
      </c>
      <c r="F43" s="9">
        <v>0</v>
      </c>
      <c r="G43" s="9">
        <v>0</v>
      </c>
      <c r="H43" s="17">
        <v>0</v>
      </c>
      <c r="I43" s="10">
        <v>0</v>
      </c>
      <c r="J43" s="18">
        <v>0</v>
      </c>
    </row>
    <row r="44" spans="3:10" s="2" customFormat="1" ht="17.25" customHeight="1">
      <c r="C44" s="19" t="s">
        <v>11</v>
      </c>
      <c r="D44" s="10">
        <v>0</v>
      </c>
      <c r="E44" s="9">
        <v>0</v>
      </c>
      <c r="F44" s="9">
        <v>0</v>
      </c>
      <c r="G44" s="9">
        <v>0</v>
      </c>
      <c r="H44" s="17">
        <v>0</v>
      </c>
      <c r="I44" s="10">
        <v>0</v>
      </c>
      <c r="J44" s="18">
        <v>0</v>
      </c>
    </row>
    <row r="45" spans="3:10" s="2" customFormat="1" ht="17.25" customHeight="1">
      <c r="C45" s="19" t="s">
        <v>12</v>
      </c>
      <c r="D45" s="10">
        <v>0</v>
      </c>
      <c r="E45" s="10">
        <v>0</v>
      </c>
      <c r="F45" s="10">
        <v>0</v>
      </c>
      <c r="G45" s="10">
        <v>0</v>
      </c>
      <c r="H45" s="17">
        <v>0</v>
      </c>
      <c r="I45" s="10">
        <v>0</v>
      </c>
      <c r="J45" s="18">
        <v>0</v>
      </c>
    </row>
    <row r="46" spans="3:10" s="2" customFormat="1" ht="17.25" customHeight="1">
      <c r="C46" s="19"/>
      <c r="D46" s="10">
        <v>0</v>
      </c>
      <c r="E46" s="10">
        <v>0</v>
      </c>
      <c r="F46" s="10">
        <v>0</v>
      </c>
      <c r="G46" s="10">
        <v>0</v>
      </c>
      <c r="H46" s="17">
        <v>0</v>
      </c>
      <c r="I46" s="10">
        <v>0</v>
      </c>
      <c r="J46" s="18">
        <v>0</v>
      </c>
    </row>
    <row r="47" spans="3:10" s="2" customFormat="1" ht="26.25" customHeight="1">
      <c r="C47" s="16" t="s">
        <v>27</v>
      </c>
      <c r="D47" s="10"/>
      <c r="E47" s="10"/>
      <c r="F47" s="9"/>
      <c r="G47" s="10"/>
      <c r="H47" s="17"/>
      <c r="I47" s="10"/>
      <c r="J47" s="18"/>
    </row>
    <row r="48" spans="3:10" s="2" customFormat="1" ht="17.25" customHeight="1">
      <c r="C48" s="19" t="s">
        <v>1</v>
      </c>
      <c r="D48" s="9">
        <f>D49+D50+D51</f>
        <v>4900</v>
      </c>
      <c r="E48" s="9">
        <f>E49+E50+E51</f>
        <v>4900</v>
      </c>
      <c r="F48" s="9">
        <f>F49+F50+F51</f>
        <v>4900</v>
      </c>
      <c r="G48" s="9">
        <f>G49+G50+G51</f>
        <v>1225</v>
      </c>
      <c r="H48" s="17">
        <f>G48/F48</f>
        <v>0.25</v>
      </c>
      <c r="I48" s="9">
        <f>I49+I50+I51</f>
        <v>1225</v>
      </c>
      <c r="J48" s="18">
        <f>I48/F48</f>
        <v>0.25</v>
      </c>
    </row>
    <row r="49" spans="3:10" s="2" customFormat="1" ht="17.25" customHeight="1">
      <c r="C49" s="19" t="s">
        <v>22</v>
      </c>
      <c r="D49" s="9">
        <v>4900</v>
      </c>
      <c r="E49" s="9">
        <v>4900</v>
      </c>
      <c r="F49" s="9">
        <v>4900</v>
      </c>
      <c r="G49" s="9">
        <v>1225</v>
      </c>
      <c r="H49" s="17">
        <f>G49/F49</f>
        <v>0.25</v>
      </c>
      <c r="I49" s="9">
        <v>1225</v>
      </c>
      <c r="J49" s="18">
        <f>I49/F49</f>
        <v>0.25</v>
      </c>
    </row>
    <row r="50" spans="3:10" s="2" customFormat="1" ht="17.25" customHeight="1">
      <c r="C50" s="19" t="s">
        <v>11</v>
      </c>
      <c r="D50" s="10">
        <v>0</v>
      </c>
      <c r="E50" s="9">
        <v>0</v>
      </c>
      <c r="F50" s="9">
        <v>0</v>
      </c>
      <c r="G50" s="10">
        <v>0</v>
      </c>
      <c r="H50" s="17">
        <v>0</v>
      </c>
      <c r="I50" s="10">
        <v>0</v>
      </c>
      <c r="J50" s="18">
        <v>0</v>
      </c>
    </row>
    <row r="51" spans="3:10" s="2" customFormat="1" ht="17.25" customHeight="1">
      <c r="C51" s="19" t="s">
        <v>12</v>
      </c>
      <c r="D51" s="10">
        <v>0</v>
      </c>
      <c r="E51" s="10">
        <v>0</v>
      </c>
      <c r="F51" s="10">
        <v>0</v>
      </c>
      <c r="G51" s="9">
        <v>0</v>
      </c>
      <c r="H51" s="17">
        <v>0</v>
      </c>
      <c r="I51" s="9">
        <v>0</v>
      </c>
      <c r="J51" s="18">
        <v>0</v>
      </c>
    </row>
    <row r="52" spans="3:10" s="2" customFormat="1" ht="17.25" customHeight="1">
      <c r="C52" s="19"/>
      <c r="D52" s="10"/>
      <c r="E52" s="10"/>
      <c r="F52" s="9"/>
      <c r="G52" s="10"/>
      <c r="H52" s="17"/>
      <c r="I52" s="10"/>
      <c r="J52" s="18"/>
    </row>
    <row r="53" spans="3:10" s="2" customFormat="1" ht="34.5" customHeight="1">
      <c r="C53" s="16" t="s">
        <v>28</v>
      </c>
      <c r="D53" s="10"/>
      <c r="E53" s="10"/>
      <c r="F53" s="9"/>
      <c r="G53" s="10"/>
      <c r="H53" s="17"/>
      <c r="I53" s="10"/>
      <c r="J53" s="18"/>
    </row>
    <row r="54" spans="3:10" s="2" customFormat="1" ht="17.25" customHeight="1">
      <c r="C54" s="19" t="s">
        <v>1</v>
      </c>
      <c r="D54" s="9">
        <f>D55+D56+D57</f>
        <v>2240</v>
      </c>
      <c r="E54" s="9">
        <f>E55+E56+E57</f>
        <v>2240</v>
      </c>
      <c r="F54" s="9">
        <f>F55+F56+F57</f>
        <v>2240</v>
      </c>
      <c r="G54" s="9">
        <f>G55+G56+G57</f>
        <v>375</v>
      </c>
      <c r="H54" s="17">
        <f>G54/F54</f>
        <v>0.16741071428571427</v>
      </c>
      <c r="I54" s="9">
        <f>I55+I56+I57</f>
        <v>375</v>
      </c>
      <c r="J54" s="18">
        <f>I54/F54</f>
        <v>0.16741071428571427</v>
      </c>
    </row>
    <row r="55" spans="3:10" s="2" customFormat="1" ht="17.25" customHeight="1">
      <c r="C55" s="19" t="s">
        <v>22</v>
      </c>
      <c r="D55" s="9">
        <v>2240</v>
      </c>
      <c r="E55" s="9">
        <v>2240</v>
      </c>
      <c r="F55" s="9">
        <v>2240</v>
      </c>
      <c r="G55" s="10">
        <v>375</v>
      </c>
      <c r="H55" s="17">
        <f>G55/F55</f>
        <v>0.16741071428571427</v>
      </c>
      <c r="I55" s="10">
        <v>375</v>
      </c>
      <c r="J55" s="18">
        <f>I55/F55</f>
        <v>0.16741071428571427</v>
      </c>
    </row>
    <row r="56" spans="3:10" s="2" customFormat="1" ht="17.25" customHeight="1">
      <c r="C56" s="19" t="s">
        <v>11</v>
      </c>
      <c r="D56" s="10">
        <v>0</v>
      </c>
      <c r="E56" s="9">
        <v>0</v>
      </c>
      <c r="F56" s="10">
        <v>0</v>
      </c>
      <c r="G56" s="10">
        <v>0</v>
      </c>
      <c r="H56" s="17">
        <v>0</v>
      </c>
      <c r="I56" s="10">
        <v>0</v>
      </c>
      <c r="J56" s="18">
        <v>0</v>
      </c>
    </row>
    <row r="57" spans="3:10" s="2" customFormat="1" ht="16.5" customHeight="1">
      <c r="C57" s="19" t="s">
        <v>12</v>
      </c>
      <c r="D57" s="10">
        <v>0</v>
      </c>
      <c r="E57" s="10">
        <v>0</v>
      </c>
      <c r="F57" s="9">
        <v>0</v>
      </c>
      <c r="G57" s="9">
        <v>0</v>
      </c>
      <c r="H57" s="17">
        <v>0</v>
      </c>
      <c r="I57" s="9">
        <v>0</v>
      </c>
      <c r="J57" s="18">
        <v>0</v>
      </c>
    </row>
    <row r="58" spans="3:10" s="2" customFormat="1" ht="16.5" customHeight="1">
      <c r="C58" s="19"/>
      <c r="D58" s="10"/>
      <c r="E58" s="10"/>
      <c r="F58" s="9"/>
      <c r="G58" s="9"/>
      <c r="H58" s="17"/>
      <c r="I58" s="9"/>
      <c r="J58" s="18"/>
    </row>
    <row r="59" spans="3:10" s="2" customFormat="1" ht="34.5" customHeight="1">
      <c r="C59" s="16" t="s">
        <v>4</v>
      </c>
      <c r="D59" s="10"/>
      <c r="E59" s="10"/>
      <c r="F59" s="9"/>
      <c r="G59" s="10"/>
      <c r="H59" s="17"/>
      <c r="I59" s="10"/>
      <c r="J59" s="18"/>
    </row>
    <row r="60" spans="3:10" s="2" customFormat="1" ht="17.25" customHeight="1">
      <c r="C60" s="19" t="s">
        <v>1</v>
      </c>
      <c r="D60" s="9">
        <f>D61+D62+D63</f>
        <v>663</v>
      </c>
      <c r="E60" s="9">
        <f>E61+E62+E63</f>
        <v>663</v>
      </c>
      <c r="F60" s="9">
        <f>F61+F62+F63</f>
        <v>663</v>
      </c>
      <c r="G60" s="9">
        <f>G61+G62+G63</f>
        <v>0</v>
      </c>
      <c r="H60" s="17">
        <f>G60/F60</f>
        <v>0</v>
      </c>
      <c r="I60" s="9">
        <f>I61+I62+I63</f>
        <v>0</v>
      </c>
      <c r="J60" s="18">
        <f>I60/F60</f>
        <v>0</v>
      </c>
    </row>
    <row r="61" spans="3:10" s="2" customFormat="1" ht="17.25" customHeight="1">
      <c r="C61" s="19" t="s">
        <v>22</v>
      </c>
      <c r="D61" s="9">
        <v>663</v>
      </c>
      <c r="E61" s="9">
        <v>663</v>
      </c>
      <c r="F61" s="9">
        <v>663</v>
      </c>
      <c r="G61" s="10">
        <v>0</v>
      </c>
      <c r="H61" s="17">
        <f>G61/F61</f>
        <v>0</v>
      </c>
      <c r="I61" s="10">
        <v>0</v>
      </c>
      <c r="J61" s="18">
        <f>I61/F61</f>
        <v>0</v>
      </c>
    </row>
    <row r="62" spans="3:10" s="2" customFormat="1" ht="17.25" customHeight="1">
      <c r="C62" s="19" t="s">
        <v>11</v>
      </c>
      <c r="D62" s="9">
        <v>0</v>
      </c>
      <c r="E62" s="9">
        <v>0</v>
      </c>
      <c r="F62" s="10">
        <v>0</v>
      </c>
      <c r="G62" s="10">
        <v>0</v>
      </c>
      <c r="H62" s="17">
        <v>0</v>
      </c>
      <c r="I62" s="10">
        <v>0</v>
      </c>
      <c r="J62" s="18">
        <v>0</v>
      </c>
    </row>
    <row r="63" spans="3:10" s="2" customFormat="1" ht="16.5" customHeight="1">
      <c r="C63" s="19" t="s">
        <v>12</v>
      </c>
      <c r="D63" s="10">
        <v>0</v>
      </c>
      <c r="E63" s="10">
        <v>0</v>
      </c>
      <c r="F63" s="9">
        <v>0</v>
      </c>
      <c r="G63" s="9">
        <v>0</v>
      </c>
      <c r="H63" s="17">
        <v>0</v>
      </c>
      <c r="I63" s="9">
        <v>0</v>
      </c>
      <c r="J63" s="18">
        <v>0</v>
      </c>
    </row>
    <row r="64" spans="3:10" s="2" customFormat="1" ht="17.25" customHeight="1">
      <c r="C64" s="19"/>
      <c r="D64" s="10"/>
      <c r="E64" s="10"/>
      <c r="F64" s="9"/>
      <c r="G64" s="10"/>
      <c r="H64" s="17"/>
      <c r="I64" s="10"/>
      <c r="J64" s="18"/>
    </row>
    <row r="65" spans="3:10" s="2" customFormat="1" ht="66" customHeight="1">
      <c r="C65" s="20" t="s">
        <v>34</v>
      </c>
      <c r="D65" s="10"/>
      <c r="E65" s="10"/>
      <c r="F65" s="9"/>
      <c r="G65" s="10"/>
      <c r="H65" s="17"/>
      <c r="I65" s="10"/>
      <c r="J65" s="18"/>
    </row>
    <row r="66" spans="3:10" s="11" customFormat="1" ht="15.75" customHeight="1">
      <c r="C66" s="21" t="s">
        <v>1</v>
      </c>
      <c r="D66" s="12">
        <f>D72+D78</f>
        <v>51810</v>
      </c>
      <c r="E66" s="12">
        <f>E72+E78</f>
        <v>51810</v>
      </c>
      <c r="F66" s="12">
        <f>F72+F78</f>
        <v>51810</v>
      </c>
      <c r="G66" s="12">
        <f>G72+G78</f>
        <v>12923.3</v>
      </c>
      <c r="H66" s="17">
        <f>G66/F66</f>
        <v>0.24943640223895</v>
      </c>
      <c r="I66" s="12">
        <f>I72+I78</f>
        <v>12923.3</v>
      </c>
      <c r="J66" s="18">
        <f>I66/F66</f>
        <v>0.24943640223895</v>
      </c>
    </row>
    <row r="67" spans="3:10" s="2" customFormat="1" ht="16.5" customHeight="1">
      <c r="C67" s="19" t="s">
        <v>22</v>
      </c>
      <c r="D67" s="9">
        <f aca="true" t="shared" si="2" ref="D67:G69">D73+D79</f>
        <v>51810</v>
      </c>
      <c r="E67" s="9">
        <f t="shared" si="2"/>
        <v>51810</v>
      </c>
      <c r="F67" s="9">
        <f t="shared" si="2"/>
        <v>51810</v>
      </c>
      <c r="G67" s="9">
        <f t="shared" si="2"/>
        <v>12923.3</v>
      </c>
      <c r="H67" s="17">
        <f>G67/F67</f>
        <v>0.24943640223895</v>
      </c>
      <c r="I67" s="9">
        <f>I73+I79</f>
        <v>12923.3</v>
      </c>
      <c r="J67" s="18">
        <f>I67/F67</f>
        <v>0.24943640223895</v>
      </c>
    </row>
    <row r="68" spans="3:10" s="2" customFormat="1" ht="18" customHeight="1">
      <c r="C68" s="19" t="s">
        <v>11</v>
      </c>
      <c r="D68" s="9">
        <f t="shared" si="2"/>
        <v>0</v>
      </c>
      <c r="E68" s="9">
        <f t="shared" si="2"/>
        <v>0</v>
      </c>
      <c r="F68" s="9">
        <f t="shared" si="2"/>
        <v>0</v>
      </c>
      <c r="G68" s="9">
        <f t="shared" si="2"/>
        <v>0</v>
      </c>
      <c r="H68" s="17">
        <v>0</v>
      </c>
      <c r="I68" s="9">
        <f>I74+I80</f>
        <v>0</v>
      </c>
      <c r="J68" s="18">
        <v>0</v>
      </c>
    </row>
    <row r="69" spans="3:10" s="2" customFormat="1" ht="16.5" customHeight="1">
      <c r="C69" s="19" t="s">
        <v>12</v>
      </c>
      <c r="D69" s="9">
        <f t="shared" si="2"/>
        <v>0</v>
      </c>
      <c r="E69" s="9">
        <f t="shared" si="2"/>
        <v>0</v>
      </c>
      <c r="F69" s="9">
        <f t="shared" si="2"/>
        <v>0</v>
      </c>
      <c r="G69" s="9">
        <f t="shared" si="2"/>
        <v>0</v>
      </c>
      <c r="H69" s="17">
        <v>0</v>
      </c>
      <c r="I69" s="9">
        <f>I75+I81</f>
        <v>0</v>
      </c>
      <c r="J69" s="18">
        <v>0</v>
      </c>
    </row>
    <row r="70" spans="3:10" s="2" customFormat="1" ht="13.5" customHeight="1">
      <c r="C70" s="48"/>
      <c r="D70" s="10"/>
      <c r="E70" s="10"/>
      <c r="F70" s="9"/>
      <c r="G70" s="10"/>
      <c r="H70" s="17"/>
      <c r="I70" s="10"/>
      <c r="J70" s="18"/>
    </row>
    <row r="71" spans="3:10" s="2" customFormat="1" ht="37.5" customHeight="1">
      <c r="C71" s="49" t="s">
        <v>29</v>
      </c>
      <c r="D71" s="10"/>
      <c r="E71" s="10"/>
      <c r="F71" s="9"/>
      <c r="G71" s="10"/>
      <c r="H71" s="17"/>
      <c r="I71" s="10"/>
      <c r="J71" s="18"/>
    </row>
    <row r="72" spans="3:10" s="2" customFormat="1" ht="15.75">
      <c r="C72" s="19" t="s">
        <v>1</v>
      </c>
      <c r="D72" s="9">
        <f>D73+D74+D75</f>
        <v>14394</v>
      </c>
      <c r="E72" s="9">
        <f>E73+E74+E75</f>
        <v>14394</v>
      </c>
      <c r="F72" s="9">
        <f>F73+F74+F75</f>
        <v>14394</v>
      </c>
      <c r="G72" s="9">
        <f>G73+G74+G75</f>
        <v>3673.3</v>
      </c>
      <c r="H72" s="17">
        <f>G72/F72</f>
        <v>0.2551966096984855</v>
      </c>
      <c r="I72" s="9">
        <f>I73+I74++I75</f>
        <v>3673.3</v>
      </c>
      <c r="J72" s="18">
        <f>I72/F72</f>
        <v>0.2551966096984855</v>
      </c>
    </row>
    <row r="73" spans="3:10" s="2" customFormat="1" ht="15.75">
      <c r="C73" s="19" t="s">
        <v>22</v>
      </c>
      <c r="D73" s="9">
        <v>14394</v>
      </c>
      <c r="E73" s="9">
        <v>14394</v>
      </c>
      <c r="F73" s="9">
        <v>14394</v>
      </c>
      <c r="G73" s="10">
        <v>3673.3</v>
      </c>
      <c r="H73" s="17">
        <f>G73/F73</f>
        <v>0.2551966096984855</v>
      </c>
      <c r="I73" s="10">
        <v>3673.3</v>
      </c>
      <c r="J73" s="18">
        <f>I73/F73</f>
        <v>0.2551966096984855</v>
      </c>
    </row>
    <row r="74" spans="3:10" s="2" customFormat="1" ht="15.75">
      <c r="C74" s="19" t="s">
        <v>11</v>
      </c>
      <c r="D74" s="10">
        <v>0</v>
      </c>
      <c r="E74" s="10">
        <v>0</v>
      </c>
      <c r="F74" s="10">
        <v>0</v>
      </c>
      <c r="G74" s="10">
        <v>0</v>
      </c>
      <c r="H74" s="17">
        <v>0</v>
      </c>
      <c r="I74" s="10">
        <v>0</v>
      </c>
      <c r="J74" s="18">
        <v>0</v>
      </c>
    </row>
    <row r="75" spans="3:10" s="2" customFormat="1" ht="15.75">
      <c r="C75" s="19" t="s">
        <v>12</v>
      </c>
      <c r="D75" s="10">
        <v>0</v>
      </c>
      <c r="E75" s="10">
        <v>0</v>
      </c>
      <c r="F75" s="9">
        <v>0</v>
      </c>
      <c r="G75" s="10">
        <v>0</v>
      </c>
      <c r="H75" s="17">
        <v>0</v>
      </c>
      <c r="I75" s="10">
        <v>0</v>
      </c>
      <c r="J75" s="18">
        <v>0</v>
      </c>
    </row>
    <row r="76" spans="3:10" s="2" customFormat="1" ht="15.75">
      <c r="C76" s="50"/>
      <c r="D76" s="10"/>
      <c r="E76" s="10"/>
      <c r="F76" s="9"/>
      <c r="G76" s="10"/>
      <c r="H76" s="17"/>
      <c r="I76" s="10"/>
      <c r="J76" s="18"/>
    </row>
    <row r="77" spans="3:10" s="2" customFormat="1" ht="52.5" customHeight="1">
      <c r="C77" s="51" t="s">
        <v>30</v>
      </c>
      <c r="D77" s="10"/>
      <c r="E77" s="10"/>
      <c r="F77" s="9"/>
      <c r="G77" s="10"/>
      <c r="H77" s="17"/>
      <c r="I77" s="10"/>
      <c r="J77" s="18"/>
    </row>
    <row r="78" spans="3:10" s="2" customFormat="1" ht="15" customHeight="1">
      <c r="C78" s="19" t="s">
        <v>1</v>
      </c>
      <c r="D78" s="9">
        <f>D79+D80+D81</f>
        <v>37416</v>
      </c>
      <c r="E78" s="9">
        <f>E79+E80+E81</f>
        <v>37416</v>
      </c>
      <c r="F78" s="9">
        <f>F79+F80+F81</f>
        <v>37416</v>
      </c>
      <c r="G78" s="9">
        <f>G79+G80+G81</f>
        <v>9250</v>
      </c>
      <c r="H78" s="17">
        <f>G78/F78</f>
        <v>0.247220440453282</v>
      </c>
      <c r="I78" s="9">
        <f>I79+I80+I81</f>
        <v>9250</v>
      </c>
      <c r="J78" s="18">
        <f>I78/F78</f>
        <v>0.247220440453282</v>
      </c>
    </row>
    <row r="79" spans="3:10" s="2" customFormat="1" ht="15.75">
      <c r="C79" s="19" t="s">
        <v>22</v>
      </c>
      <c r="D79" s="9">
        <v>37416</v>
      </c>
      <c r="E79" s="9">
        <v>37416</v>
      </c>
      <c r="F79" s="9">
        <v>37416</v>
      </c>
      <c r="G79" s="10">
        <v>9250</v>
      </c>
      <c r="H79" s="17">
        <v>0</v>
      </c>
      <c r="I79" s="10">
        <v>9250</v>
      </c>
      <c r="J79" s="18">
        <v>0</v>
      </c>
    </row>
    <row r="80" spans="3:10" s="2" customFormat="1" ht="15" customHeight="1">
      <c r="C80" s="19" t="s">
        <v>11</v>
      </c>
      <c r="D80" s="9">
        <v>0</v>
      </c>
      <c r="E80" s="9">
        <v>0</v>
      </c>
      <c r="F80" s="10">
        <v>0</v>
      </c>
      <c r="G80" s="10">
        <v>0</v>
      </c>
      <c r="H80" s="17">
        <v>0</v>
      </c>
      <c r="I80" s="10">
        <v>0</v>
      </c>
      <c r="J80" s="18">
        <v>0</v>
      </c>
    </row>
    <row r="81" spans="3:10" s="2" customFormat="1" ht="15" customHeight="1">
      <c r="C81" s="19" t="s">
        <v>12</v>
      </c>
      <c r="D81" s="10">
        <v>0</v>
      </c>
      <c r="E81" s="10">
        <v>0</v>
      </c>
      <c r="F81" s="9">
        <v>0</v>
      </c>
      <c r="G81" s="10">
        <v>0</v>
      </c>
      <c r="H81" s="17">
        <v>0</v>
      </c>
      <c r="I81" s="10">
        <v>0</v>
      </c>
      <c r="J81" s="18">
        <v>0</v>
      </c>
    </row>
    <row r="82" spans="3:10" s="2" customFormat="1" ht="15" customHeight="1">
      <c r="C82" s="19"/>
      <c r="D82" s="10"/>
      <c r="E82" s="10"/>
      <c r="F82" s="9"/>
      <c r="G82" s="10"/>
      <c r="H82" s="17"/>
      <c r="I82" s="10"/>
      <c r="J82" s="18"/>
    </row>
    <row r="83" spans="3:10" s="2" customFormat="1" ht="52.5" customHeight="1">
      <c r="C83" s="20" t="s">
        <v>35</v>
      </c>
      <c r="D83" s="10"/>
      <c r="E83" s="10"/>
      <c r="F83" s="9"/>
      <c r="G83" s="10"/>
      <c r="H83" s="17"/>
      <c r="I83" s="10"/>
      <c r="J83" s="18"/>
    </row>
    <row r="84" spans="3:10" s="11" customFormat="1" ht="15.75">
      <c r="C84" s="21" t="s">
        <v>1</v>
      </c>
      <c r="D84" s="12">
        <f>D90+D96</f>
        <v>8184</v>
      </c>
      <c r="E84" s="12">
        <f>E90+E96</f>
        <v>8184</v>
      </c>
      <c r="F84" s="12">
        <f>F90+F96</f>
        <v>91748.5</v>
      </c>
      <c r="G84" s="12">
        <f>G90+G96</f>
        <v>2046</v>
      </c>
      <c r="H84" s="17">
        <f>G84/F84</f>
        <v>0.022300092099598358</v>
      </c>
      <c r="I84" s="12">
        <f>I90+I96</f>
        <v>2046</v>
      </c>
      <c r="J84" s="18">
        <f>I84/F84</f>
        <v>0.022300092099598358</v>
      </c>
    </row>
    <row r="85" spans="3:10" s="2" customFormat="1" ht="15.75">
      <c r="C85" s="19" t="s">
        <v>22</v>
      </c>
      <c r="D85" s="9">
        <f aca="true" t="shared" si="3" ref="D85:G87">D91+D97</f>
        <v>8184</v>
      </c>
      <c r="E85" s="9">
        <f t="shared" si="3"/>
        <v>8184</v>
      </c>
      <c r="F85" s="9">
        <f t="shared" si="3"/>
        <v>8184</v>
      </c>
      <c r="G85" s="9">
        <f t="shared" si="3"/>
        <v>2046</v>
      </c>
      <c r="H85" s="17">
        <f>G85/F85</f>
        <v>0.25</v>
      </c>
      <c r="I85" s="9">
        <f>I91+I97</f>
        <v>2046</v>
      </c>
      <c r="J85" s="18">
        <f>I85/F85</f>
        <v>0.25</v>
      </c>
    </row>
    <row r="86" spans="3:10" s="2" customFormat="1" ht="15.75">
      <c r="C86" s="19" t="s">
        <v>11</v>
      </c>
      <c r="D86" s="9">
        <f t="shared" si="3"/>
        <v>0</v>
      </c>
      <c r="E86" s="9">
        <f t="shared" si="3"/>
        <v>0</v>
      </c>
      <c r="F86" s="9">
        <f t="shared" si="3"/>
        <v>0</v>
      </c>
      <c r="G86" s="9">
        <f t="shared" si="3"/>
        <v>0</v>
      </c>
      <c r="H86" s="17">
        <v>0</v>
      </c>
      <c r="I86" s="9">
        <f>I92+I98</f>
        <v>0</v>
      </c>
      <c r="J86" s="18">
        <v>0</v>
      </c>
    </row>
    <row r="87" spans="3:10" s="2" customFormat="1" ht="15.75">
      <c r="C87" s="19" t="s">
        <v>12</v>
      </c>
      <c r="D87" s="9">
        <f t="shared" si="3"/>
        <v>0</v>
      </c>
      <c r="E87" s="9">
        <f t="shared" si="3"/>
        <v>0</v>
      </c>
      <c r="F87" s="9">
        <f t="shared" si="3"/>
        <v>83564.5</v>
      </c>
      <c r="G87" s="9">
        <f t="shared" si="3"/>
        <v>0</v>
      </c>
      <c r="H87" s="17">
        <f>G87/F87</f>
        <v>0</v>
      </c>
      <c r="I87" s="9">
        <f>I93+I99</f>
        <v>0</v>
      </c>
      <c r="J87" s="18">
        <f>I87/F87</f>
        <v>0</v>
      </c>
    </row>
    <row r="88" spans="3:10" s="2" customFormat="1" ht="15.75">
      <c r="C88" s="19"/>
      <c r="D88" s="10"/>
      <c r="E88" s="10"/>
      <c r="F88" s="9"/>
      <c r="G88" s="10"/>
      <c r="H88" s="17"/>
      <c r="I88" s="10"/>
      <c r="J88" s="18"/>
    </row>
    <row r="89" spans="3:10" s="2" customFormat="1" ht="35.25" customHeight="1">
      <c r="C89" s="16" t="s">
        <v>31</v>
      </c>
      <c r="D89" s="10"/>
      <c r="E89" s="10"/>
      <c r="F89" s="9"/>
      <c r="G89" s="10"/>
      <c r="H89" s="17"/>
      <c r="I89" s="10"/>
      <c r="J89" s="18"/>
    </row>
    <row r="90" spans="3:10" s="2" customFormat="1" ht="15.75">
      <c r="C90" s="19" t="s">
        <v>1</v>
      </c>
      <c r="D90" s="9">
        <f>D91+D92+D93</f>
        <v>8184</v>
      </c>
      <c r="E90" s="9">
        <f>E91+E92+E93</f>
        <v>8184</v>
      </c>
      <c r="F90" s="9">
        <f>F91+F92+F93</f>
        <v>25300.5</v>
      </c>
      <c r="G90" s="9">
        <f>G91+G92+G93</f>
        <v>2046</v>
      </c>
      <c r="H90" s="17">
        <f>G90/F90</f>
        <v>0.08086796703622458</v>
      </c>
      <c r="I90" s="9">
        <f>I91+I92+I93</f>
        <v>2046</v>
      </c>
      <c r="J90" s="18">
        <f>I90/F90</f>
        <v>0.08086796703622458</v>
      </c>
    </row>
    <row r="91" spans="3:10" s="2" customFormat="1" ht="15.75">
      <c r="C91" s="19" t="s">
        <v>22</v>
      </c>
      <c r="D91" s="9">
        <v>8184</v>
      </c>
      <c r="E91" s="9">
        <v>8184</v>
      </c>
      <c r="F91" s="9">
        <v>8184</v>
      </c>
      <c r="G91" s="10">
        <v>2046</v>
      </c>
      <c r="H91" s="17">
        <f>G91/F91</f>
        <v>0.25</v>
      </c>
      <c r="I91" s="10">
        <v>2046</v>
      </c>
      <c r="J91" s="18">
        <f>I91/F91</f>
        <v>0.25</v>
      </c>
    </row>
    <row r="92" spans="3:10" s="2" customFormat="1" ht="15.75">
      <c r="C92" s="19" t="s">
        <v>11</v>
      </c>
      <c r="D92" s="9">
        <v>0</v>
      </c>
      <c r="E92" s="9">
        <v>0</v>
      </c>
      <c r="F92" s="9">
        <v>0</v>
      </c>
      <c r="G92" s="10">
        <v>0</v>
      </c>
      <c r="H92" s="17">
        <v>0</v>
      </c>
      <c r="I92" s="10">
        <v>0</v>
      </c>
      <c r="J92" s="18">
        <v>0</v>
      </c>
    </row>
    <row r="93" spans="3:10" s="2" customFormat="1" ht="15.75">
      <c r="C93" s="19" t="s">
        <v>12</v>
      </c>
      <c r="D93" s="10">
        <v>0</v>
      </c>
      <c r="E93" s="10">
        <v>0</v>
      </c>
      <c r="F93" s="9">
        <v>17116.5</v>
      </c>
      <c r="G93" s="10">
        <v>0</v>
      </c>
      <c r="H93" s="17">
        <f>G93/F93</f>
        <v>0</v>
      </c>
      <c r="I93" s="10">
        <v>0</v>
      </c>
      <c r="J93" s="18">
        <f>I93/F93</f>
        <v>0</v>
      </c>
    </row>
    <row r="94" spans="3:10" s="2" customFormat="1" ht="15.75">
      <c r="C94" s="19"/>
      <c r="D94" s="10"/>
      <c r="E94" s="10"/>
      <c r="F94" s="9"/>
      <c r="G94" s="10"/>
      <c r="H94" s="17"/>
      <c r="I94" s="10"/>
      <c r="J94" s="18"/>
    </row>
    <row r="95" spans="3:10" s="2" customFormat="1" ht="50.25" customHeight="1">
      <c r="C95" s="16" t="s">
        <v>32</v>
      </c>
      <c r="D95" s="10"/>
      <c r="E95" s="10"/>
      <c r="F95" s="9"/>
      <c r="G95" s="10"/>
      <c r="H95" s="17"/>
      <c r="I95" s="10"/>
      <c r="J95" s="18"/>
    </row>
    <row r="96" spans="3:10" s="2" customFormat="1" ht="15.75">
      <c r="C96" s="19" t="s">
        <v>1</v>
      </c>
      <c r="D96" s="9">
        <f>D97+D98+D99</f>
        <v>0</v>
      </c>
      <c r="E96" s="9">
        <f>E97+E98+E99</f>
        <v>0</v>
      </c>
      <c r="F96" s="9">
        <f>F97+F98+F99</f>
        <v>66448</v>
      </c>
      <c r="G96" s="9">
        <f>G97+G98+G99</f>
        <v>0</v>
      </c>
      <c r="H96" s="17">
        <f>G96/F96</f>
        <v>0</v>
      </c>
      <c r="I96" s="9">
        <f>I97+I98+I99</f>
        <v>0</v>
      </c>
      <c r="J96" s="18">
        <f>I96/F96</f>
        <v>0</v>
      </c>
    </row>
    <row r="97" spans="3:10" s="2" customFormat="1" ht="15.75">
      <c r="C97" s="19" t="s">
        <v>22</v>
      </c>
      <c r="D97" s="9">
        <v>0</v>
      </c>
      <c r="E97" s="9">
        <v>0</v>
      </c>
      <c r="F97" s="9">
        <v>0</v>
      </c>
      <c r="G97" s="10">
        <v>0</v>
      </c>
      <c r="H97" s="17">
        <v>0</v>
      </c>
      <c r="I97" s="10">
        <v>0</v>
      </c>
      <c r="J97" s="18">
        <v>0</v>
      </c>
    </row>
    <row r="98" spans="3:10" s="2" customFormat="1" ht="15.75">
      <c r="C98" s="19" t="s">
        <v>11</v>
      </c>
      <c r="D98" s="10">
        <v>0</v>
      </c>
      <c r="E98" s="9">
        <v>0</v>
      </c>
      <c r="F98" s="10">
        <v>0</v>
      </c>
      <c r="G98" s="10">
        <v>0</v>
      </c>
      <c r="H98" s="17">
        <v>0</v>
      </c>
      <c r="I98" s="10">
        <v>0</v>
      </c>
      <c r="J98" s="18">
        <v>0</v>
      </c>
    </row>
    <row r="99" spans="3:10" s="2" customFormat="1" ht="15.75">
      <c r="C99" s="19" t="s">
        <v>12</v>
      </c>
      <c r="D99" s="10">
        <v>0</v>
      </c>
      <c r="E99" s="10">
        <v>0</v>
      </c>
      <c r="F99" s="9">
        <v>66448</v>
      </c>
      <c r="G99" s="10">
        <v>0</v>
      </c>
      <c r="H99" s="17">
        <v>0</v>
      </c>
      <c r="I99" s="10">
        <v>0</v>
      </c>
      <c r="J99" s="18">
        <v>0</v>
      </c>
    </row>
    <row r="100" spans="3:10" s="2" customFormat="1" ht="15.75">
      <c r="C100" s="19"/>
      <c r="D100" s="10"/>
      <c r="E100" s="10"/>
      <c r="F100" s="9"/>
      <c r="G100" s="10"/>
      <c r="H100" s="17"/>
      <c r="I100" s="10"/>
      <c r="J100" s="18"/>
    </row>
    <row r="101" spans="3:10" s="2" customFormat="1" ht="86.25" customHeight="1">
      <c r="C101" s="20" t="s">
        <v>36</v>
      </c>
      <c r="D101" s="10"/>
      <c r="E101" s="10"/>
      <c r="F101" s="9"/>
      <c r="G101" s="10"/>
      <c r="H101" s="17"/>
      <c r="I101" s="10"/>
      <c r="J101" s="18"/>
    </row>
    <row r="102" spans="3:10" s="11" customFormat="1" ht="20.25" customHeight="1">
      <c r="C102" s="21" t="s">
        <v>1</v>
      </c>
      <c r="D102" s="12">
        <f>D108+D114+D120+D126</f>
        <v>405894.23</v>
      </c>
      <c r="E102" s="12">
        <f>E108+E114+E120+E126</f>
        <v>459124.66</v>
      </c>
      <c r="F102" s="12">
        <f>F108+F114+F120+F126</f>
        <v>473337.92</v>
      </c>
      <c r="G102" s="12">
        <f>G108+G114+G120+G126</f>
        <v>0</v>
      </c>
      <c r="H102" s="17">
        <f>G102/F102</f>
        <v>0</v>
      </c>
      <c r="I102" s="12">
        <f>I108+I114+I120+I126</f>
        <v>14809.37</v>
      </c>
      <c r="J102" s="18">
        <f>I102/F102</f>
        <v>0.0312870982320622</v>
      </c>
    </row>
    <row r="103" spans="3:10" s="2" customFormat="1" ht="24" customHeight="1">
      <c r="C103" s="19" t="s">
        <v>22</v>
      </c>
      <c r="D103" s="9">
        <f aca="true" t="shared" si="4" ref="D103:G105">D109+D115+D121+D127</f>
        <v>65733.5</v>
      </c>
      <c r="E103" s="9">
        <f t="shared" si="4"/>
        <v>67654.56</v>
      </c>
      <c r="F103" s="9">
        <f t="shared" si="4"/>
        <v>67654.56</v>
      </c>
      <c r="G103" s="12">
        <f t="shared" si="4"/>
        <v>0</v>
      </c>
      <c r="H103" s="17">
        <f>G103/F103</f>
        <v>0</v>
      </c>
      <c r="I103" s="9">
        <f>I109+I115+I121+I127</f>
        <v>0</v>
      </c>
      <c r="J103" s="18">
        <f>I103/F103</f>
        <v>0</v>
      </c>
    </row>
    <row r="104" spans="3:10" s="2" customFormat="1" ht="18.75" customHeight="1">
      <c r="C104" s="19" t="s">
        <v>11</v>
      </c>
      <c r="D104" s="9">
        <f t="shared" si="4"/>
        <v>340160.73</v>
      </c>
      <c r="E104" s="9">
        <f t="shared" si="4"/>
        <v>391470.1</v>
      </c>
      <c r="F104" s="9">
        <f t="shared" si="4"/>
        <v>391470.1</v>
      </c>
      <c r="G104" s="12">
        <f t="shared" si="4"/>
        <v>0</v>
      </c>
      <c r="H104" s="17">
        <f>G104/F104</f>
        <v>0</v>
      </c>
      <c r="I104" s="9">
        <f>I110+I116+I122+I128</f>
        <v>14809.37</v>
      </c>
      <c r="J104" s="18">
        <f>I104/F104</f>
        <v>0.03783014334938991</v>
      </c>
    </row>
    <row r="105" spans="3:10" s="2" customFormat="1" ht="16.5" customHeight="1">
      <c r="C105" s="19" t="s">
        <v>12</v>
      </c>
      <c r="D105" s="9">
        <f t="shared" si="4"/>
        <v>0</v>
      </c>
      <c r="E105" s="9">
        <f t="shared" si="4"/>
        <v>0</v>
      </c>
      <c r="F105" s="9">
        <f t="shared" si="4"/>
        <v>14213.26</v>
      </c>
      <c r="G105" s="12">
        <f t="shared" si="4"/>
        <v>0</v>
      </c>
      <c r="H105" s="17">
        <f>G105/F105</f>
        <v>0</v>
      </c>
      <c r="I105" s="9">
        <f>I111+I117+I123+I129</f>
        <v>0</v>
      </c>
      <c r="J105" s="18">
        <f>I105/F105</f>
        <v>0</v>
      </c>
    </row>
    <row r="106" spans="3:10" s="2" customFormat="1" ht="15.75">
      <c r="C106" s="19"/>
      <c r="D106" s="10"/>
      <c r="E106" s="10"/>
      <c r="F106" s="9"/>
      <c r="G106" s="10"/>
      <c r="H106" s="17"/>
      <c r="I106" s="10"/>
      <c r="J106" s="18"/>
    </row>
    <row r="107" spans="3:10" s="2" customFormat="1" ht="15.75">
      <c r="C107" s="23" t="s">
        <v>37</v>
      </c>
      <c r="D107" s="10"/>
      <c r="E107" s="10"/>
      <c r="F107" s="9"/>
      <c r="G107" s="10"/>
      <c r="H107" s="17"/>
      <c r="I107" s="10"/>
      <c r="J107" s="18"/>
    </row>
    <row r="108" spans="3:10" s="2" customFormat="1" ht="15.75">
      <c r="C108" s="19" t="s">
        <v>1</v>
      </c>
      <c r="D108" s="9">
        <f>D109+D110+D111</f>
        <v>67238.13</v>
      </c>
      <c r="E108" s="9">
        <f>E109+E110+E111</f>
        <v>82047.5</v>
      </c>
      <c r="F108" s="9">
        <f>F109+F110+F111</f>
        <v>96260.76</v>
      </c>
      <c r="G108" s="9">
        <f>G109+G110+G111</f>
        <v>0</v>
      </c>
      <c r="H108" s="17">
        <f>G108/F108</f>
        <v>0</v>
      </c>
      <c r="I108" s="9">
        <f>I109+I110+I111</f>
        <v>14809.37</v>
      </c>
      <c r="J108" s="18">
        <f>I108/F108</f>
        <v>0.15384638558847866</v>
      </c>
    </row>
    <row r="109" spans="3:10" s="2" customFormat="1" ht="15.75">
      <c r="C109" s="19" t="s">
        <v>22</v>
      </c>
      <c r="D109" s="9">
        <v>14213.13</v>
      </c>
      <c r="E109" s="9">
        <v>14213.13</v>
      </c>
      <c r="F109" s="9">
        <v>14213.13</v>
      </c>
      <c r="G109" s="10">
        <v>0</v>
      </c>
      <c r="H109" s="17">
        <f>G109/F109</f>
        <v>0</v>
      </c>
      <c r="I109" s="10">
        <v>0</v>
      </c>
      <c r="J109" s="18">
        <f>I109/F109</f>
        <v>0</v>
      </c>
    </row>
    <row r="110" spans="3:10" s="2" customFormat="1" ht="15.75">
      <c r="C110" s="19" t="s">
        <v>11</v>
      </c>
      <c r="D110" s="10">
        <v>53025</v>
      </c>
      <c r="E110" s="10">
        <v>67834.37</v>
      </c>
      <c r="F110" s="10">
        <v>67834.37</v>
      </c>
      <c r="G110" s="10">
        <v>0</v>
      </c>
      <c r="H110" s="17">
        <f>G110/F110</f>
        <v>0</v>
      </c>
      <c r="I110" s="10">
        <v>14809.37</v>
      </c>
      <c r="J110" s="18">
        <f>I110/F110</f>
        <v>0.21831661442422184</v>
      </c>
    </row>
    <row r="111" spans="3:10" s="2" customFormat="1" ht="15.75">
      <c r="C111" s="19" t="s">
        <v>12</v>
      </c>
      <c r="D111" s="10">
        <v>0</v>
      </c>
      <c r="E111" s="10">
        <v>0</v>
      </c>
      <c r="F111" s="9">
        <v>14213.26</v>
      </c>
      <c r="G111" s="10">
        <v>0</v>
      </c>
      <c r="H111" s="17">
        <f>G111/F111</f>
        <v>0</v>
      </c>
      <c r="I111" s="10">
        <v>0</v>
      </c>
      <c r="J111" s="18">
        <f>I111/F111</f>
        <v>0</v>
      </c>
    </row>
    <row r="112" spans="3:10" s="2" customFormat="1" ht="15.75">
      <c r="C112" s="19"/>
      <c r="D112" s="10"/>
      <c r="E112" s="10"/>
      <c r="F112" s="9"/>
      <c r="G112" s="10"/>
      <c r="H112" s="17"/>
      <c r="I112" s="10"/>
      <c r="J112" s="18"/>
    </row>
    <row r="113" spans="3:10" s="2" customFormat="1" ht="15.75">
      <c r="C113" s="23" t="s">
        <v>13</v>
      </c>
      <c r="D113" s="10"/>
      <c r="E113" s="10"/>
      <c r="F113" s="9"/>
      <c r="G113" s="10"/>
      <c r="H113" s="17"/>
      <c r="I113" s="10"/>
      <c r="J113" s="18"/>
    </row>
    <row r="114" spans="3:10" s="2" customFormat="1" ht="15.75">
      <c r="C114" s="19" t="s">
        <v>1</v>
      </c>
      <c r="D114" s="9">
        <f>D115+D116+D117</f>
        <v>226445.11000000002</v>
      </c>
      <c r="E114" s="9">
        <f>E115+E116+E117</f>
        <v>226445.11000000002</v>
      </c>
      <c r="F114" s="9">
        <f>F115+F116+F117</f>
        <v>226445.11000000002</v>
      </c>
      <c r="G114" s="9">
        <f>G115+G116+G117</f>
        <v>0</v>
      </c>
      <c r="H114" s="17">
        <f>G114/F114</f>
        <v>0</v>
      </c>
      <c r="I114" s="9">
        <f>I115+I116+I117</f>
        <v>0</v>
      </c>
      <c r="J114" s="18">
        <f>I114/F114</f>
        <v>0</v>
      </c>
    </row>
    <row r="115" spans="3:10" s="2" customFormat="1" ht="15.75">
      <c r="C115" s="19" t="s">
        <v>22</v>
      </c>
      <c r="D115" s="9">
        <v>17509.38</v>
      </c>
      <c r="E115" s="9">
        <v>17509.38</v>
      </c>
      <c r="F115" s="9">
        <v>17509.38</v>
      </c>
      <c r="G115" s="10">
        <v>0</v>
      </c>
      <c r="H115" s="17">
        <f>G115/F115</f>
        <v>0</v>
      </c>
      <c r="I115" s="10">
        <v>0</v>
      </c>
      <c r="J115" s="18">
        <f>I115/F115</f>
        <v>0</v>
      </c>
    </row>
    <row r="116" spans="3:10" s="2" customFormat="1" ht="15.75">
      <c r="C116" s="19" t="s">
        <v>11</v>
      </c>
      <c r="D116" s="10">
        <v>208935.73</v>
      </c>
      <c r="E116" s="10">
        <v>208935.73</v>
      </c>
      <c r="F116" s="10">
        <v>208935.73</v>
      </c>
      <c r="G116" s="10">
        <v>0</v>
      </c>
      <c r="H116" s="17">
        <f>G116/F116</f>
        <v>0</v>
      </c>
      <c r="I116" s="10">
        <v>0</v>
      </c>
      <c r="J116" s="18">
        <f>I116/F116</f>
        <v>0</v>
      </c>
    </row>
    <row r="117" spans="3:10" s="2" customFormat="1" ht="15.75">
      <c r="C117" s="19" t="s">
        <v>12</v>
      </c>
      <c r="D117" s="10">
        <v>0</v>
      </c>
      <c r="E117" s="10">
        <v>0</v>
      </c>
      <c r="F117" s="9">
        <v>0</v>
      </c>
      <c r="G117" s="10">
        <v>0</v>
      </c>
      <c r="H117" s="17" t="e">
        <f>G117/F117</f>
        <v>#DIV/0!</v>
      </c>
      <c r="I117" s="10">
        <v>0</v>
      </c>
      <c r="J117" s="18" t="e">
        <f>I117/F117</f>
        <v>#DIV/0!</v>
      </c>
    </row>
    <row r="118" spans="3:10" s="2" customFormat="1" ht="15.75">
      <c r="C118" s="19"/>
      <c r="D118" s="10"/>
      <c r="E118" s="10"/>
      <c r="F118" s="9"/>
      <c r="G118" s="10"/>
      <c r="H118" s="17"/>
      <c r="I118" s="10"/>
      <c r="J118" s="18"/>
    </row>
    <row r="119" spans="3:10" s="2" customFormat="1" ht="50.25" customHeight="1">
      <c r="C119" s="23" t="s">
        <v>38</v>
      </c>
      <c r="D119" s="10"/>
      <c r="E119" s="10"/>
      <c r="F119" s="9"/>
      <c r="G119" s="10"/>
      <c r="H119" s="17"/>
      <c r="I119" s="10"/>
      <c r="J119" s="18"/>
    </row>
    <row r="120" spans="3:10" s="2" customFormat="1" ht="15.75">
      <c r="C120" s="19" t="s">
        <v>1</v>
      </c>
      <c r="D120" s="9">
        <f>D121+D122+D123</f>
        <v>110342.99</v>
      </c>
      <c r="E120" s="9">
        <f>E121+E122+E123</f>
        <v>148764.05</v>
      </c>
      <c r="F120" s="9">
        <f>F121+F122+F123</f>
        <v>148764.05</v>
      </c>
      <c r="G120" s="9">
        <f>G121+G122+G123</f>
        <v>0</v>
      </c>
      <c r="H120" s="17">
        <f>G120/F120</f>
        <v>0</v>
      </c>
      <c r="I120" s="9">
        <f>I121+I122+I123</f>
        <v>0</v>
      </c>
      <c r="J120" s="18">
        <f>I120/F120</f>
        <v>0</v>
      </c>
    </row>
    <row r="121" spans="3:10" s="2" customFormat="1" ht="15.75">
      <c r="C121" s="19" t="s">
        <v>22</v>
      </c>
      <c r="D121" s="9">
        <v>32142.99</v>
      </c>
      <c r="E121" s="9">
        <v>34064.05</v>
      </c>
      <c r="F121" s="9">
        <v>34064.05</v>
      </c>
      <c r="G121" s="10">
        <v>0</v>
      </c>
      <c r="H121" s="17">
        <v>0</v>
      </c>
      <c r="I121" s="10">
        <v>0</v>
      </c>
      <c r="J121" s="18">
        <v>0</v>
      </c>
    </row>
    <row r="122" spans="3:10" s="2" customFormat="1" ht="15.75">
      <c r="C122" s="19" t="s">
        <v>11</v>
      </c>
      <c r="D122" s="9">
        <v>78200</v>
      </c>
      <c r="E122" s="10">
        <v>114700</v>
      </c>
      <c r="F122" s="10">
        <v>114700</v>
      </c>
      <c r="G122" s="10">
        <v>0</v>
      </c>
      <c r="H122" s="17">
        <v>0</v>
      </c>
      <c r="I122" s="10">
        <v>0</v>
      </c>
      <c r="J122" s="18">
        <v>0</v>
      </c>
    </row>
    <row r="123" spans="3:10" s="2" customFormat="1" ht="15.75">
      <c r="C123" s="19" t="s">
        <v>12</v>
      </c>
      <c r="D123" s="10">
        <v>0</v>
      </c>
      <c r="E123" s="10">
        <v>0</v>
      </c>
      <c r="F123" s="9">
        <v>0</v>
      </c>
      <c r="G123" s="10">
        <v>0</v>
      </c>
      <c r="H123" s="17">
        <v>0</v>
      </c>
      <c r="I123" s="10">
        <v>0</v>
      </c>
      <c r="J123" s="18">
        <v>0</v>
      </c>
    </row>
    <row r="124" spans="3:10" s="2" customFormat="1" ht="15.75">
      <c r="C124" s="19"/>
      <c r="D124" s="10"/>
      <c r="E124" s="10"/>
      <c r="F124" s="9"/>
      <c r="G124" s="10"/>
      <c r="H124" s="17"/>
      <c r="I124" s="10"/>
      <c r="J124" s="18"/>
    </row>
    <row r="125" spans="3:10" s="2" customFormat="1" ht="47.25">
      <c r="C125" s="23" t="s">
        <v>14</v>
      </c>
      <c r="D125" s="10"/>
      <c r="E125" s="10"/>
      <c r="F125" s="9"/>
      <c r="G125" s="10"/>
      <c r="H125" s="17"/>
      <c r="I125" s="10"/>
      <c r="J125" s="18"/>
    </row>
    <row r="126" spans="3:10" s="2" customFormat="1" ht="15.75">
      <c r="C126" s="19" t="s">
        <v>1</v>
      </c>
      <c r="D126" s="9">
        <f>D127+D128+D129</f>
        <v>1868</v>
      </c>
      <c r="E126" s="9">
        <f>E127+E128+E129</f>
        <v>1868</v>
      </c>
      <c r="F126" s="9">
        <f>F127+F128+F129</f>
        <v>1868</v>
      </c>
      <c r="G126" s="9">
        <f>G127+G128+G129</f>
        <v>0</v>
      </c>
      <c r="H126" s="17">
        <f>G126/F126</f>
        <v>0</v>
      </c>
      <c r="I126" s="9">
        <f>I127+I128+I129</f>
        <v>0</v>
      </c>
      <c r="J126" s="18">
        <f>I126/F126</f>
        <v>0</v>
      </c>
    </row>
    <row r="127" spans="3:10" s="2" customFormat="1" ht="15.75">
      <c r="C127" s="19" t="s">
        <v>22</v>
      </c>
      <c r="D127" s="9">
        <v>1868</v>
      </c>
      <c r="E127" s="9">
        <v>1868</v>
      </c>
      <c r="F127" s="9">
        <v>1868</v>
      </c>
      <c r="G127" s="10">
        <v>0</v>
      </c>
      <c r="H127" s="17">
        <f>G127/F127</f>
        <v>0</v>
      </c>
      <c r="I127" s="10">
        <v>0</v>
      </c>
      <c r="J127" s="18">
        <f>I127/F127</f>
        <v>0</v>
      </c>
    </row>
    <row r="128" spans="3:10" s="2" customFormat="1" ht="15.75">
      <c r="C128" s="19" t="s">
        <v>11</v>
      </c>
      <c r="D128" s="9">
        <v>0</v>
      </c>
      <c r="E128" s="9">
        <v>0</v>
      </c>
      <c r="F128" s="10">
        <v>0</v>
      </c>
      <c r="G128" s="10">
        <v>0</v>
      </c>
      <c r="H128" s="17">
        <v>0</v>
      </c>
      <c r="I128" s="10">
        <v>0</v>
      </c>
      <c r="J128" s="18">
        <v>0</v>
      </c>
    </row>
    <row r="129" spans="3:10" s="2" customFormat="1" ht="15.75">
      <c r="C129" s="19" t="s">
        <v>12</v>
      </c>
      <c r="D129" s="10">
        <v>0</v>
      </c>
      <c r="E129" s="10">
        <v>0</v>
      </c>
      <c r="F129" s="9">
        <v>0</v>
      </c>
      <c r="G129" s="10">
        <v>0</v>
      </c>
      <c r="H129" s="17">
        <v>0</v>
      </c>
      <c r="I129" s="10">
        <v>0</v>
      </c>
      <c r="J129" s="18">
        <v>0</v>
      </c>
    </row>
    <row r="130" spans="3:10" s="2" customFormat="1" ht="15.75">
      <c r="C130" s="19"/>
      <c r="D130" s="9"/>
      <c r="E130" s="9"/>
      <c r="F130" s="9"/>
      <c r="G130" s="9"/>
      <c r="H130" s="17"/>
      <c r="I130" s="9"/>
      <c r="J130" s="18"/>
    </row>
    <row r="131" spans="3:10" s="2" customFormat="1" ht="84" customHeight="1">
      <c r="C131" s="21" t="s">
        <v>39</v>
      </c>
      <c r="D131" s="10"/>
      <c r="E131" s="10"/>
      <c r="F131" s="9"/>
      <c r="G131" s="10"/>
      <c r="H131" s="17"/>
      <c r="I131" s="10"/>
      <c r="J131" s="18"/>
    </row>
    <row r="132" spans="3:10" s="11" customFormat="1" ht="18.75" customHeight="1">
      <c r="C132" s="21" t="s">
        <v>1</v>
      </c>
      <c r="D132" s="12">
        <f aca="true" t="shared" si="5" ref="D132:G135">D138+D144+D150</f>
        <v>14422.7</v>
      </c>
      <c r="E132" s="12">
        <f t="shared" si="5"/>
        <v>14422.7</v>
      </c>
      <c r="F132" s="12">
        <f t="shared" si="5"/>
        <v>14422.7</v>
      </c>
      <c r="G132" s="12">
        <f t="shared" si="5"/>
        <v>778.9</v>
      </c>
      <c r="H132" s="17">
        <f>G132/F132</f>
        <v>0.05400514466778065</v>
      </c>
      <c r="I132" s="12">
        <f>I138+I144+I150</f>
        <v>880.6999999999999</v>
      </c>
      <c r="J132" s="18">
        <f>I132/F132</f>
        <v>0.061063462458485575</v>
      </c>
    </row>
    <row r="133" spans="3:10" s="2" customFormat="1" ht="15.75">
      <c r="C133" s="19" t="s">
        <v>22</v>
      </c>
      <c r="D133" s="9">
        <f t="shared" si="5"/>
        <v>14422.7</v>
      </c>
      <c r="E133" s="9">
        <f t="shared" si="5"/>
        <v>14422.7</v>
      </c>
      <c r="F133" s="9">
        <f t="shared" si="5"/>
        <v>14422.7</v>
      </c>
      <c r="G133" s="9">
        <f t="shared" si="5"/>
        <v>778.9</v>
      </c>
      <c r="H133" s="17">
        <f>G133/F133</f>
        <v>0.05400514466778065</v>
      </c>
      <c r="I133" s="9">
        <f>I139+I145+I151</f>
        <v>880.6999999999999</v>
      </c>
      <c r="J133" s="18">
        <f>I133/F133</f>
        <v>0.061063462458485575</v>
      </c>
    </row>
    <row r="134" spans="3:10" s="2" customFormat="1" ht="15.75">
      <c r="C134" s="19" t="s">
        <v>11</v>
      </c>
      <c r="D134" s="9">
        <f t="shared" si="5"/>
        <v>0</v>
      </c>
      <c r="E134" s="9">
        <f t="shared" si="5"/>
        <v>0</v>
      </c>
      <c r="F134" s="9">
        <f t="shared" si="5"/>
        <v>0</v>
      </c>
      <c r="G134" s="9">
        <f t="shared" si="5"/>
        <v>0</v>
      </c>
      <c r="H134" s="17">
        <v>0</v>
      </c>
      <c r="I134" s="9">
        <f>I140+I146+I152</f>
        <v>0</v>
      </c>
      <c r="J134" s="18">
        <v>0</v>
      </c>
    </row>
    <row r="135" spans="3:10" s="2" customFormat="1" ht="15.75">
      <c r="C135" s="19" t="s">
        <v>12</v>
      </c>
      <c r="D135" s="9">
        <f t="shared" si="5"/>
        <v>0</v>
      </c>
      <c r="E135" s="9">
        <f t="shared" si="5"/>
        <v>0</v>
      </c>
      <c r="F135" s="9">
        <f t="shared" si="5"/>
        <v>0</v>
      </c>
      <c r="G135" s="9">
        <f t="shared" si="5"/>
        <v>0</v>
      </c>
      <c r="H135" s="17">
        <v>0</v>
      </c>
      <c r="I135" s="9">
        <f>I141+I147+I153</f>
        <v>0</v>
      </c>
      <c r="J135" s="18">
        <v>0</v>
      </c>
    </row>
    <row r="136" spans="3:10" s="2" customFormat="1" ht="15.75">
      <c r="C136" s="19"/>
      <c r="D136" s="10"/>
      <c r="E136" s="10"/>
      <c r="F136" s="9"/>
      <c r="G136" s="10"/>
      <c r="H136" s="17"/>
      <c r="I136" s="10"/>
      <c r="J136" s="18"/>
    </row>
    <row r="137" spans="3:10" s="2" customFormat="1" ht="31.5">
      <c r="C137" s="16" t="s">
        <v>40</v>
      </c>
      <c r="D137" s="10"/>
      <c r="E137" s="10"/>
      <c r="F137" s="9"/>
      <c r="G137" s="10"/>
      <c r="H137" s="17"/>
      <c r="I137" s="10"/>
      <c r="J137" s="18"/>
    </row>
    <row r="138" spans="3:10" s="2" customFormat="1" ht="15.75">
      <c r="C138" s="19" t="s">
        <v>1</v>
      </c>
      <c r="D138" s="9">
        <f>D139+D140+D141</f>
        <v>900</v>
      </c>
      <c r="E138" s="9">
        <f>E139+E140+E141</f>
        <v>900</v>
      </c>
      <c r="F138" s="9">
        <f>F139+F140+F141</f>
        <v>900</v>
      </c>
      <c r="G138" s="9">
        <f>G139+G140+G141</f>
        <v>0</v>
      </c>
      <c r="H138" s="17">
        <f>G138/F138</f>
        <v>0</v>
      </c>
      <c r="I138" s="9">
        <f>I139+I140+I141</f>
        <v>0</v>
      </c>
      <c r="J138" s="18">
        <f>I138/F138</f>
        <v>0</v>
      </c>
    </row>
    <row r="139" spans="3:10" s="2" customFormat="1" ht="15.75">
      <c r="C139" s="19" t="s">
        <v>22</v>
      </c>
      <c r="D139" s="9">
        <v>900</v>
      </c>
      <c r="E139" s="9">
        <v>900</v>
      </c>
      <c r="F139" s="9">
        <v>900</v>
      </c>
      <c r="G139" s="10">
        <v>0</v>
      </c>
      <c r="H139" s="17">
        <f>G139/F139</f>
        <v>0</v>
      </c>
      <c r="I139" s="10">
        <v>0</v>
      </c>
      <c r="J139" s="18">
        <f>I139/F139</f>
        <v>0</v>
      </c>
    </row>
    <row r="140" spans="3:10" s="2" customFormat="1" ht="17.25" customHeight="1">
      <c r="C140" s="19" t="s">
        <v>11</v>
      </c>
      <c r="D140" s="10">
        <v>0</v>
      </c>
      <c r="E140" s="10">
        <v>0</v>
      </c>
      <c r="F140" s="10">
        <v>0</v>
      </c>
      <c r="G140" s="10">
        <v>0</v>
      </c>
      <c r="H140" s="17">
        <v>0</v>
      </c>
      <c r="I140" s="10">
        <v>0</v>
      </c>
      <c r="J140" s="18">
        <v>0</v>
      </c>
    </row>
    <row r="141" spans="3:10" s="2" customFormat="1" ht="15.75">
      <c r="C141" s="19" t="s">
        <v>12</v>
      </c>
      <c r="D141" s="10">
        <v>0</v>
      </c>
      <c r="E141" s="10">
        <v>0</v>
      </c>
      <c r="F141" s="10">
        <v>0</v>
      </c>
      <c r="G141" s="10">
        <v>0</v>
      </c>
      <c r="H141" s="17">
        <v>0</v>
      </c>
      <c r="I141" s="10">
        <v>0</v>
      </c>
      <c r="J141" s="18">
        <v>0</v>
      </c>
    </row>
    <row r="142" spans="3:10" s="2" customFormat="1" ht="15.75">
      <c r="C142" s="19"/>
      <c r="D142" s="10"/>
      <c r="E142" s="10"/>
      <c r="F142" s="9"/>
      <c r="G142" s="10"/>
      <c r="H142" s="17"/>
      <c r="I142" s="10"/>
      <c r="J142" s="18"/>
    </row>
    <row r="143" spans="3:10" s="2" customFormat="1" ht="31.5" customHeight="1">
      <c r="C143" s="16" t="s">
        <v>41</v>
      </c>
      <c r="D143" s="10"/>
      <c r="E143" s="10"/>
      <c r="F143" s="9"/>
      <c r="G143" s="10"/>
      <c r="H143" s="17"/>
      <c r="I143" s="10"/>
      <c r="J143" s="18"/>
    </row>
    <row r="144" spans="3:10" s="2" customFormat="1" ht="15.75">
      <c r="C144" s="19" t="s">
        <v>1</v>
      </c>
      <c r="D144" s="9">
        <f>D145+D146+D147</f>
        <v>10407</v>
      </c>
      <c r="E144" s="9">
        <f>E145+E146+E147</f>
        <v>10407</v>
      </c>
      <c r="F144" s="9">
        <f>F145+F146+F147</f>
        <v>10407</v>
      </c>
      <c r="G144" s="9">
        <f>G145+G146+G147</f>
        <v>0</v>
      </c>
      <c r="H144" s="17">
        <f>G144/F144</f>
        <v>0</v>
      </c>
      <c r="I144" s="9">
        <f>I145+I14+I147</f>
        <v>101.8</v>
      </c>
      <c r="J144" s="18">
        <f>I144/F144</f>
        <v>0.009781877582396464</v>
      </c>
    </row>
    <row r="145" spans="3:10" s="2" customFormat="1" ht="15.75">
      <c r="C145" s="19" t="s">
        <v>22</v>
      </c>
      <c r="D145" s="9">
        <v>10407</v>
      </c>
      <c r="E145" s="9">
        <v>10407</v>
      </c>
      <c r="F145" s="9">
        <v>10407</v>
      </c>
      <c r="G145" s="10">
        <v>0</v>
      </c>
      <c r="H145" s="17">
        <f>G145/F145</f>
        <v>0</v>
      </c>
      <c r="I145" s="10">
        <v>101.8</v>
      </c>
      <c r="J145" s="18">
        <f>I145/F145</f>
        <v>0.009781877582396464</v>
      </c>
    </row>
    <row r="146" spans="3:10" s="2" customFormat="1" ht="15.75">
      <c r="C146" s="19" t="s">
        <v>11</v>
      </c>
      <c r="D146" s="9">
        <v>0</v>
      </c>
      <c r="E146" s="9">
        <v>0</v>
      </c>
      <c r="F146" s="9">
        <v>0</v>
      </c>
      <c r="G146" s="10">
        <v>0</v>
      </c>
      <c r="H146" s="17">
        <v>0</v>
      </c>
      <c r="I146" s="10">
        <v>0</v>
      </c>
      <c r="J146" s="18">
        <v>0</v>
      </c>
    </row>
    <row r="147" spans="3:10" s="2" customFormat="1" ht="15.75">
      <c r="C147" s="19" t="s">
        <v>12</v>
      </c>
      <c r="D147" s="10">
        <v>0</v>
      </c>
      <c r="E147" s="10">
        <v>0</v>
      </c>
      <c r="F147" s="10">
        <v>0</v>
      </c>
      <c r="G147" s="10">
        <v>0</v>
      </c>
      <c r="H147" s="17">
        <v>0</v>
      </c>
      <c r="I147" s="10">
        <v>0</v>
      </c>
      <c r="J147" s="18">
        <v>0</v>
      </c>
    </row>
    <row r="148" spans="3:10" s="2" customFormat="1" ht="15.75">
      <c r="C148" s="19"/>
      <c r="D148" s="10"/>
      <c r="E148" s="10"/>
      <c r="F148" s="9"/>
      <c r="G148" s="10"/>
      <c r="H148" s="17"/>
      <c r="I148" s="10"/>
      <c r="J148" s="18"/>
    </row>
    <row r="149" spans="3:10" s="2" customFormat="1" ht="31.5" customHeight="1">
      <c r="C149" s="16" t="s">
        <v>42</v>
      </c>
      <c r="D149" s="10"/>
      <c r="E149" s="10"/>
      <c r="F149" s="9"/>
      <c r="G149" s="10"/>
      <c r="H149" s="17"/>
      <c r="I149" s="10"/>
      <c r="J149" s="18"/>
    </row>
    <row r="150" spans="3:10" s="2" customFormat="1" ht="15.75">
      <c r="C150" s="19" t="s">
        <v>1</v>
      </c>
      <c r="D150" s="9">
        <f>D151+D152+D153</f>
        <v>3115.7</v>
      </c>
      <c r="E150" s="9">
        <f>E151+E152+E153</f>
        <v>3115.7</v>
      </c>
      <c r="F150" s="9">
        <f>F151+F152+F153</f>
        <v>3115.7</v>
      </c>
      <c r="G150" s="9">
        <f>G151+G152+G153</f>
        <v>778.9</v>
      </c>
      <c r="H150" s="17">
        <f>G150/F150</f>
        <v>0.2499919761209359</v>
      </c>
      <c r="I150" s="9">
        <f>I151+I152+I153</f>
        <v>778.9</v>
      </c>
      <c r="J150" s="18">
        <f>I150/F150</f>
        <v>0.2499919761209359</v>
      </c>
    </row>
    <row r="151" spans="3:10" s="2" customFormat="1" ht="15.75">
      <c r="C151" s="19" t="s">
        <v>22</v>
      </c>
      <c r="D151" s="9">
        <v>3115.7</v>
      </c>
      <c r="E151" s="9">
        <v>3115.7</v>
      </c>
      <c r="F151" s="9">
        <v>3115.7</v>
      </c>
      <c r="G151" s="10">
        <v>778.9</v>
      </c>
      <c r="H151" s="17">
        <f>G151/F151</f>
        <v>0.2499919761209359</v>
      </c>
      <c r="I151" s="10">
        <v>778.9</v>
      </c>
      <c r="J151" s="18">
        <f>I151/F151</f>
        <v>0.2499919761209359</v>
      </c>
    </row>
    <row r="152" spans="3:10" s="2" customFormat="1" ht="15.75">
      <c r="C152" s="19" t="s">
        <v>11</v>
      </c>
      <c r="D152" s="9">
        <v>0</v>
      </c>
      <c r="E152" s="9">
        <v>0</v>
      </c>
      <c r="F152" s="9">
        <v>0</v>
      </c>
      <c r="G152" s="10">
        <v>0</v>
      </c>
      <c r="H152" s="17">
        <v>0</v>
      </c>
      <c r="I152" s="10">
        <v>0</v>
      </c>
      <c r="J152" s="18">
        <v>0</v>
      </c>
    </row>
    <row r="153" spans="3:10" s="2" customFormat="1" ht="15.75">
      <c r="C153" s="19" t="s">
        <v>12</v>
      </c>
      <c r="D153" s="10">
        <v>0</v>
      </c>
      <c r="E153" s="10">
        <v>0</v>
      </c>
      <c r="F153" s="10">
        <v>0</v>
      </c>
      <c r="G153" s="10">
        <v>0</v>
      </c>
      <c r="H153" s="17">
        <v>0</v>
      </c>
      <c r="I153" s="10">
        <v>0</v>
      </c>
      <c r="J153" s="18">
        <v>0</v>
      </c>
    </row>
    <row r="154" spans="3:10" s="2" customFormat="1" ht="15.75">
      <c r="C154" s="19"/>
      <c r="D154" s="10"/>
      <c r="E154" s="10"/>
      <c r="F154" s="9"/>
      <c r="G154" s="10"/>
      <c r="H154" s="17"/>
      <c r="I154" s="10"/>
      <c r="J154" s="18"/>
    </row>
    <row r="155" spans="3:10" s="2" customFormat="1" ht="84.75" customHeight="1">
      <c r="C155" s="20" t="s">
        <v>43</v>
      </c>
      <c r="D155" s="10"/>
      <c r="E155" s="10"/>
      <c r="F155" s="9"/>
      <c r="G155" s="10"/>
      <c r="H155" s="17"/>
      <c r="I155" s="10"/>
      <c r="J155" s="18"/>
    </row>
    <row r="156" spans="3:10" s="11" customFormat="1" ht="15.75">
      <c r="C156" s="21" t="s">
        <v>1</v>
      </c>
      <c r="D156" s="12">
        <f aca="true" t="shared" si="6" ref="D156:G159">D162+D168+D174+D180</f>
        <v>69095.6</v>
      </c>
      <c r="E156" s="12">
        <f t="shared" si="6"/>
        <v>69095.6</v>
      </c>
      <c r="F156" s="12">
        <f t="shared" si="6"/>
        <v>69095.6</v>
      </c>
      <c r="G156" s="12">
        <f t="shared" si="6"/>
        <v>8420.2</v>
      </c>
      <c r="H156" s="17">
        <f>G156/F156</f>
        <v>0.12186304193031104</v>
      </c>
      <c r="I156" s="12">
        <f>I162+I168+I174+I180</f>
        <v>8520.2</v>
      </c>
      <c r="J156" s="18">
        <f>I156/F156</f>
        <v>0.1233103120893371</v>
      </c>
    </row>
    <row r="157" spans="3:10" s="2" customFormat="1" ht="15.75">
      <c r="C157" s="19" t="s">
        <v>22</v>
      </c>
      <c r="D157" s="9">
        <f t="shared" si="6"/>
        <v>69095.6</v>
      </c>
      <c r="E157" s="9">
        <f t="shared" si="6"/>
        <v>69095.6</v>
      </c>
      <c r="F157" s="9">
        <f t="shared" si="6"/>
        <v>69095.6</v>
      </c>
      <c r="G157" s="9">
        <f t="shared" si="6"/>
        <v>8420.2</v>
      </c>
      <c r="H157" s="17">
        <f>G157/F157</f>
        <v>0.12186304193031104</v>
      </c>
      <c r="I157" s="9">
        <f>I163+I169+I175+I181</f>
        <v>8520.2</v>
      </c>
      <c r="J157" s="18">
        <f>I157/F157</f>
        <v>0.1233103120893371</v>
      </c>
    </row>
    <row r="158" spans="3:10" s="2" customFormat="1" ht="15.75" customHeight="1">
      <c r="C158" s="19" t="s">
        <v>11</v>
      </c>
      <c r="D158" s="9">
        <f t="shared" si="6"/>
        <v>0</v>
      </c>
      <c r="E158" s="9">
        <f t="shared" si="6"/>
        <v>0</v>
      </c>
      <c r="F158" s="9">
        <f t="shared" si="6"/>
        <v>0</v>
      </c>
      <c r="G158" s="9">
        <f t="shared" si="6"/>
        <v>0</v>
      </c>
      <c r="H158" s="17">
        <v>0</v>
      </c>
      <c r="I158" s="9">
        <f>I164+I170+I176+I182</f>
        <v>0</v>
      </c>
      <c r="J158" s="18">
        <v>0</v>
      </c>
    </row>
    <row r="159" spans="3:10" s="2" customFormat="1" ht="15.75" customHeight="1">
      <c r="C159" s="19" t="s">
        <v>12</v>
      </c>
      <c r="D159" s="9">
        <f t="shared" si="6"/>
        <v>0</v>
      </c>
      <c r="E159" s="9">
        <f t="shared" si="6"/>
        <v>0</v>
      </c>
      <c r="F159" s="9">
        <f t="shared" si="6"/>
        <v>0</v>
      </c>
      <c r="G159" s="9">
        <f t="shared" si="6"/>
        <v>0</v>
      </c>
      <c r="H159" s="17">
        <v>0</v>
      </c>
      <c r="I159" s="9">
        <f>I165+I171+I177+I183</f>
        <v>0</v>
      </c>
      <c r="J159" s="18">
        <v>0</v>
      </c>
    </row>
    <row r="160" spans="3:10" s="2" customFormat="1" ht="15.75" customHeight="1">
      <c r="C160" s="19"/>
      <c r="D160" s="10"/>
      <c r="E160" s="10"/>
      <c r="F160" s="9"/>
      <c r="G160" s="10"/>
      <c r="H160" s="17"/>
      <c r="I160" s="10"/>
      <c r="J160" s="18"/>
    </row>
    <row r="161" spans="3:10" s="2" customFormat="1" ht="54" customHeight="1">
      <c r="C161" s="16" t="s">
        <v>3</v>
      </c>
      <c r="D161" s="10"/>
      <c r="E161" s="10"/>
      <c r="F161" s="9"/>
      <c r="G161" s="10"/>
      <c r="H161" s="17"/>
      <c r="I161" s="10"/>
      <c r="J161" s="18"/>
    </row>
    <row r="162" spans="3:10" s="2" customFormat="1" ht="15.75" customHeight="1">
      <c r="C162" s="19" t="s">
        <v>1</v>
      </c>
      <c r="D162" s="9">
        <f>D163+D164+D165</f>
        <v>0</v>
      </c>
      <c r="E162" s="9">
        <f>E163+E164+E165</f>
        <v>0</v>
      </c>
      <c r="F162" s="9">
        <f>F163+F164+F165</f>
        <v>0</v>
      </c>
      <c r="G162" s="9">
        <f>G163+G164+G165</f>
        <v>0</v>
      </c>
      <c r="H162" s="17">
        <v>0</v>
      </c>
      <c r="I162" s="9">
        <f>I163+I164+I165</f>
        <v>0</v>
      </c>
      <c r="J162" s="18">
        <v>0</v>
      </c>
    </row>
    <row r="163" spans="3:10" s="2" customFormat="1" ht="15.75" customHeight="1">
      <c r="C163" s="19" t="s">
        <v>22</v>
      </c>
      <c r="D163" s="9">
        <v>0</v>
      </c>
      <c r="E163" s="9">
        <v>0</v>
      </c>
      <c r="F163" s="9">
        <v>0</v>
      </c>
      <c r="G163" s="10">
        <v>0</v>
      </c>
      <c r="H163" s="17">
        <v>0</v>
      </c>
      <c r="I163" s="10">
        <v>0</v>
      </c>
      <c r="J163" s="18">
        <v>0</v>
      </c>
    </row>
    <row r="164" spans="3:10" s="2" customFormat="1" ht="15.75" customHeight="1">
      <c r="C164" s="19" t="s">
        <v>11</v>
      </c>
      <c r="D164" s="9">
        <v>0</v>
      </c>
      <c r="E164" s="9">
        <v>0</v>
      </c>
      <c r="F164" s="9">
        <v>0</v>
      </c>
      <c r="G164" s="10">
        <v>0</v>
      </c>
      <c r="H164" s="17">
        <v>0</v>
      </c>
      <c r="I164" s="10">
        <v>0</v>
      </c>
      <c r="J164" s="18">
        <v>0</v>
      </c>
    </row>
    <row r="165" spans="3:10" s="2" customFormat="1" ht="15.75" customHeight="1">
      <c r="C165" s="19" t="s">
        <v>12</v>
      </c>
      <c r="D165" s="10">
        <v>0</v>
      </c>
      <c r="E165" s="10">
        <v>0</v>
      </c>
      <c r="F165" s="9">
        <v>0</v>
      </c>
      <c r="G165" s="10">
        <v>0</v>
      </c>
      <c r="H165" s="17">
        <v>0</v>
      </c>
      <c r="I165" s="10">
        <v>0</v>
      </c>
      <c r="J165" s="18">
        <v>0</v>
      </c>
    </row>
    <row r="166" spans="3:10" s="2" customFormat="1" ht="15.75" customHeight="1">
      <c r="C166" s="19"/>
      <c r="D166" s="10"/>
      <c r="E166" s="10"/>
      <c r="F166" s="9"/>
      <c r="G166" s="10"/>
      <c r="H166" s="17"/>
      <c r="I166" s="10"/>
      <c r="J166" s="18"/>
    </row>
    <row r="167" spans="3:10" s="2" customFormat="1" ht="62.25" customHeight="1">
      <c r="C167" s="16" t="s">
        <v>44</v>
      </c>
      <c r="D167" s="10"/>
      <c r="E167" s="10"/>
      <c r="F167" s="9"/>
      <c r="G167" s="10"/>
      <c r="H167" s="17"/>
      <c r="I167" s="10"/>
      <c r="J167" s="18"/>
    </row>
    <row r="168" spans="3:10" s="2" customFormat="1" ht="15.75">
      <c r="C168" s="19" t="s">
        <v>1</v>
      </c>
      <c r="D168" s="9">
        <f>D169+D170+D171</f>
        <v>1800</v>
      </c>
      <c r="E168" s="9">
        <f>E169+E170+E171</f>
        <v>1800</v>
      </c>
      <c r="F168" s="9">
        <f>F169+F170+F171</f>
        <v>1800</v>
      </c>
      <c r="G168" s="9">
        <f>G169+G170+G171</f>
        <v>0</v>
      </c>
      <c r="H168" s="17">
        <f>G168/F168</f>
        <v>0</v>
      </c>
      <c r="I168" s="9">
        <f>I169+I170+I171</f>
        <v>0</v>
      </c>
      <c r="J168" s="18">
        <f>I168/F168</f>
        <v>0</v>
      </c>
    </row>
    <row r="169" spans="3:10" s="2" customFormat="1" ht="15.75">
      <c r="C169" s="19" t="s">
        <v>22</v>
      </c>
      <c r="D169" s="9">
        <v>1800</v>
      </c>
      <c r="E169" s="9">
        <v>1800</v>
      </c>
      <c r="F169" s="9">
        <v>1800</v>
      </c>
      <c r="G169" s="10">
        <v>0</v>
      </c>
      <c r="H169" s="17">
        <v>0</v>
      </c>
      <c r="I169" s="10">
        <v>0</v>
      </c>
      <c r="J169" s="18">
        <v>0</v>
      </c>
    </row>
    <row r="170" spans="3:10" s="2" customFormat="1" ht="15.75">
      <c r="C170" s="19" t="s">
        <v>11</v>
      </c>
      <c r="D170" s="9">
        <v>0</v>
      </c>
      <c r="E170" s="9">
        <v>0</v>
      </c>
      <c r="F170" s="10">
        <v>0</v>
      </c>
      <c r="G170" s="10">
        <v>0</v>
      </c>
      <c r="H170" s="17">
        <v>0</v>
      </c>
      <c r="I170" s="10">
        <v>0</v>
      </c>
      <c r="J170" s="18">
        <v>0</v>
      </c>
    </row>
    <row r="171" spans="3:10" s="2" customFormat="1" ht="15.75">
      <c r="C171" s="19" t="s">
        <v>12</v>
      </c>
      <c r="D171" s="10">
        <v>0</v>
      </c>
      <c r="E171" s="10">
        <v>0</v>
      </c>
      <c r="F171" s="9">
        <v>0</v>
      </c>
      <c r="G171" s="10">
        <v>0</v>
      </c>
      <c r="H171" s="17">
        <v>0</v>
      </c>
      <c r="I171" s="10">
        <v>0</v>
      </c>
      <c r="J171" s="18">
        <v>0</v>
      </c>
    </row>
    <row r="172" spans="3:10" s="2" customFormat="1" ht="15.75">
      <c r="C172" s="19"/>
      <c r="D172" s="10"/>
      <c r="E172" s="10"/>
      <c r="F172" s="9"/>
      <c r="G172" s="10"/>
      <c r="H172" s="17"/>
      <c r="I172" s="10"/>
      <c r="J172" s="18"/>
    </row>
    <row r="173" spans="3:10" s="2" customFormat="1" ht="80.25" customHeight="1">
      <c r="C173" s="16" t="s">
        <v>45</v>
      </c>
      <c r="D173" s="10"/>
      <c r="E173" s="10"/>
      <c r="F173" s="9"/>
      <c r="G173" s="10"/>
      <c r="H173" s="17"/>
      <c r="I173" s="10"/>
      <c r="J173" s="18"/>
    </row>
    <row r="174" spans="3:10" s="2" customFormat="1" ht="15.75">
      <c r="C174" s="19" t="s">
        <v>1</v>
      </c>
      <c r="D174" s="9">
        <f>D175+D176+D177</f>
        <v>66295.6</v>
      </c>
      <c r="E174" s="9">
        <f>E175+E176+E177</f>
        <v>66295.6</v>
      </c>
      <c r="F174" s="9">
        <f>F175+F176+F177</f>
        <v>66295.6</v>
      </c>
      <c r="G174" s="9">
        <f>G175+G176+G177</f>
        <v>8420.2</v>
      </c>
      <c r="H174" s="17">
        <f>G174/F174</f>
        <v>0.12700993731107343</v>
      </c>
      <c r="I174" s="9">
        <f>I175+I176+I177</f>
        <v>8420.2</v>
      </c>
      <c r="J174" s="18">
        <f>I174/F174</f>
        <v>0.12700993731107343</v>
      </c>
    </row>
    <row r="175" spans="3:10" s="2" customFormat="1" ht="15.75">
      <c r="C175" s="19" t="s">
        <v>22</v>
      </c>
      <c r="D175" s="9">
        <v>66295.6</v>
      </c>
      <c r="E175" s="9">
        <v>66295.6</v>
      </c>
      <c r="F175" s="9">
        <v>66295.6</v>
      </c>
      <c r="G175" s="10">
        <v>8420.2</v>
      </c>
      <c r="H175" s="17">
        <f>G175/F175</f>
        <v>0.12700993731107343</v>
      </c>
      <c r="I175" s="10">
        <v>8420.2</v>
      </c>
      <c r="J175" s="18">
        <f>I175/F175</f>
        <v>0.12700993731107343</v>
      </c>
    </row>
    <row r="176" spans="3:10" s="2" customFormat="1" ht="15.75">
      <c r="C176" s="19" t="s">
        <v>11</v>
      </c>
      <c r="D176" s="9">
        <v>0</v>
      </c>
      <c r="E176" s="9">
        <v>0</v>
      </c>
      <c r="F176" s="9">
        <v>0</v>
      </c>
      <c r="G176" s="10">
        <v>0</v>
      </c>
      <c r="H176" s="17">
        <v>0</v>
      </c>
      <c r="I176" s="10">
        <v>0</v>
      </c>
      <c r="J176" s="18">
        <v>0</v>
      </c>
    </row>
    <row r="177" spans="3:10" s="2" customFormat="1" ht="15.75">
      <c r="C177" s="19" t="s">
        <v>12</v>
      </c>
      <c r="D177" s="10">
        <v>0</v>
      </c>
      <c r="E177" s="10">
        <v>0</v>
      </c>
      <c r="F177" s="10">
        <v>0</v>
      </c>
      <c r="G177" s="10">
        <v>0</v>
      </c>
      <c r="H177" s="17">
        <v>0</v>
      </c>
      <c r="I177" s="10">
        <v>0</v>
      </c>
      <c r="J177" s="18">
        <v>0</v>
      </c>
    </row>
    <row r="178" spans="3:10" s="2" customFormat="1" ht="15.75">
      <c r="C178" s="19"/>
      <c r="D178" s="9"/>
      <c r="E178" s="10"/>
      <c r="F178" s="9"/>
      <c r="G178" s="10"/>
      <c r="H178" s="17"/>
      <c r="I178" s="10"/>
      <c r="J178" s="18"/>
    </row>
    <row r="179" spans="3:10" s="2" customFormat="1" ht="80.25" customHeight="1">
      <c r="C179" s="16" t="s">
        <v>46</v>
      </c>
      <c r="D179" s="10"/>
      <c r="E179" s="10"/>
      <c r="F179" s="9"/>
      <c r="G179" s="10"/>
      <c r="H179" s="17"/>
      <c r="I179" s="10"/>
      <c r="J179" s="18"/>
    </row>
    <row r="180" spans="3:10" s="2" customFormat="1" ht="15.75">
      <c r="C180" s="19" t="s">
        <v>1</v>
      </c>
      <c r="D180" s="9">
        <f>D181+D182+D183</f>
        <v>1000</v>
      </c>
      <c r="E180" s="9">
        <f>E181+E182+E183</f>
        <v>1000</v>
      </c>
      <c r="F180" s="9">
        <f>F181+F182+F183</f>
        <v>1000</v>
      </c>
      <c r="G180" s="9">
        <f>G181+G182+G183</f>
        <v>0</v>
      </c>
      <c r="H180" s="17">
        <f>G180/F180</f>
        <v>0</v>
      </c>
      <c r="I180" s="9">
        <f>I181+I182+I183</f>
        <v>100</v>
      </c>
      <c r="J180" s="18">
        <f>I180/F180</f>
        <v>0.1</v>
      </c>
    </row>
    <row r="181" spans="3:10" s="2" customFormat="1" ht="15.75">
      <c r="C181" s="19" t="s">
        <v>22</v>
      </c>
      <c r="D181" s="9">
        <v>1000</v>
      </c>
      <c r="E181" s="9">
        <v>1000</v>
      </c>
      <c r="F181" s="9">
        <v>1000</v>
      </c>
      <c r="G181" s="10">
        <v>0</v>
      </c>
      <c r="H181" s="17">
        <f>G181/F181</f>
        <v>0</v>
      </c>
      <c r="I181" s="10">
        <v>100</v>
      </c>
      <c r="J181" s="18">
        <f>I181/F181</f>
        <v>0.1</v>
      </c>
    </row>
    <row r="182" spans="3:10" s="2" customFormat="1" ht="15.75">
      <c r="C182" s="19" t="s">
        <v>11</v>
      </c>
      <c r="D182" s="9">
        <v>0</v>
      </c>
      <c r="E182" s="9">
        <v>0</v>
      </c>
      <c r="F182" s="9">
        <v>0</v>
      </c>
      <c r="G182" s="10">
        <v>0</v>
      </c>
      <c r="H182" s="17">
        <v>0</v>
      </c>
      <c r="I182" s="10">
        <v>0</v>
      </c>
      <c r="J182" s="18">
        <v>0</v>
      </c>
    </row>
    <row r="183" spans="3:10" s="2" customFormat="1" ht="15.75">
      <c r="C183" s="19" t="s">
        <v>12</v>
      </c>
      <c r="D183" s="10">
        <v>0</v>
      </c>
      <c r="E183" s="10">
        <v>0</v>
      </c>
      <c r="F183" s="10">
        <v>0</v>
      </c>
      <c r="G183" s="10">
        <v>0</v>
      </c>
      <c r="H183" s="17">
        <v>0</v>
      </c>
      <c r="I183" s="10">
        <v>0</v>
      </c>
      <c r="J183" s="18">
        <v>0</v>
      </c>
    </row>
    <row r="184" spans="3:10" s="2" customFormat="1" ht="15.75">
      <c r="C184" s="19"/>
      <c r="D184" s="9"/>
      <c r="E184" s="10"/>
      <c r="F184" s="9"/>
      <c r="G184" s="10"/>
      <c r="H184" s="17"/>
      <c r="I184" s="10"/>
      <c r="J184" s="18"/>
    </row>
    <row r="185" spans="3:10" s="2" customFormat="1" ht="116.25" customHeight="1">
      <c r="C185" s="21" t="s">
        <v>48</v>
      </c>
      <c r="D185" s="10"/>
      <c r="E185" s="10"/>
      <c r="F185" s="9"/>
      <c r="G185" s="10"/>
      <c r="H185" s="17"/>
      <c r="I185" s="10"/>
      <c r="J185" s="18"/>
    </row>
    <row r="186" spans="3:10" s="11" customFormat="1" ht="15.75">
      <c r="C186" s="21" t="s">
        <v>1</v>
      </c>
      <c r="D186" s="12">
        <f>D192</f>
        <v>9419</v>
      </c>
      <c r="E186" s="12">
        <f>E192</f>
        <v>9419</v>
      </c>
      <c r="F186" s="12">
        <f>F192</f>
        <v>9419</v>
      </c>
      <c r="G186" s="12">
        <f>G192</f>
        <v>425.85</v>
      </c>
      <c r="H186" s="17">
        <f>G186/F186</f>
        <v>0.045211805924195776</v>
      </c>
      <c r="I186" s="12">
        <f>I192</f>
        <v>133.8</v>
      </c>
      <c r="J186" s="18">
        <f>I186/F186</f>
        <v>0.014205329652829389</v>
      </c>
    </row>
    <row r="187" spans="3:10" s="2" customFormat="1" ht="15.75">
      <c r="C187" s="19" t="s">
        <v>22</v>
      </c>
      <c r="D187" s="9">
        <f aca="true" t="shared" si="7" ref="D187:G189">D193</f>
        <v>9419</v>
      </c>
      <c r="E187" s="9">
        <f t="shared" si="7"/>
        <v>9419</v>
      </c>
      <c r="F187" s="9">
        <f t="shared" si="7"/>
        <v>9419</v>
      </c>
      <c r="G187" s="9">
        <f t="shared" si="7"/>
        <v>425.85</v>
      </c>
      <c r="H187" s="17">
        <f>G187/F187</f>
        <v>0.045211805924195776</v>
      </c>
      <c r="I187" s="9">
        <f>I193</f>
        <v>133.8</v>
      </c>
      <c r="J187" s="18">
        <f>I187/F187</f>
        <v>0.014205329652829389</v>
      </c>
    </row>
    <row r="188" spans="3:10" s="2" customFormat="1" ht="15.75">
      <c r="C188" s="19" t="s">
        <v>11</v>
      </c>
      <c r="D188" s="9">
        <f t="shared" si="7"/>
        <v>0</v>
      </c>
      <c r="E188" s="9">
        <f t="shared" si="7"/>
        <v>0</v>
      </c>
      <c r="F188" s="9">
        <f t="shared" si="7"/>
        <v>0</v>
      </c>
      <c r="G188" s="9">
        <f t="shared" si="7"/>
        <v>0</v>
      </c>
      <c r="H188" s="17">
        <v>0</v>
      </c>
      <c r="I188" s="9">
        <f>I194</f>
        <v>0</v>
      </c>
      <c r="J188" s="18">
        <v>0</v>
      </c>
    </row>
    <row r="189" spans="3:10" s="2" customFormat="1" ht="15.75">
      <c r="C189" s="19" t="s">
        <v>12</v>
      </c>
      <c r="D189" s="9">
        <f t="shared" si="7"/>
        <v>0</v>
      </c>
      <c r="E189" s="9">
        <f t="shared" si="7"/>
        <v>0</v>
      </c>
      <c r="F189" s="9">
        <f t="shared" si="7"/>
        <v>0</v>
      </c>
      <c r="G189" s="9">
        <f t="shared" si="7"/>
        <v>0</v>
      </c>
      <c r="H189" s="17">
        <v>0</v>
      </c>
      <c r="I189" s="9">
        <f>I195</f>
        <v>0</v>
      </c>
      <c r="J189" s="18">
        <v>0</v>
      </c>
    </row>
    <row r="190" spans="3:10" s="2" customFormat="1" ht="15.75">
      <c r="C190" s="19"/>
      <c r="D190" s="10"/>
      <c r="E190" s="10"/>
      <c r="F190" s="9"/>
      <c r="G190" s="10"/>
      <c r="H190" s="17"/>
      <c r="I190" s="10"/>
      <c r="J190" s="18"/>
    </row>
    <row r="191" spans="3:10" s="2" customFormat="1" ht="47.25">
      <c r="C191" s="16" t="s">
        <v>47</v>
      </c>
      <c r="D191" s="10"/>
      <c r="E191" s="10"/>
      <c r="F191" s="9"/>
      <c r="G191" s="10"/>
      <c r="H191" s="17"/>
      <c r="I191" s="10"/>
      <c r="J191" s="18"/>
    </row>
    <row r="192" spans="3:10" s="2" customFormat="1" ht="15.75">
      <c r="C192" s="19" t="s">
        <v>1</v>
      </c>
      <c r="D192" s="9">
        <f>D193+D194+D195</f>
        <v>9419</v>
      </c>
      <c r="E192" s="9">
        <f>E193+E194+E195</f>
        <v>9419</v>
      </c>
      <c r="F192" s="9">
        <f>F193+F194+F195</f>
        <v>9419</v>
      </c>
      <c r="G192" s="9">
        <f>G193+G194+G195</f>
        <v>425.85</v>
      </c>
      <c r="H192" s="17">
        <f>G192/F192</f>
        <v>0.045211805924195776</v>
      </c>
      <c r="I192" s="9">
        <f>I193+I194+I195</f>
        <v>133.8</v>
      </c>
      <c r="J192" s="18">
        <f>I192/F192</f>
        <v>0.014205329652829389</v>
      </c>
    </row>
    <row r="193" spans="3:10" s="2" customFormat="1" ht="15.75">
      <c r="C193" s="19" t="s">
        <v>22</v>
      </c>
      <c r="D193" s="9">
        <v>9419</v>
      </c>
      <c r="E193" s="9">
        <v>9419</v>
      </c>
      <c r="F193" s="9">
        <v>9419</v>
      </c>
      <c r="G193" s="10">
        <v>425.85</v>
      </c>
      <c r="H193" s="17">
        <v>0</v>
      </c>
      <c r="I193" s="10">
        <v>133.8</v>
      </c>
      <c r="J193" s="18">
        <v>0</v>
      </c>
    </row>
    <row r="194" spans="3:10" s="2" customFormat="1" ht="15.75">
      <c r="C194" s="19" t="s">
        <v>11</v>
      </c>
      <c r="D194" s="9">
        <v>0</v>
      </c>
      <c r="E194" s="9">
        <v>0</v>
      </c>
      <c r="F194" s="9">
        <v>0</v>
      </c>
      <c r="G194" s="10">
        <v>0</v>
      </c>
      <c r="H194" s="17">
        <v>0</v>
      </c>
      <c r="I194" s="10">
        <v>0</v>
      </c>
      <c r="J194" s="18">
        <v>0</v>
      </c>
    </row>
    <row r="195" spans="3:10" s="2" customFormat="1" ht="15.75">
      <c r="C195" s="19" t="s">
        <v>12</v>
      </c>
      <c r="D195" s="10">
        <v>0</v>
      </c>
      <c r="E195" s="10">
        <v>0</v>
      </c>
      <c r="F195" s="10">
        <v>0</v>
      </c>
      <c r="G195" s="10">
        <v>0</v>
      </c>
      <c r="H195" s="17">
        <v>0</v>
      </c>
      <c r="I195" s="10">
        <v>0</v>
      </c>
      <c r="J195" s="18">
        <v>0</v>
      </c>
    </row>
    <row r="196" spans="3:10" s="2" customFormat="1" ht="15.75">
      <c r="C196" s="19"/>
      <c r="D196" s="10"/>
      <c r="E196" s="10"/>
      <c r="F196" s="9"/>
      <c r="G196" s="10"/>
      <c r="H196" s="17"/>
      <c r="I196" s="10"/>
      <c r="J196" s="18"/>
    </row>
    <row r="197" spans="3:10" s="2" customFormat="1" ht="81" customHeight="1">
      <c r="C197" s="20" t="s">
        <v>49</v>
      </c>
      <c r="D197" s="10"/>
      <c r="E197" s="10"/>
      <c r="F197" s="9"/>
      <c r="G197" s="10"/>
      <c r="H197" s="17"/>
      <c r="I197" s="10"/>
      <c r="J197" s="18"/>
    </row>
    <row r="198" spans="3:10" s="11" customFormat="1" ht="15.75">
      <c r="C198" s="21" t="s">
        <v>1</v>
      </c>
      <c r="D198" s="12">
        <f>D204+D210</f>
        <v>463685.80000000005</v>
      </c>
      <c r="E198" s="12">
        <f>E204+E210</f>
        <v>463685.80000000005</v>
      </c>
      <c r="F198" s="12">
        <f>F204+F210</f>
        <v>463185.80000000005</v>
      </c>
      <c r="G198" s="12">
        <f>G204+G210</f>
        <v>56100</v>
      </c>
      <c r="H198" s="17">
        <f>G198/F198</f>
        <v>0.12111770265841482</v>
      </c>
      <c r="I198" s="12">
        <f>I204+I210</f>
        <v>14103.7</v>
      </c>
      <c r="J198" s="18">
        <f>I198/F198</f>
        <v>0.03044933588205856</v>
      </c>
    </row>
    <row r="199" spans="3:10" s="2" customFormat="1" ht="15.75">
      <c r="C199" s="19" t="s">
        <v>22</v>
      </c>
      <c r="D199" s="9">
        <f aca="true" t="shared" si="8" ref="D199:G201">D205+D211</f>
        <v>161119.8</v>
      </c>
      <c r="E199" s="9">
        <f t="shared" si="8"/>
        <v>161119.8</v>
      </c>
      <c r="F199" s="9">
        <f t="shared" si="8"/>
        <v>160619.8</v>
      </c>
      <c r="G199" s="9">
        <f t="shared" si="8"/>
        <v>56100</v>
      </c>
      <c r="H199" s="17">
        <f>G199/F199</f>
        <v>0.3492720075607117</v>
      </c>
      <c r="I199" s="9">
        <f>I205+I211</f>
        <v>14103.7</v>
      </c>
      <c r="J199" s="18">
        <f>I199/F199</f>
        <v>0.08780797884196097</v>
      </c>
    </row>
    <row r="200" spans="3:10" s="2" customFormat="1" ht="15.75">
      <c r="C200" s="19" t="s">
        <v>11</v>
      </c>
      <c r="D200" s="9">
        <f t="shared" si="8"/>
        <v>302566</v>
      </c>
      <c r="E200" s="9">
        <f t="shared" si="8"/>
        <v>302566</v>
      </c>
      <c r="F200" s="9">
        <f t="shared" si="8"/>
        <v>302566</v>
      </c>
      <c r="G200" s="9">
        <f t="shared" si="8"/>
        <v>0</v>
      </c>
      <c r="H200" s="17">
        <f>G200/F200</f>
        <v>0</v>
      </c>
      <c r="I200" s="9">
        <f>I206+I212</f>
        <v>0</v>
      </c>
      <c r="J200" s="18">
        <f>I200/F200</f>
        <v>0</v>
      </c>
    </row>
    <row r="201" spans="3:10" s="2" customFormat="1" ht="15.75">
      <c r="C201" s="19" t="s">
        <v>12</v>
      </c>
      <c r="D201" s="9">
        <f t="shared" si="8"/>
        <v>0</v>
      </c>
      <c r="E201" s="9">
        <f t="shared" si="8"/>
        <v>0</v>
      </c>
      <c r="F201" s="9">
        <f t="shared" si="8"/>
        <v>0</v>
      </c>
      <c r="G201" s="9">
        <f t="shared" si="8"/>
        <v>0</v>
      </c>
      <c r="H201" s="17">
        <v>0</v>
      </c>
      <c r="I201" s="9">
        <f>I207+I213</f>
        <v>0</v>
      </c>
      <c r="J201" s="18">
        <v>0</v>
      </c>
    </row>
    <row r="202" spans="3:10" s="2" customFormat="1" ht="15.75">
      <c r="C202" s="19"/>
      <c r="D202" s="10"/>
      <c r="E202" s="10"/>
      <c r="F202" s="9"/>
      <c r="G202" s="10"/>
      <c r="H202" s="17"/>
      <c r="I202" s="10"/>
      <c r="J202" s="18"/>
    </row>
    <row r="203" spans="3:10" s="2" customFormat="1" ht="47.25">
      <c r="C203" s="16" t="s">
        <v>50</v>
      </c>
      <c r="D203" s="10"/>
      <c r="E203" s="10"/>
      <c r="F203" s="9"/>
      <c r="G203" s="10"/>
      <c r="H203" s="17"/>
      <c r="I203" s="10"/>
      <c r="J203" s="18"/>
    </row>
    <row r="204" spans="3:10" s="2" customFormat="1" ht="15.75">
      <c r="C204" s="19" t="s">
        <v>1</v>
      </c>
      <c r="D204" s="9">
        <f>D205+D206+D207</f>
        <v>10766.4</v>
      </c>
      <c r="E204" s="9">
        <f>E205+E206+E207</f>
        <v>10766.4</v>
      </c>
      <c r="F204" s="9">
        <f>F205+F206+F207</f>
        <v>10766.4</v>
      </c>
      <c r="G204" s="9">
        <f>G205+G206+G207</f>
        <v>250</v>
      </c>
      <c r="H204" s="17">
        <f>G204/F204</f>
        <v>0.02322038935948878</v>
      </c>
      <c r="I204" s="9">
        <f>I205+I206+I207</f>
        <v>1379.1</v>
      </c>
      <c r="J204" s="18">
        <f>I204/F204</f>
        <v>0.1280929558626839</v>
      </c>
    </row>
    <row r="205" spans="3:10" s="2" customFormat="1" ht="15.75">
      <c r="C205" s="19" t="s">
        <v>22</v>
      </c>
      <c r="D205" s="9">
        <v>10766.4</v>
      </c>
      <c r="E205" s="9">
        <v>10766.4</v>
      </c>
      <c r="F205" s="9">
        <v>10766.4</v>
      </c>
      <c r="G205" s="10">
        <v>250</v>
      </c>
      <c r="H205" s="17">
        <v>0</v>
      </c>
      <c r="I205" s="10">
        <v>1379.1</v>
      </c>
      <c r="J205" s="18">
        <v>0</v>
      </c>
    </row>
    <row r="206" spans="3:10" s="2" customFormat="1" ht="15.75">
      <c r="C206" s="19" t="s">
        <v>11</v>
      </c>
      <c r="D206" s="10">
        <v>0</v>
      </c>
      <c r="E206" s="10">
        <v>0</v>
      </c>
      <c r="F206" s="10">
        <v>0</v>
      </c>
      <c r="G206" s="10">
        <v>0</v>
      </c>
      <c r="H206" s="17">
        <v>0</v>
      </c>
      <c r="I206" s="10">
        <v>0</v>
      </c>
      <c r="J206" s="18">
        <v>0</v>
      </c>
    </row>
    <row r="207" spans="3:10" s="2" customFormat="1" ht="15.75">
      <c r="C207" s="19" t="s">
        <v>12</v>
      </c>
      <c r="D207" s="9">
        <v>0</v>
      </c>
      <c r="E207" s="9">
        <v>0</v>
      </c>
      <c r="F207" s="9">
        <v>0</v>
      </c>
      <c r="G207" s="10">
        <v>0</v>
      </c>
      <c r="H207" s="17">
        <v>0</v>
      </c>
      <c r="I207" s="10">
        <v>0</v>
      </c>
      <c r="J207" s="18">
        <v>0</v>
      </c>
    </row>
    <row r="208" spans="3:10" s="2" customFormat="1" ht="15.75">
      <c r="C208" s="19"/>
      <c r="D208" s="10"/>
      <c r="E208" s="10"/>
      <c r="F208" s="9"/>
      <c r="G208" s="10"/>
      <c r="H208" s="17"/>
      <c r="I208" s="10"/>
      <c r="J208" s="18"/>
    </row>
    <row r="209" spans="3:10" s="2" customFormat="1" ht="31.5">
      <c r="C209" s="16" t="s">
        <v>51</v>
      </c>
      <c r="D209" s="10"/>
      <c r="E209" s="10"/>
      <c r="F209" s="9"/>
      <c r="G209" s="10"/>
      <c r="H209" s="17"/>
      <c r="I209" s="10"/>
      <c r="J209" s="18"/>
    </row>
    <row r="210" spans="3:10" s="2" customFormat="1" ht="15.75">
      <c r="C210" s="19" t="s">
        <v>1</v>
      </c>
      <c r="D210" s="9">
        <f>D211+D212+D213</f>
        <v>452919.4</v>
      </c>
      <c r="E210" s="9">
        <f>E211+E212+E213</f>
        <v>452919.4</v>
      </c>
      <c r="F210" s="9">
        <f>F211+F212+F213</f>
        <v>452419.4</v>
      </c>
      <c r="G210" s="9">
        <f>G211+G212+G213</f>
        <v>55850</v>
      </c>
      <c r="H210" s="17">
        <f>G210/F210</f>
        <v>0.12344740300703284</v>
      </c>
      <c r="I210" s="9">
        <f>I211+I212+I213</f>
        <v>12724.6</v>
      </c>
      <c r="J210" s="18">
        <f>I210/F210</f>
        <v>0.028125672771768848</v>
      </c>
    </row>
    <row r="211" spans="3:10" s="2" customFormat="1" ht="15.75">
      <c r="C211" s="19" t="s">
        <v>22</v>
      </c>
      <c r="D211" s="9">
        <f>149853.4+500</f>
        <v>150353.4</v>
      </c>
      <c r="E211" s="9">
        <f>149853.4+500</f>
        <v>150353.4</v>
      </c>
      <c r="F211" s="9">
        <v>149853.4</v>
      </c>
      <c r="G211" s="10">
        <v>55850</v>
      </c>
      <c r="H211" s="17">
        <f>G211/F211</f>
        <v>0.3726975831045542</v>
      </c>
      <c r="I211" s="10">
        <v>12724.6</v>
      </c>
      <c r="J211" s="18">
        <f>I211/F211</f>
        <v>0.0849136556127522</v>
      </c>
    </row>
    <row r="212" spans="3:10" s="2" customFormat="1" ht="15.75">
      <c r="C212" s="19" t="s">
        <v>11</v>
      </c>
      <c r="D212" s="10">
        <v>302566</v>
      </c>
      <c r="E212" s="10">
        <v>302566</v>
      </c>
      <c r="F212" s="10">
        <v>302566</v>
      </c>
      <c r="G212" s="10">
        <v>0</v>
      </c>
      <c r="H212" s="17">
        <v>0</v>
      </c>
      <c r="I212" s="10">
        <v>0</v>
      </c>
      <c r="J212" s="18">
        <f>I212/F212</f>
        <v>0</v>
      </c>
    </row>
    <row r="213" spans="3:10" s="2" customFormat="1" ht="15.75">
      <c r="C213" s="19" t="s">
        <v>12</v>
      </c>
      <c r="D213" s="9">
        <v>0</v>
      </c>
      <c r="E213" s="9">
        <v>0</v>
      </c>
      <c r="F213" s="9">
        <v>0</v>
      </c>
      <c r="G213" s="10">
        <v>0</v>
      </c>
      <c r="H213" s="17">
        <v>0</v>
      </c>
      <c r="I213" s="10">
        <v>0</v>
      </c>
      <c r="J213" s="18">
        <v>0</v>
      </c>
    </row>
    <row r="214" spans="3:10" s="2" customFormat="1" ht="15.75">
      <c r="C214" s="19"/>
      <c r="D214" s="10"/>
      <c r="E214" s="10"/>
      <c r="F214" s="9"/>
      <c r="G214" s="10"/>
      <c r="H214" s="17"/>
      <c r="I214" s="10"/>
      <c r="J214" s="18"/>
    </row>
    <row r="215" spans="3:10" s="2" customFormat="1" ht="95.25" customHeight="1">
      <c r="C215" s="20" t="s">
        <v>52</v>
      </c>
      <c r="D215" s="10"/>
      <c r="E215" s="10"/>
      <c r="F215" s="9"/>
      <c r="G215" s="10"/>
      <c r="H215" s="17"/>
      <c r="I215" s="10"/>
      <c r="J215" s="18"/>
    </row>
    <row r="216" spans="3:10" s="11" customFormat="1" ht="15.75">
      <c r="C216" s="21" t="s">
        <v>1</v>
      </c>
      <c r="D216" s="12">
        <f aca="true" t="shared" si="9" ref="D216:G219">D222+D228+D234</f>
        <v>319422.94</v>
      </c>
      <c r="E216" s="12">
        <f t="shared" si="9"/>
        <v>351943.2</v>
      </c>
      <c r="F216" s="12">
        <f t="shared" si="9"/>
        <v>355203.9</v>
      </c>
      <c r="G216" s="12">
        <f t="shared" si="9"/>
        <v>40405.3</v>
      </c>
      <c r="H216" s="17">
        <f>G216/F216</f>
        <v>0.11375241093918169</v>
      </c>
      <c r="I216" s="12">
        <f>I222+I228+I234</f>
        <v>46122</v>
      </c>
      <c r="J216" s="18">
        <f>I216/F216</f>
        <v>0.12984654729297734</v>
      </c>
    </row>
    <row r="217" spans="3:10" s="2" customFormat="1" ht="15.75">
      <c r="C217" s="19" t="s">
        <v>22</v>
      </c>
      <c r="D217" s="9">
        <f t="shared" si="9"/>
        <v>300315</v>
      </c>
      <c r="E217" s="9">
        <f t="shared" si="9"/>
        <v>332835.2</v>
      </c>
      <c r="F217" s="9">
        <f t="shared" si="9"/>
        <v>300314.9</v>
      </c>
      <c r="G217" s="9">
        <f t="shared" si="9"/>
        <v>40405.3</v>
      </c>
      <c r="H217" s="17">
        <f>G217/F217</f>
        <v>0.13454310791772237</v>
      </c>
      <c r="I217" s="9">
        <f>I223+I229+I235</f>
        <v>40405.3</v>
      </c>
      <c r="J217" s="18">
        <f>I217/F217</f>
        <v>0.13454310791772237</v>
      </c>
    </row>
    <row r="218" spans="3:10" s="2" customFormat="1" ht="15.75">
      <c r="C218" s="19" t="s">
        <v>11</v>
      </c>
      <c r="D218" s="9">
        <f t="shared" si="9"/>
        <v>19107.940000000002</v>
      </c>
      <c r="E218" s="9">
        <f t="shared" si="9"/>
        <v>19108</v>
      </c>
      <c r="F218" s="9">
        <f t="shared" si="9"/>
        <v>19108</v>
      </c>
      <c r="G218" s="9">
        <f t="shared" si="9"/>
        <v>0</v>
      </c>
      <c r="H218" s="17">
        <v>0</v>
      </c>
      <c r="I218" s="9">
        <f>I224+I230+I236</f>
        <v>5716.7</v>
      </c>
      <c r="J218" s="18">
        <v>0</v>
      </c>
    </row>
    <row r="219" spans="3:10" s="2" customFormat="1" ht="15.75">
      <c r="C219" s="19" t="s">
        <v>12</v>
      </c>
      <c r="D219" s="9">
        <f t="shared" si="9"/>
        <v>0</v>
      </c>
      <c r="E219" s="9">
        <f t="shared" si="9"/>
        <v>0</v>
      </c>
      <c r="F219" s="9">
        <f t="shared" si="9"/>
        <v>35781</v>
      </c>
      <c r="G219" s="9">
        <f t="shared" si="9"/>
        <v>0</v>
      </c>
      <c r="H219" s="17">
        <f>G219/F219</f>
        <v>0</v>
      </c>
      <c r="I219" s="9">
        <f>I225+I231+I237</f>
        <v>0</v>
      </c>
      <c r="J219" s="18">
        <f>I219/F219</f>
        <v>0</v>
      </c>
    </row>
    <row r="220" spans="3:10" s="2" customFormat="1" ht="15.75">
      <c r="C220" s="19"/>
      <c r="D220" s="10"/>
      <c r="E220" s="10"/>
      <c r="F220" s="9"/>
      <c r="G220" s="10"/>
      <c r="H220" s="17"/>
      <c r="I220" s="10"/>
      <c r="J220" s="18"/>
    </row>
    <row r="221" spans="3:10" s="2" customFormat="1" ht="31.5">
      <c r="C221" s="16" t="s">
        <v>53</v>
      </c>
      <c r="D221" s="10"/>
      <c r="E221" s="10"/>
      <c r="F221" s="9"/>
      <c r="G221" s="10"/>
      <c r="H221" s="17"/>
      <c r="I221" s="10"/>
      <c r="J221" s="18"/>
    </row>
    <row r="222" spans="3:10" s="2" customFormat="1" ht="15.75">
      <c r="C222" s="19" t="s">
        <v>1</v>
      </c>
      <c r="D222" s="9">
        <f>D223+D224+D225</f>
        <v>209955</v>
      </c>
      <c r="E222" s="9">
        <f>E223+E224+E225</f>
        <v>242475.3</v>
      </c>
      <c r="F222" s="9">
        <f>F223+F224+F225</f>
        <v>209955</v>
      </c>
      <c r="G222" s="9">
        <f>G223+G224+G225</f>
        <v>19833</v>
      </c>
      <c r="H222" s="17">
        <f>G222/F222</f>
        <v>0.09446309923555048</v>
      </c>
      <c r="I222" s="9">
        <f>I223+I224+I225</f>
        <v>25549.7</v>
      </c>
      <c r="J222" s="18">
        <f>I222/F222</f>
        <v>0.12169131480555358</v>
      </c>
    </row>
    <row r="223" spans="3:10" s="2" customFormat="1" ht="15.75">
      <c r="C223" s="19" t="s">
        <v>22</v>
      </c>
      <c r="D223" s="9">
        <v>205095</v>
      </c>
      <c r="E223" s="9">
        <f>242475.3-E224</f>
        <v>237615.3</v>
      </c>
      <c r="F223" s="9">
        <v>205095</v>
      </c>
      <c r="G223" s="10">
        <v>19833</v>
      </c>
      <c r="H223" s="17">
        <f>G223/F223</f>
        <v>0.09670152855993563</v>
      </c>
      <c r="I223" s="10">
        <v>19833</v>
      </c>
      <c r="J223" s="18">
        <f>I223/F223</f>
        <v>0.09670152855993563</v>
      </c>
    </row>
    <row r="224" spans="3:10" s="2" customFormat="1" ht="15.75">
      <c r="C224" s="19" t="s">
        <v>11</v>
      </c>
      <c r="D224" s="10">
        <v>4860</v>
      </c>
      <c r="E224" s="10">
        <v>4860</v>
      </c>
      <c r="F224" s="10">
        <v>4860</v>
      </c>
      <c r="G224" s="10">
        <v>0</v>
      </c>
      <c r="H224" s="17">
        <v>0</v>
      </c>
      <c r="I224" s="10">
        <v>5716.7</v>
      </c>
      <c r="J224" s="18">
        <f>I224/F224</f>
        <v>1.176275720164609</v>
      </c>
    </row>
    <row r="225" spans="3:10" s="2" customFormat="1" ht="15.75">
      <c r="C225" s="19" t="s">
        <v>12</v>
      </c>
      <c r="D225" s="10">
        <v>0</v>
      </c>
      <c r="E225" s="9">
        <v>0</v>
      </c>
      <c r="F225" s="9">
        <v>0</v>
      </c>
      <c r="G225" s="10">
        <v>0</v>
      </c>
      <c r="H225" s="17">
        <v>0</v>
      </c>
      <c r="I225" s="10">
        <v>0</v>
      </c>
      <c r="J225" s="18">
        <v>0</v>
      </c>
    </row>
    <row r="226" spans="3:10" s="2" customFormat="1" ht="15.75">
      <c r="C226" s="19"/>
      <c r="D226" s="10"/>
      <c r="E226" s="10"/>
      <c r="F226" s="9"/>
      <c r="G226" s="10"/>
      <c r="H226" s="17"/>
      <c r="I226" s="10"/>
      <c r="J226" s="18"/>
    </row>
    <row r="227" spans="3:10" s="2" customFormat="1" ht="47.25">
      <c r="C227" s="16" t="s">
        <v>54</v>
      </c>
      <c r="D227" s="10"/>
      <c r="E227" s="10"/>
      <c r="F227" s="9"/>
      <c r="G227" s="10"/>
      <c r="H227" s="17"/>
      <c r="I227" s="10"/>
      <c r="J227" s="18"/>
    </row>
    <row r="228" spans="3:10" s="2" customFormat="1" ht="15.75">
      <c r="C228" s="19" t="s">
        <v>1</v>
      </c>
      <c r="D228" s="9">
        <f>D229+D230+D231</f>
        <v>56370</v>
      </c>
      <c r="E228" s="9">
        <f>E229+E230+E231</f>
        <v>56370</v>
      </c>
      <c r="F228" s="9">
        <f>F229+F230+F231</f>
        <v>56370</v>
      </c>
      <c r="G228" s="9">
        <f>G229+G230+G231</f>
        <v>12344.8</v>
      </c>
      <c r="H228" s="17">
        <f>G228/F228</f>
        <v>0.21899591981550467</v>
      </c>
      <c r="I228" s="9">
        <f>I229+I230+I231</f>
        <v>12344.8</v>
      </c>
      <c r="J228" s="18">
        <f>I228/F228</f>
        <v>0.21899591981550467</v>
      </c>
    </row>
    <row r="229" spans="3:10" s="2" customFormat="1" ht="15.75">
      <c r="C229" s="19" t="s">
        <v>22</v>
      </c>
      <c r="D229" s="9">
        <v>56370</v>
      </c>
      <c r="E229" s="9">
        <v>56370</v>
      </c>
      <c r="F229" s="9">
        <v>56370</v>
      </c>
      <c r="G229" s="10">
        <v>12344.8</v>
      </c>
      <c r="H229" s="17">
        <f>G229/F229</f>
        <v>0.21899591981550467</v>
      </c>
      <c r="I229" s="10">
        <v>12344.8</v>
      </c>
      <c r="J229" s="18">
        <f>I229/F229</f>
        <v>0.21899591981550467</v>
      </c>
    </row>
    <row r="230" spans="3:10" s="2" customFormat="1" ht="15.75">
      <c r="C230" s="19" t="s">
        <v>11</v>
      </c>
      <c r="D230" s="10">
        <v>0</v>
      </c>
      <c r="E230" s="10">
        <v>0</v>
      </c>
      <c r="F230" s="10">
        <v>0</v>
      </c>
      <c r="G230" s="10">
        <v>0</v>
      </c>
      <c r="H230" s="17">
        <v>0</v>
      </c>
      <c r="I230" s="10">
        <v>0</v>
      </c>
      <c r="J230" s="18">
        <v>0</v>
      </c>
    </row>
    <row r="231" spans="3:10" s="2" customFormat="1" ht="15.75">
      <c r="C231" s="19" t="s">
        <v>12</v>
      </c>
      <c r="D231" s="9">
        <v>0</v>
      </c>
      <c r="E231" s="9">
        <v>0</v>
      </c>
      <c r="F231" s="9">
        <v>0</v>
      </c>
      <c r="G231" s="10">
        <v>0</v>
      </c>
      <c r="H231" s="17">
        <v>0</v>
      </c>
      <c r="I231" s="10">
        <v>0</v>
      </c>
      <c r="J231" s="18">
        <v>0</v>
      </c>
    </row>
    <row r="232" spans="3:10" s="2" customFormat="1" ht="15.75">
      <c r="C232" s="19"/>
      <c r="D232" s="10"/>
      <c r="E232" s="10"/>
      <c r="F232" s="9"/>
      <c r="G232" s="10"/>
      <c r="H232" s="17"/>
      <c r="I232" s="10"/>
      <c r="J232" s="18"/>
    </row>
    <row r="233" spans="3:10" s="2" customFormat="1" ht="47.25">
      <c r="C233" s="16" t="s">
        <v>55</v>
      </c>
      <c r="D233" s="10"/>
      <c r="E233" s="10"/>
      <c r="F233" s="9"/>
      <c r="G233" s="10"/>
      <c r="H233" s="17"/>
      <c r="I233" s="10"/>
      <c r="J233" s="18"/>
    </row>
    <row r="234" spans="3:10" s="2" customFormat="1" ht="15.75">
      <c r="C234" s="19" t="s">
        <v>1</v>
      </c>
      <c r="D234" s="9">
        <f>D235+D236+D237</f>
        <v>53097.94</v>
      </c>
      <c r="E234" s="9">
        <f>E235+E236+E237</f>
        <v>53097.9</v>
      </c>
      <c r="F234" s="9">
        <f>F235+F236+F237</f>
        <v>88878.9</v>
      </c>
      <c r="G234" s="9">
        <f>G235+G236+G237</f>
        <v>8227.5</v>
      </c>
      <c r="H234" s="17">
        <f>G234/F234</f>
        <v>0.0925697775287498</v>
      </c>
      <c r="I234" s="9">
        <f>I235+I236+I237</f>
        <v>8227.5</v>
      </c>
      <c r="J234" s="18">
        <f>I234/F234</f>
        <v>0.0925697775287498</v>
      </c>
    </row>
    <row r="235" spans="3:10" s="2" customFormat="1" ht="15.75">
      <c r="C235" s="19" t="s">
        <v>22</v>
      </c>
      <c r="D235" s="9">
        <v>38850</v>
      </c>
      <c r="E235" s="9">
        <v>38849.9</v>
      </c>
      <c r="F235" s="9">
        <v>38849.9</v>
      </c>
      <c r="G235" s="10">
        <v>8227.5</v>
      </c>
      <c r="H235" s="17">
        <f>G235/F235</f>
        <v>0.21177660688959302</v>
      </c>
      <c r="I235" s="10">
        <v>8227.5</v>
      </c>
      <c r="J235" s="18">
        <f>I235/F235</f>
        <v>0.21177660688959302</v>
      </c>
    </row>
    <row r="236" spans="3:10" s="2" customFormat="1" ht="15.75">
      <c r="C236" s="19" t="s">
        <v>11</v>
      </c>
      <c r="D236" s="10">
        <v>14247.94</v>
      </c>
      <c r="E236" s="10">
        <v>14248</v>
      </c>
      <c r="F236" s="10">
        <v>14248</v>
      </c>
      <c r="G236" s="10">
        <v>0</v>
      </c>
      <c r="H236" s="17">
        <v>0</v>
      </c>
      <c r="I236" s="10">
        <v>0</v>
      </c>
      <c r="J236" s="18">
        <f>I236/F236</f>
        <v>0</v>
      </c>
    </row>
    <row r="237" spans="3:10" s="2" customFormat="1" ht="15.75">
      <c r="C237" s="19" t="s">
        <v>12</v>
      </c>
      <c r="D237" s="10">
        <v>0</v>
      </c>
      <c r="E237" s="10">
        <v>0</v>
      </c>
      <c r="F237" s="9">
        <v>35781</v>
      </c>
      <c r="G237" s="10">
        <v>0</v>
      </c>
      <c r="H237" s="17">
        <f>G237/F237</f>
        <v>0</v>
      </c>
      <c r="I237" s="10">
        <v>0</v>
      </c>
      <c r="J237" s="18">
        <f>I237/F237</f>
        <v>0</v>
      </c>
    </row>
    <row r="238" spans="3:10" s="2" customFormat="1" ht="15.75">
      <c r="C238" s="19"/>
      <c r="D238" s="10"/>
      <c r="E238" s="10"/>
      <c r="F238" s="9"/>
      <c r="G238" s="10"/>
      <c r="H238" s="17"/>
      <c r="I238" s="10"/>
      <c r="J238" s="18"/>
    </row>
    <row r="239" spans="3:10" s="2" customFormat="1" ht="87.75" customHeight="1">
      <c r="C239" s="20" t="s">
        <v>56</v>
      </c>
      <c r="D239" s="10"/>
      <c r="E239" s="10"/>
      <c r="F239" s="9"/>
      <c r="G239" s="10"/>
      <c r="H239" s="17"/>
      <c r="I239" s="10"/>
      <c r="J239" s="18"/>
    </row>
    <row r="240" spans="3:10" s="11" customFormat="1" ht="15.75">
      <c r="C240" s="21" t="s">
        <v>1</v>
      </c>
      <c r="D240" s="12">
        <f>D246</f>
        <v>1000</v>
      </c>
      <c r="E240" s="12">
        <f>E246</f>
        <v>1000</v>
      </c>
      <c r="F240" s="12">
        <f>F246</f>
        <v>1000</v>
      </c>
      <c r="G240" s="12">
        <f>G246</f>
        <v>480</v>
      </c>
      <c r="H240" s="17">
        <f>G240/F240</f>
        <v>0.48</v>
      </c>
      <c r="I240" s="12">
        <f>I246</f>
        <v>480</v>
      </c>
      <c r="J240" s="18">
        <f>I240/F240</f>
        <v>0.48</v>
      </c>
    </row>
    <row r="241" spans="3:10" s="2" customFormat="1" ht="15.75">
      <c r="C241" s="19" t="s">
        <v>22</v>
      </c>
      <c r="D241" s="9">
        <f aca="true" t="shared" si="10" ref="D241:G243">D247</f>
        <v>1000</v>
      </c>
      <c r="E241" s="9">
        <f t="shared" si="10"/>
        <v>1000</v>
      </c>
      <c r="F241" s="9">
        <f t="shared" si="10"/>
        <v>1000</v>
      </c>
      <c r="G241" s="9">
        <f t="shared" si="10"/>
        <v>480</v>
      </c>
      <c r="H241" s="17">
        <f>G241/F241</f>
        <v>0.48</v>
      </c>
      <c r="I241" s="9">
        <f>I247</f>
        <v>480</v>
      </c>
      <c r="J241" s="18">
        <f>I241/F241</f>
        <v>0.48</v>
      </c>
    </row>
    <row r="242" spans="3:10" s="2" customFormat="1" ht="15.75">
      <c r="C242" s="19" t="s">
        <v>11</v>
      </c>
      <c r="D242" s="9">
        <f t="shared" si="10"/>
        <v>0</v>
      </c>
      <c r="E242" s="9">
        <f t="shared" si="10"/>
        <v>0</v>
      </c>
      <c r="F242" s="9">
        <f t="shared" si="10"/>
        <v>0</v>
      </c>
      <c r="G242" s="9">
        <f t="shared" si="10"/>
        <v>0</v>
      </c>
      <c r="H242" s="17">
        <v>0</v>
      </c>
      <c r="I242" s="9">
        <f>I248</f>
        <v>0</v>
      </c>
      <c r="J242" s="18">
        <v>0</v>
      </c>
    </row>
    <row r="243" spans="3:10" s="2" customFormat="1" ht="15.75">
      <c r="C243" s="19" t="s">
        <v>12</v>
      </c>
      <c r="D243" s="9">
        <f t="shared" si="10"/>
        <v>0</v>
      </c>
      <c r="E243" s="9">
        <f t="shared" si="10"/>
        <v>0</v>
      </c>
      <c r="F243" s="9">
        <f t="shared" si="10"/>
        <v>0</v>
      </c>
      <c r="G243" s="9">
        <f t="shared" si="10"/>
        <v>0</v>
      </c>
      <c r="H243" s="17">
        <v>0</v>
      </c>
      <c r="I243" s="9">
        <f>I249</f>
        <v>0</v>
      </c>
      <c r="J243" s="18">
        <v>0</v>
      </c>
    </row>
    <row r="244" spans="3:10" s="2" customFormat="1" ht="15.75">
      <c r="C244" s="19"/>
      <c r="D244" s="9"/>
      <c r="E244" s="9"/>
      <c r="F244" s="9"/>
      <c r="G244" s="9"/>
      <c r="H244" s="17"/>
      <c r="I244" s="9"/>
      <c r="J244" s="18"/>
    </row>
    <row r="245" spans="3:10" s="2" customFormat="1" ht="47.25">
      <c r="C245" s="16" t="s">
        <v>57</v>
      </c>
      <c r="D245" s="9"/>
      <c r="E245" s="9"/>
      <c r="F245" s="9"/>
      <c r="G245" s="9"/>
      <c r="H245" s="17"/>
      <c r="I245" s="9"/>
      <c r="J245" s="18"/>
    </row>
    <row r="246" spans="3:10" s="2" customFormat="1" ht="15.75">
      <c r="C246" s="19" t="s">
        <v>1</v>
      </c>
      <c r="D246" s="9">
        <f>D247+D248+D249</f>
        <v>1000</v>
      </c>
      <c r="E246" s="9">
        <f>E247+E248+E249</f>
        <v>1000</v>
      </c>
      <c r="F246" s="9">
        <f>F247+F248+F249</f>
        <v>1000</v>
      </c>
      <c r="G246" s="9">
        <f>G247+G248+G249</f>
        <v>480</v>
      </c>
      <c r="H246" s="17">
        <f>G246/F246</f>
        <v>0.48</v>
      </c>
      <c r="I246" s="9">
        <f>I247+I248+I249</f>
        <v>480</v>
      </c>
      <c r="J246" s="18">
        <f>I246/F246</f>
        <v>0.48</v>
      </c>
    </row>
    <row r="247" spans="3:10" s="2" customFormat="1" ht="15.75">
      <c r="C247" s="19" t="s">
        <v>22</v>
      </c>
      <c r="D247" s="9">
        <v>1000</v>
      </c>
      <c r="E247" s="9">
        <v>1000</v>
      </c>
      <c r="F247" s="9">
        <v>1000</v>
      </c>
      <c r="G247" s="10">
        <v>480</v>
      </c>
      <c r="H247" s="17">
        <f>G247/F247</f>
        <v>0.48</v>
      </c>
      <c r="I247" s="10">
        <v>480</v>
      </c>
      <c r="J247" s="18">
        <f>I247/F247</f>
        <v>0.48</v>
      </c>
    </row>
    <row r="248" spans="3:10" s="2" customFormat="1" ht="15.75">
      <c r="C248" s="19" t="s">
        <v>11</v>
      </c>
      <c r="D248" s="9">
        <v>0</v>
      </c>
      <c r="E248" s="9">
        <v>0</v>
      </c>
      <c r="F248" s="9">
        <v>0</v>
      </c>
      <c r="G248" s="10">
        <v>0</v>
      </c>
      <c r="H248" s="17">
        <v>0</v>
      </c>
      <c r="I248" s="10">
        <v>0</v>
      </c>
      <c r="J248" s="18">
        <v>0</v>
      </c>
    </row>
    <row r="249" spans="3:10" s="2" customFormat="1" ht="15.75">
      <c r="C249" s="19" t="s">
        <v>12</v>
      </c>
      <c r="D249" s="10">
        <v>0</v>
      </c>
      <c r="E249" s="10">
        <v>0</v>
      </c>
      <c r="F249" s="10">
        <v>0</v>
      </c>
      <c r="G249" s="10">
        <v>0</v>
      </c>
      <c r="H249" s="17">
        <v>0</v>
      </c>
      <c r="I249" s="10">
        <v>0</v>
      </c>
      <c r="J249" s="18">
        <v>0</v>
      </c>
    </row>
    <row r="250" spans="3:10" s="2" customFormat="1" ht="15.75">
      <c r="C250" s="19"/>
      <c r="D250" s="10"/>
      <c r="E250" s="10"/>
      <c r="F250" s="9"/>
      <c r="G250" s="10"/>
      <c r="H250" s="17"/>
      <c r="I250" s="10"/>
      <c r="J250" s="18"/>
    </row>
    <row r="251" spans="3:10" s="2" customFormat="1" ht="110.25">
      <c r="C251" s="20" t="s">
        <v>58</v>
      </c>
      <c r="D251" s="10"/>
      <c r="E251" s="10"/>
      <c r="F251" s="9"/>
      <c r="G251" s="10"/>
      <c r="H251" s="17"/>
      <c r="I251" s="10"/>
      <c r="J251" s="18"/>
    </row>
    <row r="252" spans="3:10" s="11" customFormat="1" ht="15.75">
      <c r="C252" s="21" t="s">
        <v>1</v>
      </c>
      <c r="D252" s="12">
        <f aca="true" t="shared" si="11" ref="D252:G255">D258+D264</f>
        <v>5498</v>
      </c>
      <c r="E252" s="12">
        <f t="shared" si="11"/>
        <v>5657.5</v>
      </c>
      <c r="F252" s="12">
        <f t="shared" si="11"/>
        <v>5498</v>
      </c>
      <c r="G252" s="12">
        <f t="shared" si="11"/>
        <v>214.4</v>
      </c>
      <c r="H252" s="17">
        <f>G252/F252</f>
        <v>0.03899599854492543</v>
      </c>
      <c r="I252" s="12">
        <f>I258+I264</f>
        <v>214.4</v>
      </c>
      <c r="J252" s="18">
        <f>I252/F252</f>
        <v>0.03899599854492543</v>
      </c>
    </row>
    <row r="253" spans="3:10" s="2" customFormat="1" ht="15.75">
      <c r="C253" s="19" t="s">
        <v>22</v>
      </c>
      <c r="D253" s="9">
        <f t="shared" si="11"/>
        <v>3067</v>
      </c>
      <c r="E253" s="9">
        <f t="shared" si="11"/>
        <v>3226.5</v>
      </c>
      <c r="F253" s="9">
        <f t="shared" si="11"/>
        <v>3067</v>
      </c>
      <c r="G253" s="9">
        <f t="shared" si="11"/>
        <v>214.4</v>
      </c>
      <c r="H253" s="17">
        <v>0</v>
      </c>
      <c r="I253" s="10">
        <f>I259+I265</f>
        <v>214.4</v>
      </c>
      <c r="J253" s="18">
        <v>0</v>
      </c>
    </row>
    <row r="254" spans="3:10" s="2" customFormat="1" ht="15.75">
      <c r="C254" s="19" t="s">
        <v>11</v>
      </c>
      <c r="D254" s="9">
        <f t="shared" si="11"/>
        <v>2431</v>
      </c>
      <c r="E254" s="9">
        <f t="shared" si="11"/>
        <v>2431</v>
      </c>
      <c r="F254" s="9">
        <f t="shared" si="11"/>
        <v>2431</v>
      </c>
      <c r="G254" s="9">
        <f t="shared" si="11"/>
        <v>0</v>
      </c>
      <c r="H254" s="17">
        <v>0</v>
      </c>
      <c r="I254" s="10">
        <f>I260+I266</f>
        <v>0</v>
      </c>
      <c r="J254" s="18">
        <v>0</v>
      </c>
    </row>
    <row r="255" spans="3:10" s="2" customFormat="1" ht="18" customHeight="1">
      <c r="C255" s="19" t="s">
        <v>12</v>
      </c>
      <c r="D255" s="9">
        <f t="shared" si="11"/>
        <v>0</v>
      </c>
      <c r="E255" s="9">
        <f t="shared" si="11"/>
        <v>0</v>
      </c>
      <c r="F255" s="9">
        <f t="shared" si="11"/>
        <v>0</v>
      </c>
      <c r="G255" s="9">
        <f t="shared" si="11"/>
        <v>0</v>
      </c>
      <c r="H255" s="17">
        <v>0</v>
      </c>
      <c r="I255" s="10">
        <f>I261+I267</f>
        <v>0</v>
      </c>
      <c r="J255" s="18">
        <v>0</v>
      </c>
    </row>
    <row r="256" spans="3:10" s="2" customFormat="1" ht="18" customHeight="1">
      <c r="C256" s="24"/>
      <c r="D256" s="25"/>
      <c r="E256" s="25"/>
      <c r="F256" s="13"/>
      <c r="G256" s="10"/>
      <c r="H256" s="17"/>
      <c r="I256" s="10"/>
      <c r="J256" s="18"/>
    </row>
    <row r="257" spans="3:10" s="2" customFormat="1" ht="63">
      <c r="C257" s="16" t="s">
        <v>15</v>
      </c>
      <c r="D257" s="9"/>
      <c r="E257" s="9"/>
      <c r="F257" s="9"/>
      <c r="G257" s="9"/>
      <c r="H257" s="17"/>
      <c r="I257" s="9"/>
      <c r="J257" s="18"/>
    </row>
    <row r="258" spans="3:10" s="2" customFormat="1" ht="15.75">
      <c r="C258" s="19" t="s">
        <v>1</v>
      </c>
      <c r="D258" s="9">
        <f>D259+D260+D261</f>
        <v>5498</v>
      </c>
      <c r="E258" s="9">
        <f>E259+E260+E261</f>
        <v>5657.5</v>
      </c>
      <c r="F258" s="9">
        <f>F259+F260+F261</f>
        <v>5498</v>
      </c>
      <c r="G258" s="9">
        <f>G259+G260+G261</f>
        <v>214.4</v>
      </c>
      <c r="H258" s="17">
        <f>G258/F258</f>
        <v>0.03899599854492543</v>
      </c>
      <c r="I258" s="9">
        <f>I259+I260+I261</f>
        <v>214.4</v>
      </c>
      <c r="J258" s="18">
        <f>I258/F258</f>
        <v>0.03899599854492543</v>
      </c>
    </row>
    <row r="259" spans="3:10" s="2" customFormat="1" ht="15.75">
      <c r="C259" s="19" t="s">
        <v>22</v>
      </c>
      <c r="D259" s="9">
        <f>5498-D260</f>
        <v>3067</v>
      </c>
      <c r="E259" s="9">
        <f>5657.5-E260</f>
        <v>3226.5</v>
      </c>
      <c r="F259" s="9">
        <f>5498-F260</f>
        <v>3067</v>
      </c>
      <c r="G259" s="10">
        <v>214.4</v>
      </c>
      <c r="H259" s="17">
        <f>G259/F259</f>
        <v>0.06990544506031954</v>
      </c>
      <c r="I259" s="10">
        <v>214.4</v>
      </c>
      <c r="J259" s="18">
        <f>I259/F259</f>
        <v>0.06990544506031954</v>
      </c>
    </row>
    <row r="260" spans="3:10" s="2" customFormat="1" ht="15.75">
      <c r="C260" s="19" t="s">
        <v>11</v>
      </c>
      <c r="D260" s="9">
        <v>2431</v>
      </c>
      <c r="E260" s="9">
        <v>2431</v>
      </c>
      <c r="F260" s="9">
        <v>2431</v>
      </c>
      <c r="G260" s="10">
        <v>0</v>
      </c>
      <c r="H260" s="17">
        <v>0</v>
      </c>
      <c r="I260" s="10">
        <v>0</v>
      </c>
      <c r="J260" s="18">
        <v>0</v>
      </c>
    </row>
    <row r="261" spans="3:10" s="2" customFormat="1" ht="15.75">
      <c r="C261" s="19" t="s">
        <v>12</v>
      </c>
      <c r="D261" s="10">
        <v>0</v>
      </c>
      <c r="E261" s="10">
        <v>0</v>
      </c>
      <c r="F261" s="10">
        <v>0</v>
      </c>
      <c r="G261" s="10">
        <v>0</v>
      </c>
      <c r="H261" s="17">
        <v>0</v>
      </c>
      <c r="I261" s="10">
        <v>0</v>
      </c>
      <c r="J261" s="18">
        <v>0</v>
      </c>
    </row>
    <row r="262" spans="3:10" s="2" customFormat="1" ht="15.75">
      <c r="C262" s="24"/>
      <c r="D262" s="25"/>
      <c r="E262" s="25"/>
      <c r="F262" s="13"/>
      <c r="G262" s="10"/>
      <c r="H262" s="17"/>
      <c r="I262" s="10"/>
      <c r="J262" s="18"/>
    </row>
    <row r="263" spans="3:10" s="2" customFormat="1" ht="126">
      <c r="C263" s="16" t="s">
        <v>59</v>
      </c>
      <c r="D263" s="9"/>
      <c r="E263" s="9"/>
      <c r="F263" s="9"/>
      <c r="G263" s="9"/>
      <c r="H263" s="17"/>
      <c r="I263" s="9"/>
      <c r="J263" s="18"/>
    </row>
    <row r="264" spans="3:10" s="2" customFormat="1" ht="15.75">
      <c r="C264" s="19" t="s">
        <v>1</v>
      </c>
      <c r="D264" s="9">
        <f>D265+D266+D267</f>
        <v>0</v>
      </c>
      <c r="E264" s="9">
        <f>E265+E266+E267</f>
        <v>0</v>
      </c>
      <c r="F264" s="9">
        <f>F265+F266+F267</f>
        <v>0</v>
      </c>
      <c r="G264" s="9">
        <f>G265+G266+G267</f>
        <v>0</v>
      </c>
      <c r="H264" s="17">
        <v>0</v>
      </c>
      <c r="I264" s="9">
        <f>I265+I266+I267</f>
        <v>0</v>
      </c>
      <c r="J264" s="18">
        <v>0</v>
      </c>
    </row>
    <row r="265" spans="3:10" s="2" customFormat="1" ht="15.75">
      <c r="C265" s="19" t="s">
        <v>22</v>
      </c>
      <c r="D265" s="9">
        <v>0</v>
      </c>
      <c r="E265" s="9">
        <v>0</v>
      </c>
      <c r="F265" s="9">
        <v>0</v>
      </c>
      <c r="G265" s="10">
        <v>0</v>
      </c>
      <c r="H265" s="17">
        <v>0</v>
      </c>
      <c r="I265" s="10">
        <v>0</v>
      </c>
      <c r="J265" s="18">
        <v>0</v>
      </c>
    </row>
    <row r="266" spans="3:10" s="2" customFormat="1" ht="15.75">
      <c r="C266" s="19" t="s">
        <v>11</v>
      </c>
      <c r="D266" s="9">
        <v>0</v>
      </c>
      <c r="E266" s="9">
        <v>0</v>
      </c>
      <c r="F266" s="9">
        <v>0</v>
      </c>
      <c r="G266" s="10">
        <v>0</v>
      </c>
      <c r="H266" s="17">
        <v>0</v>
      </c>
      <c r="I266" s="10">
        <v>0</v>
      </c>
      <c r="J266" s="18">
        <v>0</v>
      </c>
    </row>
    <row r="267" spans="3:10" s="2" customFormat="1" ht="15.75">
      <c r="C267" s="19" t="s">
        <v>12</v>
      </c>
      <c r="D267" s="10">
        <v>0</v>
      </c>
      <c r="E267" s="10">
        <v>0</v>
      </c>
      <c r="F267" s="10">
        <v>0</v>
      </c>
      <c r="G267" s="10">
        <v>0</v>
      </c>
      <c r="H267" s="17">
        <v>0</v>
      </c>
      <c r="I267" s="10">
        <v>0</v>
      </c>
      <c r="J267" s="18">
        <v>0</v>
      </c>
    </row>
    <row r="268" spans="3:10" s="2" customFormat="1" ht="15.75">
      <c r="C268" s="24"/>
      <c r="D268" s="25"/>
      <c r="E268" s="25"/>
      <c r="F268" s="13"/>
      <c r="G268" s="10"/>
      <c r="H268" s="17"/>
      <c r="I268" s="10"/>
      <c r="J268" s="18"/>
    </row>
    <row r="269" spans="3:10" s="11" customFormat="1" ht="44.25" customHeight="1">
      <c r="C269" s="26" t="s">
        <v>0</v>
      </c>
      <c r="D269" s="27">
        <f>D270+D271+D272</f>
        <v>1591790.27</v>
      </c>
      <c r="E269" s="27">
        <f>E270+E271+E272</f>
        <v>1639349.46</v>
      </c>
      <c r="F269" s="27">
        <f>F270+F271+F272</f>
        <v>1804129.42</v>
      </c>
      <c r="G269" s="27">
        <f>G270+G271+G272</f>
        <v>170475.05000000002</v>
      </c>
      <c r="H269" s="17">
        <f>G269/F269</f>
        <v>0.09449158586416712</v>
      </c>
      <c r="I269" s="27">
        <f>I270+I271+I272</f>
        <v>147635.47</v>
      </c>
      <c r="J269" s="18">
        <f>I269/F269</f>
        <v>0.0818319730077901</v>
      </c>
    </row>
    <row r="270" spans="3:12" s="2" customFormat="1" ht="29.25" customHeight="1">
      <c r="C270" s="19" t="s">
        <v>22</v>
      </c>
      <c r="D270" s="9">
        <f aca="true" t="shared" si="12" ref="D270:G272">D7+D31+D67+D85+D103+D133+D157+D187+D199+D217+D241+D253</f>
        <v>891024.6000000001</v>
      </c>
      <c r="E270" s="9">
        <f t="shared" si="12"/>
        <v>923774.3599999999</v>
      </c>
      <c r="F270" s="9">
        <f t="shared" si="12"/>
        <v>892445.5599999999</v>
      </c>
      <c r="G270" s="9">
        <f t="shared" si="12"/>
        <v>169195.95</v>
      </c>
      <c r="H270" s="17">
        <f>G270/F270</f>
        <v>0.18958685838495293</v>
      </c>
      <c r="I270" s="9">
        <f>I7+I31+I67+I85+I103+I133+I157+I187+I199+I217+I241+I253</f>
        <v>127109.4</v>
      </c>
      <c r="J270" s="18">
        <f>I270/F270</f>
        <v>0.14242818351855546</v>
      </c>
      <c r="L270" s="11"/>
    </row>
    <row r="271" spans="3:12" s="2" customFormat="1" ht="30" customHeight="1">
      <c r="C271" s="19" t="s">
        <v>11</v>
      </c>
      <c r="D271" s="9">
        <f t="shared" si="12"/>
        <v>700765.6699999999</v>
      </c>
      <c r="E271" s="9">
        <f t="shared" si="12"/>
        <v>715575.1</v>
      </c>
      <c r="F271" s="9">
        <f t="shared" si="12"/>
        <v>752075.1</v>
      </c>
      <c r="G271" s="10">
        <f t="shared" si="12"/>
        <v>0</v>
      </c>
      <c r="H271" s="17">
        <f>G271/F271</f>
        <v>0</v>
      </c>
      <c r="I271" s="9">
        <f>I8+I32+I68+I86+I104+I134+I158+I188+I200+I218+I242+I254</f>
        <v>20526.07</v>
      </c>
      <c r="J271" s="18">
        <f>I271/F271</f>
        <v>0.02729258022237407</v>
      </c>
      <c r="L271" s="11"/>
    </row>
    <row r="272" spans="3:10" s="2" customFormat="1" ht="29.25" customHeight="1">
      <c r="C272" s="19" t="s">
        <v>12</v>
      </c>
      <c r="D272" s="9">
        <f t="shared" si="12"/>
        <v>0</v>
      </c>
      <c r="E272" s="9">
        <f t="shared" si="12"/>
        <v>0</v>
      </c>
      <c r="F272" s="9">
        <f t="shared" si="12"/>
        <v>159608.76</v>
      </c>
      <c r="G272" s="10">
        <f t="shared" si="12"/>
        <v>1279.1</v>
      </c>
      <c r="H272" s="17">
        <f>G272/F272</f>
        <v>0.008013971162986291</v>
      </c>
      <c r="I272" s="9">
        <f>I9+I33+I69+I87+I105+I135+I159+I189+I201+I219+I243+I255</f>
        <v>0</v>
      </c>
      <c r="J272" s="18">
        <f>I272/F272</f>
        <v>0</v>
      </c>
    </row>
    <row r="273" spans="2:13" s="28" customFormat="1" ht="32.25" customHeight="1">
      <c r="B273" s="29"/>
      <c r="C273" s="29"/>
      <c r="D273" s="31"/>
      <c r="E273" s="31"/>
      <c r="F273" s="31"/>
      <c r="G273" s="31"/>
      <c r="H273" s="31"/>
      <c r="I273" s="31"/>
      <c r="J273" s="33"/>
      <c r="M273" s="29"/>
    </row>
    <row r="274" spans="2:13" s="28" customFormat="1" ht="34.5" customHeight="1">
      <c r="B274" s="29"/>
      <c r="C274" s="29"/>
      <c r="D274" s="31"/>
      <c r="E274" s="31"/>
      <c r="F274" s="31"/>
      <c r="G274" s="31"/>
      <c r="H274" s="31"/>
      <c r="I274" s="31"/>
      <c r="J274" s="33"/>
      <c r="M274" s="29"/>
    </row>
    <row r="275" spans="2:13" s="28" customFormat="1" ht="13.5" customHeight="1">
      <c r="B275" s="29"/>
      <c r="C275" s="29"/>
      <c r="D275" s="32"/>
      <c r="E275" s="31"/>
      <c r="F275" s="31"/>
      <c r="G275" s="31"/>
      <c r="H275" s="31"/>
      <c r="I275" s="32"/>
      <c r="J275" s="33"/>
      <c r="M275" s="29"/>
    </row>
    <row r="276" spans="2:10" s="28" customFormat="1" ht="83.25" customHeight="1">
      <c r="B276" s="29"/>
      <c r="C276" s="52" t="s">
        <v>18</v>
      </c>
      <c r="D276" s="52"/>
      <c r="E276" s="52"/>
      <c r="F276" s="31"/>
      <c r="G276" s="31"/>
      <c r="H276" s="31"/>
      <c r="I276" s="34" t="s">
        <v>19</v>
      </c>
      <c r="J276" s="33"/>
    </row>
    <row r="277" spans="2:10" s="28" customFormat="1" ht="33.75" customHeight="1">
      <c r="B277" s="29"/>
      <c r="C277" s="30" t="s">
        <v>16</v>
      </c>
      <c r="D277" s="32"/>
      <c r="E277" s="31"/>
      <c r="F277" s="31"/>
      <c r="G277" s="31"/>
      <c r="H277" s="31"/>
      <c r="I277" s="31"/>
      <c r="J277" s="33"/>
    </row>
    <row r="278" spans="2:10" s="28" customFormat="1" ht="14.25" customHeight="1">
      <c r="B278" s="30"/>
      <c r="C278" s="29"/>
      <c r="D278" s="31"/>
      <c r="E278" s="31"/>
      <c r="F278" s="31"/>
      <c r="G278" s="31"/>
      <c r="H278" s="31"/>
      <c r="I278" s="31"/>
      <c r="J278" s="33"/>
    </row>
    <row r="279" spans="4:9" s="2" customFormat="1" ht="15.75">
      <c r="D279" s="6"/>
      <c r="E279" s="15"/>
      <c r="F279" s="6"/>
      <c r="G279" s="6"/>
      <c r="H279" s="5"/>
      <c r="I279" s="8"/>
    </row>
    <row r="280" spans="3:9" s="2" customFormat="1" ht="19.5" customHeight="1">
      <c r="C280" s="14"/>
      <c r="D280" s="6"/>
      <c r="E280" s="15"/>
      <c r="F280" s="6"/>
      <c r="G280" s="6"/>
      <c r="H280" s="5"/>
      <c r="I280" s="8"/>
    </row>
    <row r="281" spans="3:9" s="2" customFormat="1" ht="15.75">
      <c r="C281" s="4"/>
      <c r="D281" s="6"/>
      <c r="E281" s="15"/>
      <c r="F281" s="6"/>
      <c r="G281" s="6"/>
      <c r="H281" s="5"/>
      <c r="I281" s="8"/>
    </row>
    <row r="282" spans="3:9" s="2" customFormat="1" ht="15.75">
      <c r="C282" s="4"/>
      <c r="D282" s="6"/>
      <c r="E282" s="15"/>
      <c r="F282" s="6"/>
      <c r="G282" s="6"/>
      <c r="H282" s="5"/>
      <c r="I282" s="8"/>
    </row>
    <row r="283" spans="3:9" s="2" customFormat="1" ht="15.75">
      <c r="C283" s="4"/>
      <c r="D283" s="6"/>
      <c r="E283" s="15"/>
      <c r="F283" s="6"/>
      <c r="G283" s="6"/>
      <c r="H283" s="5"/>
      <c r="I283" s="8"/>
    </row>
    <row r="284" spans="3:9" s="2" customFormat="1" ht="15.75">
      <c r="C284" s="4"/>
      <c r="D284" s="6"/>
      <c r="E284" s="15"/>
      <c r="F284" s="6"/>
      <c r="G284" s="6"/>
      <c r="H284" s="5"/>
      <c r="I284" s="8"/>
    </row>
    <row r="285" spans="3:9" s="2" customFormat="1" ht="15.75">
      <c r="C285" s="4"/>
      <c r="D285" s="6"/>
      <c r="E285" s="15"/>
      <c r="F285" s="6"/>
      <c r="G285" s="6"/>
      <c r="H285" s="5"/>
      <c r="I285" s="8"/>
    </row>
    <row r="286" spans="3:9" s="2" customFormat="1" ht="15.75">
      <c r="C286" s="4"/>
      <c r="D286" s="6"/>
      <c r="E286" s="15"/>
      <c r="F286" s="6"/>
      <c r="G286" s="6"/>
      <c r="H286" s="5"/>
      <c r="I286" s="8"/>
    </row>
    <row r="287" spans="3:9" s="2" customFormat="1" ht="15.75">
      <c r="C287" s="4"/>
      <c r="D287" s="7"/>
      <c r="E287" s="7"/>
      <c r="F287" s="5"/>
      <c r="G287" s="5"/>
      <c r="H287" s="5"/>
      <c r="I287" s="8"/>
    </row>
    <row r="288" spans="3:9" s="2" customFormat="1" ht="15.75">
      <c r="C288" s="4"/>
      <c r="D288" s="7"/>
      <c r="E288" s="7"/>
      <c r="F288" s="5"/>
      <c r="G288" s="5"/>
      <c r="H288" s="5"/>
      <c r="I288" s="8"/>
    </row>
    <row r="289" spans="3:9" s="2" customFormat="1" ht="15.75">
      <c r="C289" s="4"/>
      <c r="D289" s="7"/>
      <c r="E289" s="7"/>
      <c r="F289" s="5"/>
      <c r="G289" s="5"/>
      <c r="H289" s="5"/>
      <c r="I289" s="8"/>
    </row>
    <row r="290" spans="3:9" s="2" customFormat="1" ht="15.75">
      <c r="C290" s="4"/>
      <c r="D290" s="7"/>
      <c r="E290" s="7"/>
      <c r="F290" s="5"/>
      <c r="G290" s="5"/>
      <c r="H290" s="5"/>
      <c r="I290" s="8"/>
    </row>
    <row r="291" spans="3:9" s="2" customFormat="1" ht="15.75">
      <c r="C291" s="4"/>
      <c r="D291" s="7"/>
      <c r="E291" s="7"/>
      <c r="F291" s="5"/>
      <c r="G291" s="5"/>
      <c r="H291" s="5"/>
      <c r="I291" s="8"/>
    </row>
    <row r="292" spans="3:9" s="2" customFormat="1" ht="15.75">
      <c r="C292" s="4"/>
      <c r="D292" s="7"/>
      <c r="E292" s="7"/>
      <c r="F292" s="5"/>
      <c r="G292" s="5"/>
      <c r="H292" s="5"/>
      <c r="I292" s="8"/>
    </row>
    <row r="293" spans="3:9" s="2" customFormat="1" ht="15.75">
      <c r="C293" s="4"/>
      <c r="D293" s="7"/>
      <c r="E293" s="7"/>
      <c r="F293" s="5"/>
      <c r="G293" s="5"/>
      <c r="H293" s="5"/>
      <c r="I293" s="8"/>
    </row>
    <row r="294" spans="3:9" s="2" customFormat="1" ht="15.75">
      <c r="C294" s="4"/>
      <c r="D294" s="7"/>
      <c r="E294" s="7"/>
      <c r="F294" s="5"/>
      <c r="G294" s="5"/>
      <c r="H294" s="5"/>
      <c r="I294" s="8"/>
    </row>
    <row r="295" spans="3:9" s="2" customFormat="1" ht="15">
      <c r="C295" s="4"/>
      <c r="F295" s="4"/>
      <c r="G295" s="4"/>
      <c r="H295" s="4"/>
      <c r="I295" s="7"/>
    </row>
    <row r="296" spans="3:9" s="2" customFormat="1" ht="15">
      <c r="C296" s="4"/>
      <c r="F296" s="4"/>
      <c r="G296" s="4"/>
      <c r="H296" s="4"/>
      <c r="I296" s="7"/>
    </row>
    <row r="297" spans="3:9" s="2" customFormat="1" ht="15">
      <c r="C297" s="4"/>
      <c r="F297" s="4"/>
      <c r="G297" s="4"/>
      <c r="H297" s="4"/>
      <c r="I297" s="7"/>
    </row>
    <row r="298" spans="3:9" ht="15">
      <c r="C298" s="3"/>
      <c r="F298" s="4"/>
      <c r="G298" s="4"/>
      <c r="H298" s="4"/>
      <c r="I298" s="7"/>
    </row>
  </sheetData>
  <sheetProtection/>
  <mergeCells count="8">
    <mergeCell ref="C276:E276"/>
    <mergeCell ref="C1:J1"/>
    <mergeCell ref="C2:C4"/>
    <mergeCell ref="D2:D4"/>
    <mergeCell ref="E2:E4"/>
    <mergeCell ref="F2:F4"/>
    <mergeCell ref="G2:H3"/>
    <mergeCell ref="I2:J3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2019-05-15T08:26:06Z</cp:lastPrinted>
  <dcterms:created xsi:type="dcterms:W3CDTF">2010-05-17T05:37:16Z</dcterms:created>
  <dcterms:modified xsi:type="dcterms:W3CDTF">2019-08-27T09:13:09Z</dcterms:modified>
  <cp:category/>
  <cp:version/>
  <cp:contentType/>
  <cp:contentStatus/>
</cp:coreProperties>
</file>