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Крикун\Открытый бюджет квартал\2022\"/>
    </mc:Choice>
  </mc:AlternateContent>
  <xr:revisionPtr revIDLastSave="0" documentId="13_ncr:1_{197BB7E5-F119-4886-848D-71A4A0B84E7B}" xr6:coauthVersionLast="36" xr6:coauthVersionMax="36" xr10:uidLastSave="{00000000-0000-0000-0000-000000000000}"/>
  <bookViews>
    <workbookView xWindow="7215" yWindow="0" windowWidth="12705" windowHeight="1287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3" l="1"/>
  <c r="H79" i="3"/>
  <c r="H75" i="3"/>
  <c r="H70" i="3"/>
  <c r="H64" i="3"/>
  <c r="H56" i="3"/>
  <c r="H53" i="3"/>
  <c r="H44" i="3"/>
  <c r="H40" i="3"/>
  <c r="H34" i="3"/>
  <c r="H23" i="3"/>
  <c r="H19" i="3"/>
  <c r="H16" i="3"/>
  <c r="H5" i="3"/>
  <c r="H4" i="3" s="1"/>
  <c r="E16" i="3" l="1"/>
  <c r="I6" i="3" l="1"/>
  <c r="I7" i="3"/>
  <c r="I8" i="3"/>
  <c r="I10" i="3"/>
  <c r="I15" i="3"/>
  <c r="I20" i="3"/>
  <c r="I21" i="3"/>
  <c r="I31" i="3"/>
  <c r="I33" i="3"/>
  <c r="I45" i="3"/>
  <c r="I46" i="3"/>
  <c r="I47" i="3"/>
  <c r="I52" i="3"/>
  <c r="I54" i="3"/>
  <c r="I55" i="3"/>
  <c r="I71" i="3"/>
  <c r="I73" i="3"/>
  <c r="I74" i="3"/>
  <c r="C5" i="3" l="1"/>
  <c r="C16" i="3"/>
  <c r="D16" i="3"/>
  <c r="C19" i="3"/>
  <c r="C23" i="3"/>
  <c r="C34" i="3"/>
  <c r="C40" i="3"/>
  <c r="C44" i="3"/>
  <c r="C53" i="3"/>
  <c r="C64" i="3"/>
  <c r="C70" i="3"/>
  <c r="C75" i="3"/>
  <c r="C56" i="3"/>
  <c r="D56" i="3"/>
  <c r="C4" i="3" l="1"/>
  <c r="E56" i="3"/>
  <c r="D75" i="3" l="1"/>
  <c r="D70" i="3"/>
  <c r="D64" i="3"/>
  <c r="D53" i="3"/>
  <c r="D44" i="3"/>
  <c r="D40" i="3"/>
  <c r="D34" i="3"/>
  <c r="D23" i="3"/>
  <c r="D19" i="3"/>
  <c r="D5" i="3"/>
  <c r="G6" i="3" l="1"/>
  <c r="G7" i="3"/>
  <c r="G8" i="3"/>
  <c r="G10" i="3"/>
  <c r="G13" i="3"/>
  <c r="G15" i="3"/>
  <c r="G18" i="3"/>
  <c r="G20" i="3"/>
  <c r="G21" i="3"/>
  <c r="G22" i="3"/>
  <c r="G27" i="3"/>
  <c r="G28" i="3"/>
  <c r="G30" i="3"/>
  <c r="G31" i="3"/>
  <c r="G33" i="3"/>
  <c r="G35" i="3"/>
  <c r="G36" i="3"/>
  <c r="G37" i="3"/>
  <c r="G41" i="3"/>
  <c r="G42" i="3"/>
  <c r="G43" i="3"/>
  <c r="G45" i="3"/>
  <c r="G46" i="3"/>
  <c r="G47" i="3"/>
  <c r="G51" i="3"/>
  <c r="G52" i="3"/>
  <c r="G54" i="3"/>
  <c r="G55" i="3"/>
  <c r="G65" i="3"/>
  <c r="G67" i="3"/>
  <c r="G69" i="3"/>
  <c r="G71" i="3"/>
  <c r="G73" i="3"/>
  <c r="G74" i="3"/>
  <c r="G78" i="3"/>
  <c r="D4" i="3" l="1"/>
  <c r="F36" i="3" l="1"/>
  <c r="F6" i="3" l="1"/>
  <c r="F7" i="3"/>
  <c r="F8" i="3"/>
  <c r="F10" i="3"/>
  <c r="E40" i="3" l="1"/>
  <c r="G40" i="3" l="1"/>
  <c r="F78" i="3"/>
  <c r="F30" i="3"/>
  <c r="F27" i="3"/>
  <c r="F73" i="3"/>
  <c r="F42" i="3" l="1"/>
  <c r="E53" i="3" l="1"/>
  <c r="I53" i="3" s="1"/>
  <c r="G53" i="3" l="1"/>
  <c r="F15" i="3"/>
  <c r="F20" i="3"/>
  <c r="F22" i="3"/>
  <c r="F31" i="3"/>
  <c r="F33" i="3"/>
  <c r="F35" i="3"/>
  <c r="F37" i="3"/>
  <c r="F45" i="3"/>
  <c r="F46" i="3"/>
  <c r="F47" i="3"/>
  <c r="F51" i="3"/>
  <c r="F52" i="3"/>
  <c r="F54" i="3"/>
  <c r="F55" i="3"/>
  <c r="F65" i="3"/>
  <c r="F67" i="3"/>
  <c r="F71" i="3"/>
  <c r="F74" i="3"/>
  <c r="E81" i="3" l="1"/>
  <c r="E79" i="3"/>
  <c r="E75" i="3"/>
  <c r="E70" i="3"/>
  <c r="I70" i="3" s="1"/>
  <c r="E64" i="3"/>
  <c r="E44" i="3"/>
  <c r="I44" i="3" s="1"/>
  <c r="E34" i="3"/>
  <c r="E23" i="3"/>
  <c r="I23" i="3" s="1"/>
  <c r="E19" i="3"/>
  <c r="I19" i="3" s="1"/>
  <c r="G16" i="3"/>
  <c r="E5" i="3"/>
  <c r="G5" i="3" l="1"/>
  <c r="I5" i="3"/>
  <c r="G75" i="3"/>
  <c r="G70" i="3"/>
  <c r="G64" i="3"/>
  <c r="G44" i="3"/>
  <c r="G34" i="3"/>
  <c r="G23" i="3"/>
  <c r="G19" i="3"/>
  <c r="E4" i="3"/>
  <c r="F40" i="3"/>
  <c r="F5" i="3"/>
  <c r="F19" i="3"/>
  <c r="F23" i="3"/>
  <c r="F34" i="3"/>
  <c r="F44" i="3"/>
  <c r="F53" i="3"/>
  <c r="F64" i="3"/>
  <c r="F70" i="3"/>
  <c r="F75" i="3"/>
  <c r="I4" i="3" l="1"/>
  <c r="G4" i="3"/>
  <c r="F4" i="3"/>
</calcChain>
</file>

<file path=xl/sharedStrings.xml><?xml version="1.0" encoding="utf-8"?>
<sst xmlns="http://schemas.openxmlformats.org/spreadsheetml/2006/main" count="171" uniqueCount="171">
  <si>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</si>
  <si>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</si>
  <si>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</si>
  <si>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</si>
  <si>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</si>
  <si>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</si>
  <si>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</si>
  <si>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</si>
  <si>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</si>
  <si>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</si>
  <si>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</si>
  <si>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</si>
  <si>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</si>
  <si>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</si>
  <si>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</si>
  <si>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</si>
  <si>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</si>
  <si>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</si>
  <si>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</si>
  <si>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</si>
  <si>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</si>
  <si>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</si>
  <si>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</si>
  <si>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</si>
  <si>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</si>
  <si>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</si>
  <si>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</si>
  <si>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</si>
  <si>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</si>
  <si>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</si>
  <si>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</si>
  <si>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</si>
  <si>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</si>
  <si>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</si>
  <si>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</si>
  <si>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</si>
  <si>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</si>
  <si>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</si>
  <si>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</si>
  <si>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</si>
  <si>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</si>
  <si>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</si>
  <si>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</si>
  <si>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</si>
  <si>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</si>
  <si>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</si>
  <si>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</si>
  <si>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</si>
  <si>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</si>
  <si>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</si>
  <si>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</si>
  <si>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</si>
  <si>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</si>
  <si>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</si>
  <si>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</si>
  <si>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</si>
  <si>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</si>
  <si>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</si>
  <si>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</si>
  <si>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</si>
  <si>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</si>
  <si>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</si>
  <si>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</si>
  <si>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</si>
  <si>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</si>
  <si>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</si>
  <si>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</si>
  <si>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</si>
  <si>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</si>
  <si>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</si>
  <si>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</si>
  <si>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</si>
  <si>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</si>
  <si>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</si>
  <si>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</si>
  <si>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</si>
  <si>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</si>
  <si>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</si>
  <si>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</si>
  <si>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</si>
  <si>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</si>
  <si>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</si>
  <si>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</si>
  <si>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</si>
  <si>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</si>
  <si>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</si>
  <si>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</si>
  <si>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</si>
  <si>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</si>
  <si>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</si>
  <si>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</si>
  <si>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</si>
  <si>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</si>
  <si>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</si>
  <si>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</si>
  <si>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</si>
  <si>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</si>
  <si>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</si>
  <si>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</si>
  <si>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</si>
  <si>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</si>
  <si>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</si>
  <si>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</si>
  <si>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</si>
  <si>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</si>
  <si>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</si>
  <si>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</si>
  <si>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</si>
  <si>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</si>
  <si>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</si>
  <si>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</si>
  <si>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</si>
  <si>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</si>
  <si>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</si>
  <si>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</si>
  <si>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</si>
  <si>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</si>
  <si>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</si>
  <si>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</si>
  <si>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</si>
  <si>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</si>
  <si>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</si>
  <si>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</si>
  <si>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</si>
  <si>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</si>
  <si>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</si>
  <si>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</si>
  <si>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</si>
  <si>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</si>
  <si>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</si>
  <si>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</si>
  <si>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</si>
  <si>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</si>
  <si>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</si>
  <si>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</si>
  <si>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</si>
  <si>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</si>
  <si>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</si>
  <si>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</si>
  <si>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</si>
  <si>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</si>
  <si>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</si>
  <si>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</si>
  <si>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</si>
  <si>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</si>
  <si>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</si>
  <si>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</si>
  <si>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</si>
  <si>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</si>
  <si>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</si>
  <si>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</si>
  <si>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</si>
  <si>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</si>
  <si>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</si>
  <si>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</si>
  <si>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</si>
  <si>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</si>
  <si>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</si>
  <si>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</si>
  <si>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</si>
  <si>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</si>
  <si>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Сбор, удаление отходов и очистка сточных вод</t>
  </si>
  <si>
    <t>0602</t>
  </si>
  <si>
    <t>Годовые бюджетные назначения в соответствии с отчетом об исполнении бюджета городского округа Щёлково на 2022 год, тыс. руб.</t>
  </si>
  <si>
    <t>% исполнения годовых бюджетных назначений в соответствии с отчетом об исполнении бюджета городского округа Щёлково на  2022 год</t>
  </si>
  <si>
    <t>Темп роста к соответствующему периоду 2021 года, %</t>
  </si>
  <si>
    <t>Годовой план в соответствии с Решением Совета депутатов от 15.12.2021 № 300/39-77-НПА на 2022 год, тыс. руб.</t>
  </si>
  <si>
    <t>% исполнения годовых бюджетных назначений в соответствии с Решением Совета депутатов от 15.12.2021 № 300/39-77-НПА на  2022 год</t>
  </si>
  <si>
    <t>Аналитические данные о расходах бюджета городского округа Щёлково Московской области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01.04.2022)</t>
  </si>
  <si>
    <t>Фактически исполнено по состоянию на 01.04.2022, тыс. руб.</t>
  </si>
  <si>
    <t>Фактически исполнено по состоянию на 01.04.2021,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</si>
</sst>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/>
    <xf numFmtId="3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zoomScaleNormal="100" zoomScaleSheetLayoutView="70" workbookViewId="0">
      <selection activeCell="E74" sqref="E74"/>
    </sheetView>
  </sheetViews>
  <sheetFormatPr defaultColWidth="9.140625" defaultRowHeight="15" x14ac:dyDescent="0.25"/>
  <cols>
    <col min="1" max="1" width="6.7109375" style="5" customWidth="1"/>
    <col min="2" max="2" width="54.28515625" style="5" customWidth="1"/>
    <col min="3" max="4" width="18.5703125" style="4" customWidth="1"/>
    <col min="5" max="5" width="19.140625" style="4" customWidth="1"/>
    <col min="6" max="7" width="12.5703125" style="4" customWidth="1"/>
    <col min="8" max="8" width="12.42578125" style="4" customWidth="1"/>
    <col min="9" max="9" width="12.7109375" style="4" customWidth="1"/>
    <col min="10" max="10" width="9.140625" style="5" customWidth="1"/>
    <col min="11" max="16384" width="9.140625" style="5"/>
  </cols>
  <sheetData>
    <row r="1" spans="1:9" ht="52.5" customHeight="1" x14ac:dyDescent="0.25">
      <c r="A1" s="16" t="s">
        <v>168</v>
      </c>
      <c r="B1" s="16"/>
      <c r="C1" s="16"/>
      <c r="D1" s="16"/>
      <c r="E1" s="16"/>
      <c r="F1" s="16"/>
      <c r="G1" s="16"/>
      <c r="H1" s="16"/>
      <c r="I1" s="16"/>
    </row>
    <row r="3" spans="1:9" ht="144" x14ac:dyDescent="0.25">
      <c r="A3" s="6" t="s">
        <v>159</v>
      </c>
      <c r="B3" s="6" t="s">
        <v>160</v>
      </c>
      <c r="C3" s="1" t="s">
        <v>166</v>
      </c>
      <c r="D3" s="1" t="s">
        <v>163</v>
      </c>
      <c r="E3" s="1" t="s">
        <v>169</v>
      </c>
      <c r="F3" s="1" t="s">
        <v>167</v>
      </c>
      <c r="G3" s="1" t="s">
        <v>164</v>
      </c>
      <c r="H3" s="1" t="s">
        <v>170</v>
      </c>
      <c r="I3" s="1" t="s">
        <v>165</v>
      </c>
    </row>
    <row r="4" spans="1:9" s="10" customFormat="1" x14ac:dyDescent="0.25">
      <c r="A4" s="7"/>
      <c r="B4" s="8" t="s">
        <v>0</v>
      </c>
      <c r="C4" s="2">
        <f>C5+C16+C19+C23+C34+C40+C44+C53+C56+C64+C70+C75</f>
        <v>12238665.300000001</v>
      </c>
      <c r="D4" s="2">
        <f>D5+D16+D19+D23+D34+D40+D44+D53+D56+D64+D70+D75</f>
        <v>12672315</v>
      </c>
      <c r="E4" s="2">
        <f>E5+E16+E19+E23+E34+E40+E44+E53+E56+E64+E70+E75+E79+E81</f>
        <v>2195796</v>
      </c>
      <c r="F4" s="9">
        <f>E4/C4</f>
        <v>0.17941466215274307</v>
      </c>
      <c r="G4" s="9">
        <f>E4/D4</f>
        <v>0.1732750487973192</v>
      </c>
      <c r="H4" s="2">
        <f>H5+H16+H19+H23+H34+H40+H44+H53+H56+H64+H70+H75+H79+H81</f>
        <v>1755805</v>
      </c>
      <c r="I4" s="9">
        <f>E4/H4</f>
        <v>1.2505921785164069</v>
      </c>
    </row>
    <row r="5" spans="1:9" s="10" customFormat="1" x14ac:dyDescent="0.25">
      <c r="A5" s="7" t="s">
        <v>1</v>
      </c>
      <c r="B5" s="8" t="s">
        <v>2</v>
      </c>
      <c r="C5" s="2">
        <f t="shared" ref="C5:E5" si="0">SUM(C6:C15)</f>
        <v>2052413.7</v>
      </c>
      <c r="D5" s="2">
        <f t="shared" si="0"/>
        <v>1507618</v>
      </c>
      <c r="E5" s="2">
        <f t="shared" si="0"/>
        <v>263456</v>
      </c>
      <c r="F5" s="9">
        <f t="shared" ref="F5:F67" si="1">E5/C5</f>
        <v>0.12836398431758667</v>
      </c>
      <c r="G5" s="9">
        <f t="shared" ref="G5:G67" si="2">E5/D5</f>
        <v>0.17474983716034168</v>
      </c>
      <c r="H5" s="2">
        <f t="shared" ref="H5" si="3">SUM(H6:H15)</f>
        <v>244197</v>
      </c>
      <c r="I5" s="9">
        <f t="shared" ref="I5:I55" si="4">E5/H5</f>
        <v>1.0788666527434816</v>
      </c>
    </row>
    <row r="6" spans="1:9" ht="24" x14ac:dyDescent="0.25">
      <c r="A6" s="11" t="s">
        <v>3</v>
      </c>
      <c r="B6" s="12" t="s">
        <v>4</v>
      </c>
      <c r="C6" s="3">
        <v>3835</v>
      </c>
      <c r="D6" s="3">
        <v>3835</v>
      </c>
      <c r="E6" s="3">
        <v>310</v>
      </c>
      <c r="F6" s="13">
        <f t="shared" si="1"/>
        <v>8.0834419817470665E-2</v>
      </c>
      <c r="G6" s="13">
        <f t="shared" si="2"/>
        <v>8.0834419817470665E-2</v>
      </c>
      <c r="H6" s="3">
        <v>715</v>
      </c>
      <c r="I6" s="9">
        <f t="shared" si="4"/>
        <v>0.43356643356643354</v>
      </c>
    </row>
    <row r="7" spans="1:9" ht="36" x14ac:dyDescent="0.25">
      <c r="A7" s="11" t="s">
        <v>5</v>
      </c>
      <c r="B7" s="12" t="s">
        <v>6</v>
      </c>
      <c r="C7" s="3">
        <v>22074</v>
      </c>
      <c r="D7" s="3">
        <v>22074</v>
      </c>
      <c r="E7" s="3">
        <v>2559</v>
      </c>
      <c r="F7" s="13">
        <f t="shared" si="1"/>
        <v>0.11592824136993748</v>
      </c>
      <c r="G7" s="13">
        <f t="shared" si="2"/>
        <v>0.11592824136993748</v>
      </c>
      <c r="H7" s="3">
        <v>2428</v>
      </c>
      <c r="I7" s="9">
        <f t="shared" si="4"/>
        <v>1.0539538714991763</v>
      </c>
    </row>
    <row r="8" spans="1:9" ht="36" x14ac:dyDescent="0.25">
      <c r="A8" s="11" t="s">
        <v>7</v>
      </c>
      <c r="B8" s="12" t="s">
        <v>8</v>
      </c>
      <c r="C8" s="3">
        <v>424325</v>
      </c>
      <c r="D8" s="3">
        <v>424123</v>
      </c>
      <c r="E8" s="3">
        <v>84432</v>
      </c>
      <c r="F8" s="13">
        <f t="shared" si="1"/>
        <v>0.19897955576503859</v>
      </c>
      <c r="G8" s="13">
        <f t="shared" si="2"/>
        <v>0.19907432513681173</v>
      </c>
      <c r="H8" s="3">
        <v>82825</v>
      </c>
      <c r="I8" s="9">
        <f t="shared" si="4"/>
        <v>1.0194023543616058</v>
      </c>
    </row>
    <row r="9" spans="1:9" x14ac:dyDescent="0.25">
      <c r="A9" s="11" t="s">
        <v>9</v>
      </c>
      <c r="B9" s="12" t="s">
        <v>10</v>
      </c>
      <c r="C9" s="3"/>
      <c r="D9" s="3"/>
      <c r="E9" s="3"/>
      <c r="F9" s="13"/>
      <c r="G9" s="13"/>
      <c r="H9" s="3"/>
      <c r="I9" s="9"/>
    </row>
    <row r="10" spans="1:9" ht="24" x14ac:dyDescent="0.25">
      <c r="A10" s="11" t="s">
        <v>11</v>
      </c>
      <c r="B10" s="12" t="s">
        <v>12</v>
      </c>
      <c r="C10" s="3">
        <v>84715.5</v>
      </c>
      <c r="D10" s="3">
        <v>84715</v>
      </c>
      <c r="E10" s="3">
        <v>17171</v>
      </c>
      <c r="F10" s="13">
        <f t="shared" si="1"/>
        <v>0.20269018066351494</v>
      </c>
      <c r="G10" s="13">
        <f t="shared" si="2"/>
        <v>0.20269137696984005</v>
      </c>
      <c r="H10" s="3">
        <v>13522</v>
      </c>
      <c r="I10" s="9">
        <f t="shared" si="4"/>
        <v>1.2698565300990978</v>
      </c>
    </row>
    <row r="11" spans="1:9" x14ac:dyDescent="0.25">
      <c r="A11" s="11" t="s">
        <v>13</v>
      </c>
      <c r="B11" s="12" t="s">
        <v>14</v>
      </c>
      <c r="C11" s="3"/>
      <c r="D11" s="3"/>
      <c r="E11" s="3"/>
      <c r="F11" s="13"/>
      <c r="G11" s="9"/>
      <c r="H11" s="3"/>
      <c r="I11" s="9"/>
    </row>
    <row r="12" spans="1:9" x14ac:dyDescent="0.25">
      <c r="A12" s="11" t="s">
        <v>15</v>
      </c>
      <c r="B12" s="12" t="s">
        <v>16</v>
      </c>
      <c r="C12" s="3"/>
      <c r="D12" s="3"/>
      <c r="E12" s="3"/>
      <c r="F12" s="13"/>
      <c r="G12" s="9"/>
      <c r="H12" s="3"/>
      <c r="I12" s="9"/>
    </row>
    <row r="13" spans="1:9" x14ac:dyDescent="0.25">
      <c r="A13" s="11" t="s">
        <v>17</v>
      </c>
      <c r="B13" s="12" t="s">
        <v>18</v>
      </c>
      <c r="C13" s="3">
        <v>1000</v>
      </c>
      <c r="D13" s="3">
        <v>1000</v>
      </c>
      <c r="E13" s="3"/>
      <c r="F13" s="13"/>
      <c r="G13" s="13">
        <f t="shared" si="2"/>
        <v>0</v>
      </c>
      <c r="H13" s="3"/>
      <c r="I13" s="9"/>
    </row>
    <row r="14" spans="1:9" ht="24" x14ac:dyDescent="0.25">
      <c r="A14" s="11" t="s">
        <v>19</v>
      </c>
      <c r="B14" s="12" t="s">
        <v>20</v>
      </c>
      <c r="C14" s="3"/>
      <c r="D14" s="3"/>
      <c r="E14" s="3"/>
      <c r="F14" s="13"/>
      <c r="G14" s="13"/>
      <c r="H14" s="3"/>
      <c r="I14" s="9"/>
    </row>
    <row r="15" spans="1:9" x14ac:dyDescent="0.25">
      <c r="A15" s="11" t="s">
        <v>21</v>
      </c>
      <c r="B15" s="12" t="s">
        <v>22</v>
      </c>
      <c r="C15" s="3">
        <v>1516464.2</v>
      </c>
      <c r="D15" s="3">
        <v>971871</v>
      </c>
      <c r="E15" s="3">
        <v>158984</v>
      </c>
      <c r="F15" s="13">
        <f t="shared" si="1"/>
        <v>0.10483861076311594</v>
      </c>
      <c r="G15" s="13">
        <f t="shared" si="2"/>
        <v>0.16358549642905282</v>
      </c>
      <c r="H15" s="3">
        <v>144707</v>
      </c>
      <c r="I15" s="9">
        <f t="shared" si="4"/>
        <v>1.0986614331027524</v>
      </c>
    </row>
    <row r="16" spans="1:9" s="10" customFormat="1" x14ac:dyDescent="0.25">
      <c r="A16" s="7" t="s">
        <v>23</v>
      </c>
      <c r="B16" s="8" t="s">
        <v>24</v>
      </c>
      <c r="C16" s="2">
        <f t="shared" ref="C16:E16" si="5">SUM(C17:C18)</f>
        <v>207</v>
      </c>
      <c r="D16" s="2">
        <f t="shared" si="5"/>
        <v>207</v>
      </c>
      <c r="E16" s="2">
        <f t="shared" si="5"/>
        <v>0</v>
      </c>
      <c r="F16" s="9"/>
      <c r="G16" s="13">
        <f t="shared" si="2"/>
        <v>0</v>
      </c>
      <c r="H16" s="2">
        <f t="shared" ref="H16" si="6">SUM(H17:H18)</f>
        <v>0</v>
      </c>
      <c r="I16" s="9"/>
    </row>
    <row r="17" spans="1:9" x14ac:dyDescent="0.25">
      <c r="A17" s="11" t="s">
        <v>25</v>
      </c>
      <c r="B17" s="12" t="s">
        <v>26</v>
      </c>
      <c r="C17" s="3"/>
      <c r="D17" s="3"/>
      <c r="E17" s="3"/>
      <c r="F17" s="13"/>
      <c r="G17" s="13"/>
      <c r="H17" s="3"/>
      <c r="I17" s="9"/>
    </row>
    <row r="18" spans="1:9" x14ac:dyDescent="0.25">
      <c r="A18" s="11" t="s">
        <v>27</v>
      </c>
      <c r="B18" s="12" t="s">
        <v>28</v>
      </c>
      <c r="C18" s="3">
        <v>207</v>
      </c>
      <c r="D18" s="3">
        <v>207</v>
      </c>
      <c r="E18" s="3"/>
      <c r="F18" s="13"/>
      <c r="G18" s="13">
        <f t="shared" si="2"/>
        <v>0</v>
      </c>
      <c r="H18" s="3"/>
      <c r="I18" s="9"/>
    </row>
    <row r="19" spans="1:9" s="10" customFormat="1" ht="24" x14ac:dyDescent="0.25">
      <c r="A19" s="7" t="s">
        <v>29</v>
      </c>
      <c r="B19" s="8" t="s">
        <v>30</v>
      </c>
      <c r="C19" s="2">
        <f t="shared" ref="C19:E19" si="7">SUM(C20:C22)</f>
        <v>130124</v>
      </c>
      <c r="D19" s="2">
        <f t="shared" si="7"/>
        <v>158138</v>
      </c>
      <c r="E19" s="2">
        <f t="shared" si="7"/>
        <v>22547</v>
      </c>
      <c r="F19" s="9">
        <f t="shared" si="1"/>
        <v>0.17327318557683441</v>
      </c>
      <c r="G19" s="9">
        <f t="shared" si="2"/>
        <v>0.14257800149236743</v>
      </c>
      <c r="H19" s="2">
        <f t="shared" ref="H19" si="8">SUM(H20:H22)</f>
        <v>17434</v>
      </c>
      <c r="I19" s="9">
        <f t="shared" si="4"/>
        <v>1.2932775037283468</v>
      </c>
    </row>
    <row r="20" spans="1:9" ht="24" x14ac:dyDescent="0.25">
      <c r="A20" s="11" t="s">
        <v>31</v>
      </c>
      <c r="B20" s="12" t="s">
        <v>32</v>
      </c>
      <c r="C20" s="3">
        <v>1400</v>
      </c>
      <c r="D20" s="3">
        <v>1400</v>
      </c>
      <c r="E20" s="3">
        <v>269</v>
      </c>
      <c r="F20" s="13">
        <f t="shared" si="1"/>
        <v>0.19214285714285714</v>
      </c>
      <c r="G20" s="13">
        <f t="shared" si="2"/>
        <v>0.19214285714285714</v>
      </c>
      <c r="H20" s="3">
        <v>249</v>
      </c>
      <c r="I20" s="9">
        <f t="shared" si="4"/>
        <v>1.0803212851405624</v>
      </c>
    </row>
    <row r="21" spans="1:9" x14ac:dyDescent="0.25">
      <c r="A21" s="11" t="s">
        <v>33</v>
      </c>
      <c r="B21" s="12" t="s">
        <v>34</v>
      </c>
      <c r="C21" s="3">
        <v>84479</v>
      </c>
      <c r="D21" s="3">
        <v>106832</v>
      </c>
      <c r="E21" s="3">
        <v>16706</v>
      </c>
      <c r="F21" s="13"/>
      <c r="G21" s="13">
        <f t="shared" si="2"/>
        <v>0.15637636663172083</v>
      </c>
      <c r="H21" s="3">
        <v>15015</v>
      </c>
      <c r="I21" s="9">
        <f t="shared" si="4"/>
        <v>1.1126207126207126</v>
      </c>
    </row>
    <row r="22" spans="1:9" ht="24" x14ac:dyDescent="0.25">
      <c r="A22" s="11" t="s">
        <v>35</v>
      </c>
      <c r="B22" s="12" t="s">
        <v>36</v>
      </c>
      <c r="C22" s="3">
        <v>44245</v>
      </c>
      <c r="D22" s="3">
        <v>49906</v>
      </c>
      <c r="E22" s="3">
        <v>5572</v>
      </c>
      <c r="F22" s="13">
        <f t="shared" si="1"/>
        <v>0.12593513391343655</v>
      </c>
      <c r="G22" s="13">
        <f t="shared" si="2"/>
        <v>0.11164990181541298</v>
      </c>
      <c r="H22" s="3">
        <v>2170</v>
      </c>
      <c r="I22" s="9"/>
    </row>
    <row r="23" spans="1:9" s="10" customFormat="1" x14ac:dyDescent="0.25">
      <c r="A23" s="7" t="s">
        <v>37</v>
      </c>
      <c r="B23" s="8" t="s">
        <v>38</v>
      </c>
      <c r="C23" s="2">
        <f t="shared" ref="C23:E23" si="9">SUM(C24:C33)</f>
        <v>676346.7</v>
      </c>
      <c r="D23" s="2">
        <f t="shared" si="9"/>
        <v>815055</v>
      </c>
      <c r="E23" s="2">
        <f t="shared" si="9"/>
        <v>101328</v>
      </c>
      <c r="F23" s="9">
        <f t="shared" si="1"/>
        <v>0.14981665468316768</v>
      </c>
      <c r="G23" s="9">
        <f t="shared" si="2"/>
        <v>0.1243204446325708</v>
      </c>
      <c r="H23" s="2">
        <f t="shared" ref="H23" si="10">SUM(H24:H33)</f>
        <v>56533</v>
      </c>
      <c r="I23" s="9">
        <f t="shared" si="4"/>
        <v>1.7923690587798278</v>
      </c>
    </row>
    <row r="24" spans="1:9" x14ac:dyDescent="0.25">
      <c r="A24" s="11" t="s">
        <v>39</v>
      </c>
      <c r="B24" s="12" t="s">
        <v>40</v>
      </c>
      <c r="C24" s="3"/>
      <c r="D24" s="3"/>
      <c r="E24" s="3"/>
      <c r="F24" s="13"/>
      <c r="G24" s="9"/>
      <c r="H24" s="3"/>
      <c r="I24" s="9"/>
    </row>
    <row r="25" spans="1:9" x14ac:dyDescent="0.25">
      <c r="A25" s="11" t="s">
        <v>41</v>
      </c>
      <c r="B25" s="12" t="s">
        <v>42</v>
      </c>
      <c r="C25" s="3"/>
      <c r="D25" s="3"/>
      <c r="E25" s="3"/>
      <c r="F25" s="13"/>
      <c r="G25" s="9"/>
      <c r="H25" s="3"/>
      <c r="I25" s="9"/>
    </row>
    <row r="26" spans="1:9" x14ac:dyDescent="0.25">
      <c r="A26" s="11" t="s">
        <v>43</v>
      </c>
      <c r="B26" s="12" t="s">
        <v>44</v>
      </c>
      <c r="C26" s="3"/>
      <c r="D26" s="3"/>
      <c r="E26" s="3"/>
      <c r="F26" s="13"/>
      <c r="G26" s="9"/>
      <c r="H26" s="3"/>
      <c r="I26" s="9"/>
    </row>
    <row r="27" spans="1:9" x14ac:dyDescent="0.25">
      <c r="A27" s="11" t="s">
        <v>45</v>
      </c>
      <c r="B27" s="12" t="s">
        <v>46</v>
      </c>
      <c r="C27" s="3">
        <v>6656</v>
      </c>
      <c r="D27" s="3">
        <v>6656</v>
      </c>
      <c r="E27" s="3"/>
      <c r="F27" s="13">
        <f t="shared" si="1"/>
        <v>0</v>
      </c>
      <c r="G27" s="13">
        <f t="shared" si="2"/>
        <v>0</v>
      </c>
      <c r="H27" s="3"/>
      <c r="I27" s="9"/>
    </row>
    <row r="28" spans="1:9" x14ac:dyDescent="0.25">
      <c r="A28" s="11" t="s">
        <v>47</v>
      </c>
      <c r="B28" s="12" t="s">
        <v>48</v>
      </c>
      <c r="C28" s="3">
        <v>8855</v>
      </c>
      <c r="D28" s="3">
        <v>8855</v>
      </c>
      <c r="E28" s="3"/>
      <c r="F28" s="13"/>
      <c r="G28" s="13">
        <f t="shared" si="2"/>
        <v>0</v>
      </c>
      <c r="H28" s="3"/>
      <c r="I28" s="9"/>
    </row>
    <row r="29" spans="1:9" x14ac:dyDescent="0.25">
      <c r="A29" s="11" t="s">
        <v>49</v>
      </c>
      <c r="B29" s="12" t="s">
        <v>50</v>
      </c>
      <c r="C29" s="3"/>
      <c r="D29" s="3"/>
      <c r="E29" s="3"/>
      <c r="F29" s="13"/>
      <c r="G29" s="13"/>
      <c r="H29" s="3"/>
      <c r="I29" s="9"/>
    </row>
    <row r="30" spans="1:9" x14ac:dyDescent="0.25">
      <c r="A30" s="11" t="s">
        <v>51</v>
      </c>
      <c r="B30" s="12" t="s">
        <v>52</v>
      </c>
      <c r="C30" s="3">
        <v>3486</v>
      </c>
      <c r="D30" s="3">
        <v>3486</v>
      </c>
      <c r="E30" s="3">
        <v>480</v>
      </c>
      <c r="F30" s="13">
        <f>E30/C30</f>
        <v>0.13769363166953527</v>
      </c>
      <c r="G30" s="13">
        <f t="shared" si="2"/>
        <v>0.13769363166953527</v>
      </c>
      <c r="H30" s="3">
        <v>347</v>
      </c>
      <c r="I30" s="9"/>
    </row>
    <row r="31" spans="1:9" x14ac:dyDescent="0.25">
      <c r="A31" s="11" t="s">
        <v>53</v>
      </c>
      <c r="B31" s="12" t="s">
        <v>54</v>
      </c>
      <c r="C31" s="3">
        <v>610582.5</v>
      </c>
      <c r="D31" s="3">
        <v>747774</v>
      </c>
      <c r="E31" s="3">
        <v>91358</v>
      </c>
      <c r="F31" s="13">
        <f t="shared" si="1"/>
        <v>0.14962433413994014</v>
      </c>
      <c r="G31" s="13">
        <f t="shared" si="2"/>
        <v>0.12217327695266217</v>
      </c>
      <c r="H31" s="3">
        <v>48382</v>
      </c>
      <c r="I31" s="9">
        <f t="shared" si="4"/>
        <v>1.8882642304989459</v>
      </c>
    </row>
    <row r="32" spans="1:9" x14ac:dyDescent="0.25">
      <c r="A32" s="11" t="s">
        <v>55</v>
      </c>
      <c r="B32" s="12" t="s">
        <v>56</v>
      </c>
      <c r="C32" s="3"/>
      <c r="D32" s="3"/>
      <c r="E32" s="3"/>
      <c r="F32" s="13"/>
      <c r="G32" s="13"/>
      <c r="H32" s="3"/>
      <c r="I32" s="9"/>
    </row>
    <row r="33" spans="1:9" x14ac:dyDescent="0.25">
      <c r="A33" s="11" t="s">
        <v>57</v>
      </c>
      <c r="B33" s="12" t="s">
        <v>58</v>
      </c>
      <c r="C33" s="3">
        <v>46767.199999999997</v>
      </c>
      <c r="D33" s="3">
        <v>48284</v>
      </c>
      <c r="E33" s="3">
        <v>9490</v>
      </c>
      <c r="F33" s="13">
        <f t="shared" si="1"/>
        <v>0.20291999521031837</v>
      </c>
      <c r="G33" s="13">
        <f t="shared" si="2"/>
        <v>0.19654543948305858</v>
      </c>
      <c r="H33" s="3">
        <v>7804</v>
      </c>
      <c r="I33" s="9">
        <f t="shared" si="4"/>
        <v>1.2160430548436698</v>
      </c>
    </row>
    <row r="34" spans="1:9" s="10" customFormat="1" x14ac:dyDescent="0.25">
      <c r="A34" s="7" t="s">
        <v>59</v>
      </c>
      <c r="B34" s="8" t="s">
        <v>60</v>
      </c>
      <c r="C34" s="2">
        <f t="shared" ref="C34:E34" si="11">SUM(C35:C39)</f>
        <v>1617724.4000000001</v>
      </c>
      <c r="D34" s="2">
        <f t="shared" si="11"/>
        <v>1922577</v>
      </c>
      <c r="E34" s="2">
        <f t="shared" si="11"/>
        <v>156525</v>
      </c>
      <c r="F34" s="9">
        <f t="shared" si="1"/>
        <v>9.6756283085054531E-2</v>
      </c>
      <c r="G34" s="9">
        <f t="shared" si="2"/>
        <v>8.1414164426184224E-2</v>
      </c>
      <c r="H34" s="2">
        <f t="shared" ref="H34" si="12">SUM(H35:H39)</f>
        <v>42665</v>
      </c>
      <c r="I34" s="9"/>
    </row>
    <row r="35" spans="1:9" x14ac:dyDescent="0.25">
      <c r="A35" s="11" t="s">
        <v>61</v>
      </c>
      <c r="B35" s="12" t="s">
        <v>62</v>
      </c>
      <c r="C35" s="3">
        <v>83990.5</v>
      </c>
      <c r="D35" s="3">
        <v>94054</v>
      </c>
      <c r="E35" s="3">
        <v>13957</v>
      </c>
      <c r="F35" s="13">
        <f t="shared" si="1"/>
        <v>0.1661735553425685</v>
      </c>
      <c r="G35" s="13">
        <f t="shared" si="2"/>
        <v>0.14839347608820466</v>
      </c>
      <c r="H35" s="3">
        <v>2611</v>
      </c>
      <c r="I35" s="9"/>
    </row>
    <row r="36" spans="1:9" x14ac:dyDescent="0.25">
      <c r="A36" s="11" t="s">
        <v>63</v>
      </c>
      <c r="B36" s="12" t="s">
        <v>64</v>
      </c>
      <c r="C36" s="3">
        <v>453907.3</v>
      </c>
      <c r="D36" s="3">
        <v>513294</v>
      </c>
      <c r="E36" s="3">
        <v>44665</v>
      </c>
      <c r="F36" s="13">
        <f t="shared" si="1"/>
        <v>9.8401149309561675E-2</v>
      </c>
      <c r="G36" s="13">
        <f t="shared" si="2"/>
        <v>8.7016407750723751E-2</v>
      </c>
      <c r="H36" s="3"/>
      <c r="I36" s="9"/>
    </row>
    <row r="37" spans="1:9" x14ac:dyDescent="0.25">
      <c r="A37" s="11" t="s">
        <v>65</v>
      </c>
      <c r="B37" s="12" t="s">
        <v>66</v>
      </c>
      <c r="C37" s="3">
        <v>1079826.6000000001</v>
      </c>
      <c r="D37" s="3">
        <v>1315229</v>
      </c>
      <c r="E37" s="3">
        <v>97903</v>
      </c>
      <c r="F37" s="13">
        <f t="shared" si="1"/>
        <v>9.0665482772882236E-2</v>
      </c>
      <c r="G37" s="13">
        <f t="shared" si="2"/>
        <v>7.4437987605200318E-2</v>
      </c>
      <c r="H37" s="3">
        <v>40054</v>
      </c>
      <c r="I37" s="9"/>
    </row>
    <row r="38" spans="1:9" ht="24" x14ac:dyDescent="0.25">
      <c r="A38" s="11" t="s">
        <v>67</v>
      </c>
      <c r="B38" s="12" t="s">
        <v>68</v>
      </c>
      <c r="C38" s="3"/>
      <c r="D38" s="3"/>
      <c r="E38" s="3"/>
      <c r="F38" s="13"/>
      <c r="G38" s="9"/>
      <c r="H38" s="3"/>
      <c r="I38" s="9"/>
    </row>
    <row r="39" spans="1:9" x14ac:dyDescent="0.25">
      <c r="A39" s="11" t="s">
        <v>69</v>
      </c>
      <c r="B39" s="12" t="s">
        <v>70</v>
      </c>
      <c r="C39" s="3"/>
      <c r="D39" s="3"/>
      <c r="E39" s="3"/>
      <c r="F39" s="13"/>
      <c r="G39" s="9"/>
      <c r="H39" s="3"/>
      <c r="I39" s="9"/>
    </row>
    <row r="40" spans="1:9" s="10" customFormat="1" x14ac:dyDescent="0.25">
      <c r="A40" s="7" t="s">
        <v>71</v>
      </c>
      <c r="B40" s="8" t="s">
        <v>72</v>
      </c>
      <c r="C40" s="2">
        <f>SUM(C41:C43)</f>
        <v>40329.199999999997</v>
      </c>
      <c r="D40" s="2">
        <f>SUM(D41:D43)</f>
        <v>33505</v>
      </c>
      <c r="E40" s="2">
        <f>SUM(E41:E43)</f>
        <v>1092</v>
      </c>
      <c r="F40" s="13">
        <f t="shared" si="1"/>
        <v>2.7077155014232867E-2</v>
      </c>
      <c r="G40" s="9">
        <f t="shared" si="2"/>
        <v>3.2592150425309656E-2</v>
      </c>
      <c r="H40" s="2">
        <f>SUM(H41:H43)</f>
        <v>547</v>
      </c>
      <c r="I40" s="9"/>
    </row>
    <row r="41" spans="1:9" s="10" customFormat="1" x14ac:dyDescent="0.25">
      <c r="A41" s="11" t="s">
        <v>162</v>
      </c>
      <c r="B41" s="12" t="s">
        <v>161</v>
      </c>
      <c r="C41" s="3"/>
      <c r="D41" s="3"/>
      <c r="E41" s="3"/>
      <c r="F41" s="13"/>
      <c r="G41" s="13" t="e">
        <f t="shared" si="2"/>
        <v>#DIV/0!</v>
      </c>
      <c r="H41" s="3"/>
      <c r="I41" s="9"/>
    </row>
    <row r="42" spans="1:9" x14ac:dyDescent="0.25">
      <c r="A42" s="11" t="s">
        <v>73</v>
      </c>
      <c r="B42" s="12" t="s">
        <v>74</v>
      </c>
      <c r="C42" s="3">
        <v>4213</v>
      </c>
      <c r="D42" s="3">
        <v>4287</v>
      </c>
      <c r="E42" s="3">
        <v>504</v>
      </c>
      <c r="F42" s="13">
        <f t="shared" si="1"/>
        <v>0.11962971754094469</v>
      </c>
      <c r="G42" s="13">
        <f t="shared" si="2"/>
        <v>0.11756473058082575</v>
      </c>
      <c r="H42" s="3">
        <v>271</v>
      </c>
      <c r="I42" s="9"/>
    </row>
    <row r="43" spans="1:9" x14ac:dyDescent="0.25">
      <c r="A43" s="11" t="s">
        <v>75</v>
      </c>
      <c r="B43" s="12" t="s">
        <v>76</v>
      </c>
      <c r="C43" s="3">
        <v>36116.199999999997</v>
      </c>
      <c r="D43" s="3">
        <v>29218</v>
      </c>
      <c r="E43" s="3">
        <v>588</v>
      </c>
      <c r="F43" s="13"/>
      <c r="G43" s="13">
        <f t="shared" si="2"/>
        <v>2.0124580737901295E-2</v>
      </c>
      <c r="H43" s="3">
        <v>276</v>
      </c>
      <c r="I43" s="9"/>
    </row>
    <row r="44" spans="1:9" s="10" customFormat="1" x14ac:dyDescent="0.25">
      <c r="A44" s="7" t="s">
        <v>77</v>
      </c>
      <c r="B44" s="8" t="s">
        <v>78</v>
      </c>
      <c r="C44" s="2">
        <f t="shared" ref="C44:E44" si="13">SUM(C45:C52)</f>
        <v>6315682.3999999994</v>
      </c>
      <c r="D44" s="2">
        <f t="shared" si="13"/>
        <v>6703930</v>
      </c>
      <c r="E44" s="2">
        <f t="shared" si="13"/>
        <v>1353378</v>
      </c>
      <c r="F44" s="9">
        <f t="shared" si="1"/>
        <v>0.21428848290408017</v>
      </c>
      <c r="G44" s="9">
        <f t="shared" si="2"/>
        <v>0.20187830123524558</v>
      </c>
      <c r="H44" s="2">
        <f t="shared" ref="H44" si="14">SUM(H45:H52)</f>
        <v>1123571</v>
      </c>
      <c r="I44" s="9">
        <f t="shared" si="4"/>
        <v>1.2045326908579876</v>
      </c>
    </row>
    <row r="45" spans="1:9" x14ac:dyDescent="0.25">
      <c r="A45" s="11" t="s">
        <v>79</v>
      </c>
      <c r="B45" s="12" t="s">
        <v>80</v>
      </c>
      <c r="C45" s="3">
        <v>1840132.2</v>
      </c>
      <c r="D45" s="3">
        <v>1927456</v>
      </c>
      <c r="E45" s="3">
        <v>508914</v>
      </c>
      <c r="F45" s="13">
        <f t="shared" si="1"/>
        <v>0.27656382514256311</v>
      </c>
      <c r="G45" s="13">
        <f t="shared" si="2"/>
        <v>0.26403404280045822</v>
      </c>
      <c r="H45" s="3">
        <v>450655</v>
      </c>
      <c r="I45" s="9">
        <f t="shared" si="4"/>
        <v>1.1292762756432304</v>
      </c>
    </row>
    <row r="46" spans="1:9" x14ac:dyDescent="0.25">
      <c r="A46" s="11" t="s">
        <v>81</v>
      </c>
      <c r="B46" s="12" t="s">
        <v>82</v>
      </c>
      <c r="C46" s="3">
        <v>3815363.4</v>
      </c>
      <c r="D46" s="3">
        <v>4105806</v>
      </c>
      <c r="E46" s="3">
        <v>676988</v>
      </c>
      <c r="F46" s="13">
        <f t="shared" si="1"/>
        <v>0.17743735760530702</v>
      </c>
      <c r="G46" s="13">
        <f t="shared" si="2"/>
        <v>0.16488553039281448</v>
      </c>
      <c r="H46" s="3">
        <v>526298</v>
      </c>
      <c r="I46" s="9">
        <f t="shared" si="4"/>
        <v>1.2863206776389042</v>
      </c>
    </row>
    <row r="47" spans="1:9" x14ac:dyDescent="0.25">
      <c r="A47" s="11" t="s">
        <v>83</v>
      </c>
      <c r="B47" s="12" t="s">
        <v>84</v>
      </c>
      <c r="C47" s="3">
        <v>571732.19999999995</v>
      </c>
      <c r="D47" s="3">
        <v>582213</v>
      </c>
      <c r="E47" s="3">
        <v>152134</v>
      </c>
      <c r="F47" s="13">
        <f t="shared" si="1"/>
        <v>0.26609311142524422</v>
      </c>
      <c r="G47" s="13">
        <f t="shared" si="2"/>
        <v>0.26130299392146861</v>
      </c>
      <c r="H47" s="3">
        <v>133263</v>
      </c>
      <c r="I47" s="9">
        <f t="shared" si="4"/>
        <v>1.1416071977968378</v>
      </c>
    </row>
    <row r="48" spans="1:9" x14ac:dyDescent="0.25">
      <c r="A48" s="11" t="s">
        <v>85</v>
      </c>
      <c r="B48" s="12" t="s">
        <v>86</v>
      </c>
      <c r="C48" s="3"/>
      <c r="D48" s="3"/>
      <c r="E48" s="3"/>
      <c r="F48" s="13"/>
      <c r="G48" s="13"/>
      <c r="H48" s="3"/>
      <c r="I48" s="9"/>
    </row>
    <row r="49" spans="1:9" ht="24" x14ac:dyDescent="0.25">
      <c r="A49" s="11" t="s">
        <v>87</v>
      </c>
      <c r="B49" s="12" t="s">
        <v>88</v>
      </c>
      <c r="C49" s="3"/>
      <c r="D49" s="3"/>
      <c r="E49" s="3"/>
      <c r="F49" s="13"/>
      <c r="G49" s="13"/>
      <c r="H49" s="3"/>
      <c r="I49" s="9"/>
    </row>
    <row r="50" spans="1:9" x14ac:dyDescent="0.25">
      <c r="A50" s="11" t="s">
        <v>89</v>
      </c>
      <c r="B50" s="12" t="s">
        <v>90</v>
      </c>
      <c r="C50" s="3"/>
      <c r="D50" s="3"/>
      <c r="E50" s="3"/>
      <c r="F50" s="13"/>
      <c r="G50" s="13"/>
      <c r="H50" s="3"/>
      <c r="I50" s="9"/>
    </row>
    <row r="51" spans="1:9" x14ac:dyDescent="0.25">
      <c r="A51" s="11" t="s">
        <v>91</v>
      </c>
      <c r="B51" s="12" t="s">
        <v>92</v>
      </c>
      <c r="C51" s="3">
        <v>24719</v>
      </c>
      <c r="D51" s="3">
        <v>24719</v>
      </c>
      <c r="E51" s="3">
        <v>6112</v>
      </c>
      <c r="F51" s="13">
        <f t="shared" si="1"/>
        <v>0.24725919333306365</v>
      </c>
      <c r="G51" s="13">
        <f t="shared" si="2"/>
        <v>0.24725919333306365</v>
      </c>
      <c r="H51" s="3">
        <v>4775</v>
      </c>
      <c r="I51" s="9"/>
    </row>
    <row r="52" spans="1:9" x14ac:dyDescent="0.25">
      <c r="A52" s="11" t="s">
        <v>93</v>
      </c>
      <c r="B52" s="12" t="s">
        <v>94</v>
      </c>
      <c r="C52" s="3">
        <v>63735.6</v>
      </c>
      <c r="D52" s="3">
        <v>63736</v>
      </c>
      <c r="E52" s="3">
        <v>9230</v>
      </c>
      <c r="F52" s="13">
        <f t="shared" si="1"/>
        <v>0.14481702533591903</v>
      </c>
      <c r="G52" s="13">
        <f t="shared" si="2"/>
        <v>0.14481611648048198</v>
      </c>
      <c r="H52" s="3">
        <v>8580</v>
      </c>
      <c r="I52" s="9">
        <f t="shared" si="4"/>
        <v>1.0757575757575757</v>
      </c>
    </row>
    <row r="53" spans="1:9" s="10" customFormat="1" x14ac:dyDescent="0.25">
      <c r="A53" s="7" t="s">
        <v>95</v>
      </c>
      <c r="B53" s="8" t="s">
        <v>96</v>
      </c>
      <c r="C53" s="2">
        <f t="shared" ref="C53:E53" si="15">SUM(C54:C55)</f>
        <v>668986.1</v>
      </c>
      <c r="D53" s="2">
        <f t="shared" si="15"/>
        <v>715889</v>
      </c>
      <c r="E53" s="2">
        <f t="shared" si="15"/>
        <v>143578</v>
      </c>
      <c r="F53" s="9">
        <f t="shared" si="1"/>
        <v>0.21462030377013813</v>
      </c>
      <c r="G53" s="9">
        <f t="shared" si="2"/>
        <v>0.20055902521200913</v>
      </c>
      <c r="H53" s="2">
        <f t="shared" ref="H53" si="16">SUM(H54:H55)</f>
        <v>133620</v>
      </c>
      <c r="I53" s="9">
        <f t="shared" si="4"/>
        <v>1.0745247717407573</v>
      </c>
    </row>
    <row r="54" spans="1:9" x14ac:dyDescent="0.25">
      <c r="A54" s="11" t="s">
        <v>97</v>
      </c>
      <c r="B54" s="12" t="s">
        <v>98</v>
      </c>
      <c r="C54" s="3">
        <v>651181.4</v>
      </c>
      <c r="D54" s="3">
        <v>698084</v>
      </c>
      <c r="E54" s="3">
        <v>139503</v>
      </c>
      <c r="F54" s="13">
        <f t="shared" si="1"/>
        <v>0.2142306275947071</v>
      </c>
      <c r="G54" s="13">
        <f t="shared" si="2"/>
        <v>0.19983698236888398</v>
      </c>
      <c r="H54" s="3">
        <v>131165</v>
      </c>
      <c r="I54" s="9">
        <f t="shared" si="4"/>
        <v>1.0635687874051767</v>
      </c>
    </row>
    <row r="55" spans="1:9" x14ac:dyDescent="0.25">
      <c r="A55" s="11" t="s">
        <v>99</v>
      </c>
      <c r="B55" s="12" t="s">
        <v>100</v>
      </c>
      <c r="C55" s="3">
        <v>17804.7</v>
      </c>
      <c r="D55" s="3">
        <v>17805</v>
      </c>
      <c r="E55" s="3">
        <v>4075</v>
      </c>
      <c r="F55" s="13">
        <f t="shared" si="1"/>
        <v>0.22887215173521597</v>
      </c>
      <c r="G55" s="13">
        <f t="shared" si="2"/>
        <v>0.22886829542263409</v>
      </c>
      <c r="H55" s="3">
        <v>2455</v>
      </c>
      <c r="I55" s="9">
        <f t="shared" si="4"/>
        <v>1.659877800407332</v>
      </c>
    </row>
    <row r="56" spans="1:9" s="10" customFormat="1" x14ac:dyDescent="0.25">
      <c r="A56" s="7" t="s">
        <v>101</v>
      </c>
      <c r="B56" s="8" t="s">
        <v>102</v>
      </c>
      <c r="C56" s="2">
        <f t="shared" ref="C56:E56" si="17">SUM(C57:C63)</f>
        <v>0</v>
      </c>
      <c r="D56" s="2">
        <f t="shared" si="17"/>
        <v>3177</v>
      </c>
      <c r="E56" s="2">
        <f t="shared" si="17"/>
        <v>577</v>
      </c>
      <c r="F56" s="9"/>
      <c r="G56" s="9"/>
      <c r="H56" s="2">
        <f t="shared" ref="H56" si="18">SUM(H57:H63)</f>
        <v>2235</v>
      </c>
      <c r="I56" s="9"/>
    </row>
    <row r="57" spans="1:9" x14ac:dyDescent="0.25">
      <c r="A57" s="11" t="s">
        <v>103</v>
      </c>
      <c r="B57" s="12" t="s">
        <v>104</v>
      </c>
      <c r="C57" s="3"/>
      <c r="D57" s="3"/>
      <c r="E57" s="3"/>
      <c r="F57" s="13"/>
      <c r="G57" s="13"/>
      <c r="H57" s="3"/>
      <c r="I57" s="9"/>
    </row>
    <row r="58" spans="1:9" x14ac:dyDescent="0.25">
      <c r="A58" s="11" t="s">
        <v>105</v>
      </c>
      <c r="B58" s="12" t="s">
        <v>106</v>
      </c>
      <c r="C58" s="3"/>
      <c r="D58" s="3"/>
      <c r="E58" s="3"/>
      <c r="F58" s="13"/>
      <c r="G58" s="13"/>
      <c r="H58" s="3"/>
      <c r="I58" s="9"/>
    </row>
    <row r="59" spans="1:9" x14ac:dyDescent="0.25">
      <c r="A59" s="11" t="s">
        <v>107</v>
      </c>
      <c r="B59" s="12" t="s">
        <v>108</v>
      </c>
      <c r="C59" s="3"/>
      <c r="D59" s="3"/>
      <c r="E59" s="3"/>
      <c r="F59" s="13"/>
      <c r="G59" s="13"/>
      <c r="H59" s="3"/>
      <c r="I59" s="9"/>
    </row>
    <row r="60" spans="1:9" x14ac:dyDescent="0.25">
      <c r="A60" s="11" t="s">
        <v>109</v>
      </c>
      <c r="B60" s="12" t="s">
        <v>110</v>
      </c>
      <c r="C60" s="3"/>
      <c r="D60" s="3"/>
      <c r="E60" s="3"/>
      <c r="F60" s="13"/>
      <c r="G60" s="13"/>
      <c r="H60" s="3"/>
      <c r="I60" s="9"/>
    </row>
    <row r="61" spans="1:9" ht="24" x14ac:dyDescent="0.25">
      <c r="A61" s="11" t="s">
        <v>111</v>
      </c>
      <c r="B61" s="12" t="s">
        <v>112</v>
      </c>
      <c r="C61" s="3"/>
      <c r="D61" s="3"/>
      <c r="E61" s="3"/>
      <c r="F61" s="13"/>
      <c r="G61" s="13"/>
      <c r="H61" s="3"/>
      <c r="I61" s="9"/>
    </row>
    <row r="62" spans="1:9" x14ac:dyDescent="0.25">
      <c r="A62" s="11" t="s">
        <v>113</v>
      </c>
      <c r="B62" s="12" t="s">
        <v>114</v>
      </c>
      <c r="C62" s="3"/>
      <c r="D62" s="3"/>
      <c r="E62" s="3"/>
      <c r="F62" s="13"/>
      <c r="G62" s="13"/>
      <c r="H62" s="3"/>
      <c r="I62" s="9"/>
    </row>
    <row r="63" spans="1:9" x14ac:dyDescent="0.25">
      <c r="A63" s="11" t="s">
        <v>115</v>
      </c>
      <c r="B63" s="12" t="s">
        <v>116</v>
      </c>
      <c r="C63" s="3"/>
      <c r="D63" s="3">
        <v>3177</v>
      </c>
      <c r="E63" s="3">
        <v>577</v>
      </c>
      <c r="F63" s="13"/>
      <c r="G63" s="13"/>
      <c r="H63" s="3">
        <v>2235</v>
      </c>
      <c r="I63" s="9"/>
    </row>
    <row r="64" spans="1:9" s="10" customFormat="1" x14ac:dyDescent="0.25">
      <c r="A64" s="7" t="s">
        <v>117</v>
      </c>
      <c r="B64" s="8" t="s">
        <v>118</v>
      </c>
      <c r="C64" s="2">
        <f t="shared" ref="C64:E64" si="19">SUM(C65:C69)</f>
        <v>262451.3</v>
      </c>
      <c r="D64" s="2">
        <f t="shared" si="19"/>
        <v>262451</v>
      </c>
      <c r="E64" s="2">
        <f t="shared" si="19"/>
        <v>59998</v>
      </c>
      <c r="F64" s="9">
        <f t="shared" si="1"/>
        <v>0.22860622142088838</v>
      </c>
      <c r="G64" s="9">
        <f t="shared" si="2"/>
        <v>0.22860648273391987</v>
      </c>
      <c r="H64" s="2">
        <f t="shared" ref="H64" si="20">SUM(H65:H69)</f>
        <v>47727</v>
      </c>
      <c r="I64" s="9"/>
    </row>
    <row r="65" spans="1:9" x14ac:dyDescent="0.25">
      <c r="A65" s="11" t="s">
        <v>119</v>
      </c>
      <c r="B65" s="12" t="s">
        <v>120</v>
      </c>
      <c r="C65" s="3">
        <v>28000</v>
      </c>
      <c r="D65" s="3">
        <v>28000</v>
      </c>
      <c r="E65" s="3">
        <v>4333</v>
      </c>
      <c r="F65" s="13">
        <f t="shared" si="1"/>
        <v>0.15475</v>
      </c>
      <c r="G65" s="13">
        <f t="shared" si="2"/>
        <v>0.15475</v>
      </c>
      <c r="H65" s="3">
        <v>6454</v>
      </c>
      <c r="I65" s="9"/>
    </row>
    <row r="66" spans="1:9" x14ac:dyDescent="0.25">
      <c r="A66" s="11" t="s">
        <v>121</v>
      </c>
      <c r="B66" s="12" t="s">
        <v>122</v>
      </c>
      <c r="C66" s="3">
        <v>0</v>
      </c>
      <c r="E66" s="3"/>
      <c r="F66" s="13"/>
      <c r="G66" s="9"/>
      <c r="H66" s="3"/>
      <c r="I66" s="9"/>
    </row>
    <row r="67" spans="1:9" x14ac:dyDescent="0.25">
      <c r="A67" s="11" t="s">
        <v>123</v>
      </c>
      <c r="B67" s="12" t="s">
        <v>124</v>
      </c>
      <c r="C67" s="3">
        <v>47795</v>
      </c>
      <c r="D67" s="3">
        <v>47795</v>
      </c>
      <c r="E67" s="3">
        <v>10470</v>
      </c>
      <c r="F67" s="13">
        <f t="shared" si="1"/>
        <v>0.21906057118945496</v>
      </c>
      <c r="G67" s="13">
        <f>E67/D68</f>
        <v>5.6243150905691999E-2</v>
      </c>
      <c r="H67" s="3">
        <v>13243</v>
      </c>
      <c r="I67" s="9"/>
    </row>
    <row r="68" spans="1:9" x14ac:dyDescent="0.25">
      <c r="A68" s="11" t="s">
        <v>125</v>
      </c>
      <c r="B68" s="12" t="s">
        <v>126</v>
      </c>
      <c r="C68" s="3">
        <v>186156.3</v>
      </c>
      <c r="D68" s="3">
        <v>186156</v>
      </c>
      <c r="E68" s="3">
        <v>45195</v>
      </c>
      <c r="F68" s="13"/>
      <c r="G68" s="13"/>
      <c r="H68" s="3">
        <v>28030</v>
      </c>
      <c r="I68" s="9"/>
    </row>
    <row r="69" spans="1:9" x14ac:dyDescent="0.25">
      <c r="A69" s="11" t="s">
        <v>127</v>
      </c>
      <c r="B69" s="12" t="s">
        <v>128</v>
      </c>
      <c r="C69" s="3">
        <v>500</v>
      </c>
      <c r="D69" s="3">
        <v>500</v>
      </c>
      <c r="E69" s="3"/>
      <c r="F69" s="13"/>
      <c r="G69" s="13">
        <f t="shared" ref="G69:G78" si="21">E69/D69</f>
        <v>0</v>
      </c>
      <c r="H69" s="3"/>
      <c r="I69" s="9"/>
    </row>
    <row r="70" spans="1:9" s="10" customFormat="1" x14ac:dyDescent="0.25">
      <c r="A70" s="7" t="s">
        <v>129</v>
      </c>
      <c r="B70" s="8" t="s">
        <v>130</v>
      </c>
      <c r="C70" s="2">
        <f t="shared" ref="C70:E70" si="22">SUM(C71:C74)</f>
        <v>451000.5</v>
      </c>
      <c r="D70" s="2">
        <f t="shared" si="22"/>
        <v>526368</v>
      </c>
      <c r="E70" s="2">
        <f t="shared" si="22"/>
        <v>90911</v>
      </c>
      <c r="F70" s="9">
        <f t="shared" ref="F70:F78" si="23">E70/C70</f>
        <v>0.20157627319703636</v>
      </c>
      <c r="G70" s="9">
        <f t="shared" si="21"/>
        <v>0.17271376679433401</v>
      </c>
      <c r="H70" s="2">
        <f t="shared" ref="H70" si="24">SUM(H71:H74)</f>
        <v>86493</v>
      </c>
      <c r="I70" s="9">
        <f t="shared" ref="I70:I74" si="25">E70/H70</f>
        <v>1.0510792780918687</v>
      </c>
    </row>
    <row r="71" spans="1:9" x14ac:dyDescent="0.25">
      <c r="A71" s="11" t="s">
        <v>131</v>
      </c>
      <c r="B71" s="12" t="s">
        <v>132</v>
      </c>
      <c r="C71" s="3">
        <v>318244.90000000002</v>
      </c>
      <c r="D71" s="3">
        <v>393612</v>
      </c>
      <c r="E71" s="3">
        <v>59112</v>
      </c>
      <c r="F71" s="13">
        <f t="shared" si="23"/>
        <v>0.18574374640410576</v>
      </c>
      <c r="G71" s="13">
        <f t="shared" si="21"/>
        <v>0.15017834822109083</v>
      </c>
      <c r="H71" s="3">
        <v>55482</v>
      </c>
      <c r="I71" s="9">
        <f t="shared" si="25"/>
        <v>1.0654266248513031</v>
      </c>
    </row>
    <row r="72" spans="1:9" x14ac:dyDescent="0.25">
      <c r="A72" s="11" t="s">
        <v>133</v>
      </c>
      <c r="B72" s="12" t="s">
        <v>134</v>
      </c>
      <c r="C72" s="3">
        <v>2000</v>
      </c>
      <c r="D72" s="3">
        <v>2000</v>
      </c>
      <c r="E72" s="3"/>
      <c r="F72" s="13"/>
      <c r="G72" s="13"/>
      <c r="H72" s="3"/>
      <c r="I72" s="9"/>
    </row>
    <row r="73" spans="1:9" x14ac:dyDescent="0.25">
      <c r="A73" s="11" t="s">
        <v>135</v>
      </c>
      <c r="B73" s="12" t="s">
        <v>136</v>
      </c>
      <c r="C73" s="3">
        <v>106895.6</v>
      </c>
      <c r="D73" s="3">
        <v>106896</v>
      </c>
      <c r="E73" s="3">
        <v>26725</v>
      </c>
      <c r="F73" s="13">
        <f t="shared" si="23"/>
        <v>0.25001029041419853</v>
      </c>
      <c r="G73" s="13">
        <f t="shared" si="21"/>
        <v>0.25000935488699294</v>
      </c>
      <c r="H73" s="3">
        <v>25452</v>
      </c>
      <c r="I73" s="9">
        <f t="shared" si="25"/>
        <v>1.0500157158573</v>
      </c>
    </row>
    <row r="74" spans="1:9" x14ac:dyDescent="0.25">
      <c r="A74" s="11" t="s">
        <v>137</v>
      </c>
      <c r="B74" s="12" t="s">
        <v>138</v>
      </c>
      <c r="C74" s="3">
        <v>23860</v>
      </c>
      <c r="D74" s="3">
        <v>23860</v>
      </c>
      <c r="E74" s="3">
        <v>5074</v>
      </c>
      <c r="F74" s="13">
        <f t="shared" si="23"/>
        <v>0.21265716680637051</v>
      </c>
      <c r="G74" s="13">
        <f t="shared" si="21"/>
        <v>0.21265716680637051</v>
      </c>
      <c r="H74" s="3">
        <v>5559</v>
      </c>
      <c r="I74" s="9">
        <f t="shared" si="25"/>
        <v>0.91275409246267314</v>
      </c>
    </row>
    <row r="75" spans="1:9" s="10" customFormat="1" x14ac:dyDescent="0.25">
      <c r="A75" s="7" t="s">
        <v>139</v>
      </c>
      <c r="B75" s="8" t="s">
        <v>140</v>
      </c>
      <c r="C75" s="2">
        <f t="shared" ref="C75:E75" si="26">SUM(C76:C78)</f>
        <v>23400</v>
      </c>
      <c r="D75" s="2">
        <f t="shared" si="26"/>
        <v>23400</v>
      </c>
      <c r="E75" s="2">
        <f t="shared" si="26"/>
        <v>2406</v>
      </c>
      <c r="F75" s="9">
        <f t="shared" si="23"/>
        <v>0.10282051282051283</v>
      </c>
      <c r="G75" s="9">
        <f t="shared" si="21"/>
        <v>0.10282051282051283</v>
      </c>
      <c r="H75" s="2">
        <f t="shared" ref="H75" si="27">SUM(H76:H78)</f>
        <v>783</v>
      </c>
      <c r="I75" s="9"/>
    </row>
    <row r="76" spans="1:9" x14ac:dyDescent="0.25">
      <c r="A76" s="11" t="s">
        <v>141</v>
      </c>
      <c r="B76" s="12" t="s">
        <v>142</v>
      </c>
      <c r="C76" s="3"/>
      <c r="D76" s="3"/>
      <c r="E76" s="3"/>
      <c r="F76" s="13"/>
      <c r="G76" s="9"/>
      <c r="H76" s="3"/>
      <c r="I76" s="9"/>
    </row>
    <row r="77" spans="1:9" x14ac:dyDescent="0.25">
      <c r="A77" s="11" t="s">
        <v>143</v>
      </c>
      <c r="B77" s="12" t="s">
        <v>144</v>
      </c>
      <c r="C77" s="3"/>
      <c r="D77" s="3"/>
      <c r="E77" s="3"/>
      <c r="F77" s="13"/>
      <c r="G77" s="9"/>
      <c r="H77" s="3"/>
      <c r="I77" s="9"/>
    </row>
    <row r="78" spans="1:9" x14ac:dyDescent="0.25">
      <c r="A78" s="11" t="s">
        <v>145</v>
      </c>
      <c r="B78" s="12" t="s">
        <v>146</v>
      </c>
      <c r="C78" s="3">
        <v>23400</v>
      </c>
      <c r="D78" s="3">
        <v>23400</v>
      </c>
      <c r="E78" s="3">
        <v>2406</v>
      </c>
      <c r="F78" s="13">
        <f t="shared" si="23"/>
        <v>0.10282051282051283</v>
      </c>
      <c r="G78" s="13">
        <f t="shared" si="21"/>
        <v>0.10282051282051283</v>
      </c>
      <c r="H78" s="3">
        <v>783</v>
      </c>
      <c r="I78" s="9"/>
    </row>
    <row r="79" spans="1:9" s="10" customFormat="1" x14ac:dyDescent="0.25">
      <c r="A79" s="7" t="s">
        <v>147</v>
      </c>
      <c r="B79" s="8" t="s">
        <v>148</v>
      </c>
      <c r="C79" s="2">
        <v>0</v>
      </c>
      <c r="D79" s="2"/>
      <c r="E79" s="2">
        <f t="shared" ref="E79" si="28">SUM(E80)</f>
        <v>0</v>
      </c>
      <c r="F79" s="9"/>
      <c r="G79" s="9"/>
      <c r="H79" s="2">
        <f t="shared" ref="H79" si="29">SUM(H80)</f>
        <v>0</v>
      </c>
      <c r="I79" s="9"/>
    </row>
    <row r="80" spans="1:9" x14ac:dyDescent="0.25">
      <c r="A80" s="11" t="s">
        <v>149</v>
      </c>
      <c r="B80" s="12" t="s">
        <v>150</v>
      </c>
      <c r="C80" s="3"/>
      <c r="D80" s="3"/>
      <c r="E80" s="3"/>
      <c r="F80" s="13"/>
      <c r="G80" s="13"/>
      <c r="H80" s="3"/>
      <c r="I80" s="9"/>
    </row>
    <row r="81" spans="1:9" s="10" customFormat="1" ht="24" x14ac:dyDescent="0.25">
      <c r="A81" s="7" t="s">
        <v>151</v>
      </c>
      <c r="B81" s="8" t="s">
        <v>152</v>
      </c>
      <c r="C81" s="2">
        <v>0</v>
      </c>
      <c r="D81" s="2"/>
      <c r="E81" s="2">
        <f t="shared" ref="E81" si="30">SUM(E82:E84)</f>
        <v>0</v>
      </c>
      <c r="F81" s="9"/>
      <c r="G81" s="9"/>
      <c r="H81" s="2">
        <f t="shared" ref="H81" si="31">SUM(H82:H84)</f>
        <v>0</v>
      </c>
      <c r="I81" s="9"/>
    </row>
    <row r="82" spans="1:9" ht="24" x14ac:dyDescent="0.25">
      <c r="A82" s="11" t="s">
        <v>153</v>
      </c>
      <c r="B82" s="12" t="s">
        <v>154</v>
      </c>
      <c r="C82" s="3">
        <v>0</v>
      </c>
      <c r="D82" s="3"/>
      <c r="E82" s="3">
        <v>0</v>
      </c>
      <c r="F82" s="13"/>
      <c r="G82" s="13"/>
      <c r="H82" s="3">
        <v>0</v>
      </c>
      <c r="I82" s="9"/>
    </row>
    <row r="83" spans="1:9" x14ac:dyDescent="0.25">
      <c r="A83" s="11" t="s">
        <v>155</v>
      </c>
      <c r="B83" s="12" t="s">
        <v>156</v>
      </c>
      <c r="C83" s="3">
        <v>0</v>
      </c>
      <c r="D83" s="3"/>
      <c r="E83" s="3">
        <v>0</v>
      </c>
      <c r="F83" s="13"/>
      <c r="G83" s="13"/>
      <c r="H83" s="3">
        <v>0</v>
      </c>
      <c r="I83" s="9"/>
    </row>
    <row r="84" spans="1:9" x14ac:dyDescent="0.25">
      <c r="A84" s="11" t="s">
        <v>157</v>
      </c>
      <c r="B84" s="12" t="s">
        <v>158</v>
      </c>
      <c r="C84" s="3">
        <v>0</v>
      </c>
      <c r="D84" s="3"/>
      <c r="E84" s="3">
        <v>0</v>
      </c>
      <c r="F84" s="13"/>
      <c r="G84" s="13"/>
      <c r="H84" s="15">
        <v>0</v>
      </c>
      <c r="I84" s="9"/>
    </row>
    <row r="85" spans="1:9" x14ac:dyDescent="0.25">
      <c r="A85" s="14"/>
    </row>
  </sheetData>
  <mergeCells count="1">
    <mergeCell ref="A1:I1"/>
  </mergeCells>
  <pageMargins left="0.7" right="0.7" top="0.75" bottom="0.75" header="0.3" footer="0.3"/>
  <pageSetup paperSize="9" scale="53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2022-04-13T14:35:30Z</cp:lastPrinted>
  <dcterms:created xsi:type="dcterms:W3CDTF">2017-12-11T14:03:53Z</dcterms:created>
  <dcterms:modified xsi:type="dcterms:W3CDTF">2022-04-25T12:19:38Z</dcterms:modified>
</cp:coreProperties>
</file>