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3" sheetId="1" r:id="rId1"/>
  </sheets>
  <definedNames>
    <definedName name="_xlnm.Print_Titles" localSheetId="0">'3'!$2:$5</definedName>
    <definedName name="_xlnm.Print_Area" localSheetId="0">'3'!$C$1:$J$569</definedName>
  </definedNames>
  <calcPr fullCalcOnLoad="1"/>
</workbook>
</file>

<file path=xl/sharedStrings.xml><?xml version="1.0" encoding="utf-8"?>
<sst xmlns="http://schemas.openxmlformats.org/spreadsheetml/2006/main" count="478" uniqueCount="108">
  <si>
    <t>ВСЕГО ПО МУНИЦИПАЛЬНЫМ ПРОГРАММАМ,                    в т.ч.</t>
  </si>
  <si>
    <t>Всего</t>
  </si>
  <si>
    <t xml:space="preserve"> Подпрограмма "Общее образование" </t>
  </si>
  <si>
    <t xml:space="preserve"> Подпрограмма «Развитие физической культуры и спорта»            </t>
  </si>
  <si>
    <t xml:space="preserve">Подпрограмма "Профилактика преступлений и иных правонарушений" </t>
  </si>
  <si>
    <t>тыс.руб</t>
  </si>
  <si>
    <t>Подпрограмма "Социальная ипотека"</t>
  </si>
  <si>
    <t>Наименование программ (подпрограмм)</t>
  </si>
  <si>
    <t xml:space="preserve"> Процент выполнения, %</t>
  </si>
  <si>
    <t xml:space="preserve"> Процент финансирования, %</t>
  </si>
  <si>
    <t>Межбюджетные трансферты</t>
  </si>
  <si>
    <t>Внебюджетные источники</t>
  </si>
  <si>
    <t xml:space="preserve"> Подпрограмма "Дополнительное образование, воспитание и психолого-социальное сопровождение детей"     </t>
  </si>
  <si>
    <t>Подпрограмма "Комфортная городская среда"</t>
  </si>
  <si>
    <t>Объем финансирования, утвержденный в муниципальной программе ГОЩ (тыс.руб.)</t>
  </si>
  <si>
    <t>1. Муниципальная программа городского округа Щёлково "Здравоохранение"</t>
  </si>
  <si>
    <t>Бюджет ГОЩ</t>
  </si>
  <si>
    <t xml:space="preserve">Подпрограмма " Профилактика заболеваний и формирование здорового образа жизни. Развитие первичной медико-санитарной помощи"                    </t>
  </si>
  <si>
    <t xml:space="preserve">Подпрограмма "Финансовое обеспечение системы организации медицинской помощи"                    </t>
  </si>
  <si>
    <t xml:space="preserve">2. Муниципальная программа городского округа Щёлково "Культура"              </t>
  </si>
  <si>
    <t>Подпрограмма " Обеспечивающая подпрограмма"</t>
  </si>
  <si>
    <t>3. Муниципальная программа городского округа Щёлково "Образование"</t>
  </si>
  <si>
    <t xml:space="preserve">4. Муниципальная программа городского округа Щёлково "Социальная защита населения"            </t>
  </si>
  <si>
    <t xml:space="preserve">Подпрограмма  "Социальная поддержка граждан"                    </t>
  </si>
  <si>
    <t xml:space="preserve">Подпрограмма "Развитие системы отдыха и оздоровления детей"                    </t>
  </si>
  <si>
    <t xml:space="preserve">Подпрограмма "Развитие и поддержка социально ориентированных некоммерческих организаций"                    </t>
  </si>
  <si>
    <t xml:space="preserve">5. Муниципальная программа городского округ Щёлково "Спорт"   </t>
  </si>
  <si>
    <t xml:space="preserve">Подпрограмма "Подготовка спортивного резерва»     </t>
  </si>
  <si>
    <t xml:space="preserve">6. Муниципальная программа городского округа Щёлково"Развитие сельского хозяйства"              </t>
  </si>
  <si>
    <t xml:space="preserve">7.  Муниципальная программа городского округа Щёлково "Экология и окружающая среда"              </t>
  </si>
  <si>
    <t>Подпрограмма "Охрана окружающей среды"</t>
  </si>
  <si>
    <t>Подпрограмма "Развитие водохозяйственного комплекса"</t>
  </si>
  <si>
    <t>9.  Муниципальная программа городского округа Щёлково "Жилище"</t>
  </si>
  <si>
    <t xml:space="preserve">Подпрограмма "Обеспечение жильем молодых семей"           </t>
  </si>
  <si>
    <t xml:space="preserve">Подпрограмма " Обеспечение жильем детей-сирот и детей, оставшихся без попечения родителей, лиц из числа детей-сирот и детей, оставшихся без попечения родителей"           </t>
  </si>
  <si>
    <t>Подпрограмма " Улучшение жилищных условий отдельных категорий многодетных семей"</t>
  </si>
  <si>
    <t>10.  Муниципальная программа городского округа Щёлково "Развитие инженерной инфраструктуры "</t>
  </si>
  <si>
    <t xml:space="preserve"> Подпрограмма " Чистая вода"               </t>
  </si>
  <si>
    <t>Подпрограмма " Системы водоотведения"</t>
  </si>
  <si>
    <t>Подпрограмма "Энергосбережение и повышение энергетической эффективности"</t>
  </si>
  <si>
    <t xml:space="preserve"> "Обеспечивающая подпрограмма"</t>
  </si>
  <si>
    <t>11.  Муниципальная программа городского округа Щёлково "Предпринимательство"</t>
  </si>
  <si>
    <t xml:space="preserve">Подпрограмма "Инвестиции"              </t>
  </si>
  <si>
    <t>Подпрограмма " Развитие конкуренции"</t>
  </si>
  <si>
    <t xml:space="preserve">Подпрограмма " Развитие малого и среднего предпринимательства"              </t>
  </si>
  <si>
    <t>12. Муниципальная программа городского округа Щёлково «Управление имуществом и муниципальными финансами»</t>
  </si>
  <si>
    <t>Подпрограмма " Управление муниципальными финансами"</t>
  </si>
  <si>
    <t>внебюджетные источники</t>
  </si>
  <si>
    <t>"Обеспечивающая подпрограмма"</t>
  </si>
  <si>
    <t>13. Муниципальная программа городского округа Щёлково "Развитие институтов гражданского общества, повышения эффективности местного самоуправления и реализация молодёжной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</si>
  <si>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</si>
  <si>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Подпрограмма "Молодежь Подмосковья"</t>
  </si>
  <si>
    <t>14. Муниципальная программа городского округа Щёлково"Развитие и функционирование дорожно-транспортного комплекса"</t>
  </si>
  <si>
    <t>Подпрограмма " Пассажирский транспорт общего пользования"</t>
  </si>
  <si>
    <t>Межбюджетные трагсферты</t>
  </si>
  <si>
    <t>Подпрограмма "Дороги Подмосковья"</t>
  </si>
  <si>
    <t>15. Муниципальная программа городского округа Щёлково "Цифровое муниципальное образование"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</si>
  <si>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</si>
  <si>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16. Муниципальная программа городского округа Щёлково "Архитектура и градостроительство"</t>
  </si>
  <si>
    <t>Подпрограмма "Разработка Генерального плана развития городского округа"</t>
  </si>
  <si>
    <t>17.Муниципальная программа городского округа Щёлково "Формирование современной комфортной городской среды"</t>
  </si>
  <si>
    <t>18. Муниципальная программа "Строительство объектов социальной инфраструктуры</t>
  </si>
  <si>
    <t>Подпрограмма "Строительство (реконструкция) объектов образования"</t>
  </si>
  <si>
    <t xml:space="preserve">Подпрограмма "Строительство (реконструкция) объектов физической культуры и спорта"
</t>
  </si>
  <si>
    <t>19. Муниципальная программа городского округа Щёлково "Переселение граждан из аварийного жилищного фонда"</t>
  </si>
  <si>
    <t>Подпрограмма " Обеспечение устойчивого сокращения непригодного для проживания жилищного фонда"</t>
  </si>
  <si>
    <t>Подпрограмма "Обеспечение мероприятий по переселению граждан из аварийного жилищного фонда в Московской области"</t>
  </si>
  <si>
    <t xml:space="preserve">«Обеспечивающая подпрограмма»  </t>
  </si>
  <si>
    <t>Межбюджетные источники</t>
  </si>
  <si>
    <t xml:space="preserve"> Подпрограмма "Развитие отраслей сельского хозяйства и перерабатывающей промышленности"                    </t>
  </si>
  <si>
    <t>,</t>
  </si>
  <si>
    <t xml:space="preserve">                        </t>
  </si>
  <si>
    <t>Подпрограмма "Развитие библиотечного дела в Московской области 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</si>
  <si>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</si>
  <si>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"Укрепление материально-технической базы государственных и муниципальных учреждений культуры, образовательных организаций в сфере культуры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</si>
  <si>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</si>
  <si>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потребительского рынка и услуг на территории муниципального образования Московской области"</t>
  </si>
  <si>
    <t>Подпрограмма "Реализация политики пространственного развития городского округа"</t>
  </si>
  <si>
    <t>Обеспечивающая подпрограмма</t>
  </si>
  <si>
    <t>Подрограмма " Развитие лесного хозяйства"</t>
  </si>
  <si>
    <t>Подпрограмма "Создание условий для жилищного строительства"</t>
  </si>
  <si>
    <r>
      <rPr>
        <b/>
        <sz val="12"/>
        <rFont val="Times New Roman"/>
        <family val="1"/>
      </rPr>
      <t xml:space="preserve">8. Муниципальная программа городского округа Щёлково"Безопасность и обеспечение безопасности жизнедеятельности населения"     </t>
    </r>
    <r>
      <rPr>
        <b/>
        <sz val="12"/>
        <color indexed="10"/>
        <rFont val="Times New Roman"/>
        <family val="1"/>
      </rPr>
      <t xml:space="preserve">    </t>
    </r>
  </si>
  <si>
    <t>Исполнение  муниципальных * программ  (кассовый расход)</t>
  </si>
  <si>
    <t>*Исполнение муниципальных программ рассчитывается от объема финансирования, утвержденного в муниципальной программе ГОЩ</t>
  </si>
  <si>
    <t>Подпрограмма "Содействие занятости населения , развитие трудовых ресурсов и охраны труд"</t>
  </si>
  <si>
    <t>Подпрограмма "Обеспечение доступности для инвалидов и маломобильных групп населения объектов инфраструктуры и услуг"</t>
  </si>
  <si>
    <t xml:space="preserve">Подпрограмма "Вовлечение в оборот земель сельскохозяйственного назначения и развитие мелиорации"                    </t>
  </si>
  <si>
    <t xml:space="preserve">Подпрограмма "Обеспечение эпизоотического и ветеринарно-санитарного благополучия и развитие государственной ветеринарной службы"               </t>
  </si>
  <si>
    <t>Подпрограмма " Обеспечение мероприятий по защите населения и территорий от чрезвычайных ситуаций на территории муниципального образования Московской области</t>
  </si>
  <si>
    <t>Подпрограмма " Обеспечение мероприятий гражданской обороны на территории муниципального образования Московской области"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</si>
  <si>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</si>
  <si>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 xml:space="preserve"> Подпрограмма " Объекты теплоснабжения, инженерные коммуникации"               </t>
  </si>
  <si>
    <t>Подпрограмма "Реализация полномочий в сфере жилищно-коммунального хозяйства"</t>
  </si>
  <si>
    <t>Подпрограмма "Эффективное управление имущественным комплексом"</t>
  </si>
  <si>
    <t>Подпрограмма "Управление муниципальным долгом"</t>
  </si>
  <si>
    <t>Подпрограмма "Эффективное местное самоуправление "</t>
  </si>
  <si>
    <t>Подпрограмма "Повышение качества  и доступности предоставления государственных и муниципальных услуг на базе многофункциональных центров предоставления государственных муниципальных услуг"</t>
  </si>
  <si>
    <t>Подпрограмма "Обеспечивающая подпрограмма"</t>
  </si>
  <si>
    <t>Подпрограмма "Развитие архивного дела"</t>
  </si>
  <si>
    <t>Подпрограмма "Создание условий для обеспечения комфортного проживания жителей, в том числе в многоквартирных домах на территории Московской области"</t>
  </si>
  <si>
    <t>Подпрограмма "Развиие добровольчества (волонтерства) в Московской области</t>
  </si>
  <si>
    <t>Объем фининсирования, утвержденый в бюджете ГОЩ
на 2023 год, решение СД ГОЩ  от 26.04.2023 № 515/61-140-НПА "О внесении изменений в решение Совета депутатов городского округа Щёлково Московской области от 14.12.2022 № 465/55-127- НПА "О бюджете городского округа Щёлково Московской области на 2023 год и на плановый период 2024-2025 годов"</t>
  </si>
  <si>
    <t>Подпрограмма "Развитие музейного дела"</t>
  </si>
  <si>
    <t xml:space="preserve">Исполнение  муниципальных программ  (фактическое выполнение) </t>
  </si>
  <si>
    <t xml:space="preserve">Сводный оперативный отчет 
о реализации муниципальных программ городского округа Щёлково
за III квартал 2023 года
</t>
  </si>
  <si>
    <t>Объем финансирования в соответствии со сводной бюджетной росписью на 01.10.2023</t>
  </si>
  <si>
    <t>Подпрограмма: "Развитие образования в сфере культуры"</t>
  </si>
  <si>
    <t>Подпрограмма "Развитие газификации, топливозаправочного комплекса и электроэнергетики"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</si>
</sst>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000"/>
    <numFmt numFmtId="185" formatCode="#,##0.00&quot;р.&quot;"/>
    <numFmt numFmtId="186" formatCode="#,##0.0&quot;р.&quot;"/>
  </numFmts>
  <fonts count="56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5">
    <xf numFmtId="0" fontId="0" fillId="0" borderId="0" xfId="0" applyAlignment="1">
      <alignment/>
    </xf>
    <xf numFmtId="180" fontId="0" fillId="0" borderId="0" xfId="0" applyNumberFormat="1" applyFill="1" applyAlignment="1">
      <alignment/>
    </xf>
    <xf numFmtId="180" fontId="5" fillId="0" borderId="0" xfId="0" applyNumberFormat="1" applyFont="1" applyFill="1" applyAlignment="1">
      <alignment/>
    </xf>
    <xf numFmtId="180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0" fontId="8" fillId="0" borderId="12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0" fontId="0" fillId="0" borderId="13" xfId="0" applyNumberForma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13" fillId="0" borderId="0" xfId="0" applyFont="1" applyFill="1" applyAlignment="1" applyProtection="1">
      <alignment/>
      <protection locked="0"/>
    </xf>
    <xf numFmtId="180" fontId="1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5" fillId="0" borderId="0" xfId="0" applyFont="1" applyFill="1" applyAlignment="1" applyProtection="1">
      <alignment/>
      <protection locked="0"/>
    </xf>
    <xf numFmtId="180" fontId="4" fillId="0" borderId="12" xfId="0" applyNumberFormat="1" applyFont="1" applyFill="1" applyBorder="1" applyAlignment="1">
      <alignment vertical="top" wrapText="1"/>
    </xf>
    <xf numFmtId="180" fontId="7" fillId="0" borderId="14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>
      <alignment horizontal="left" vertical="center" wrapText="1"/>
    </xf>
    <xf numFmtId="180" fontId="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180" fontId="11" fillId="0" borderId="12" xfId="0" applyNumberFormat="1" applyFont="1" applyFill="1" applyBorder="1" applyAlignment="1" applyProtection="1">
      <alignment horizontal="left" vertical="top" wrapText="1"/>
      <protection hidden="1" locked="0"/>
    </xf>
    <xf numFmtId="180" fontId="10" fillId="0" borderId="10" xfId="0" applyNumberFormat="1" applyFont="1" applyFill="1" applyBorder="1" applyAlignment="1">
      <alignment horizontal="right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Fill="1" applyBorder="1" applyAlignment="1">
      <alignment vertical="top" wrapText="1"/>
    </xf>
    <xf numFmtId="180" fontId="5" fillId="0" borderId="12" xfId="0" applyNumberFormat="1" applyFont="1" applyFill="1" applyBorder="1" applyAlignment="1">
      <alignment/>
    </xf>
    <xf numFmtId="180" fontId="11" fillId="0" borderId="12" xfId="0" applyNumberFormat="1" applyFont="1" applyFill="1" applyBorder="1" applyAlignment="1" applyProtection="1">
      <alignment horizontal="left" vertical="center" wrapText="1"/>
      <protection hidden="1" locked="0"/>
    </xf>
    <xf numFmtId="180" fontId="6" fillId="0" borderId="12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 applyProtection="1">
      <alignment vertical="center" wrapText="1"/>
      <protection hidden="1" locked="0"/>
    </xf>
    <xf numFmtId="180" fontId="6" fillId="0" borderId="12" xfId="0" applyNumberFormat="1" applyFont="1" applyFill="1" applyBorder="1" applyAlignment="1">
      <alignment vertical="top" wrapText="1"/>
    </xf>
    <xf numFmtId="180" fontId="7" fillId="0" borderId="12" xfId="0" applyNumberFormat="1" applyFont="1" applyFill="1" applyBorder="1" applyAlignment="1">
      <alignment vertical="top" wrapText="1"/>
    </xf>
    <xf numFmtId="180" fontId="6" fillId="0" borderId="15" xfId="0" applyNumberFormat="1" applyFont="1" applyFill="1" applyBorder="1" applyAlignment="1">
      <alignment horizontal="left" vertical="center" wrapText="1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left" vertical="center" wrapText="1"/>
    </xf>
    <xf numFmtId="180" fontId="4" fillId="0" borderId="17" xfId="0" applyNumberFormat="1" applyFont="1" applyFill="1" applyBorder="1" applyAlignment="1">
      <alignment horizontal="right" vertical="center"/>
    </xf>
    <xf numFmtId="180" fontId="4" fillId="0" borderId="11" xfId="0" applyNumberFormat="1" applyFont="1" applyFill="1" applyBorder="1" applyAlignment="1">
      <alignment horizontal="right" vertical="center"/>
    </xf>
    <xf numFmtId="180" fontId="6" fillId="0" borderId="13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 wrapText="1"/>
    </xf>
    <xf numFmtId="180" fontId="7" fillId="0" borderId="12" xfId="0" applyNumberFormat="1" applyFont="1" applyFill="1" applyBorder="1" applyAlignment="1">
      <alignment wrapText="1"/>
    </xf>
    <xf numFmtId="177" fontId="4" fillId="0" borderId="11" xfId="0" applyNumberFormat="1" applyFont="1" applyFill="1" applyBorder="1" applyAlignment="1">
      <alignment horizontal="right" vertical="center" wrapText="1"/>
    </xf>
    <xf numFmtId="177" fontId="4" fillId="0" borderId="18" xfId="0" applyNumberFormat="1" applyFont="1" applyFill="1" applyBorder="1" applyAlignment="1">
      <alignment horizontal="right" vertical="center" wrapText="1"/>
    </xf>
    <xf numFmtId="180" fontId="54" fillId="0" borderId="11" xfId="0" applyNumberFormat="1" applyFont="1" applyFill="1" applyBorder="1" applyAlignment="1">
      <alignment horizontal="right" vertical="center"/>
    </xf>
    <xf numFmtId="180" fontId="54" fillId="0" borderId="10" xfId="0" applyNumberFormat="1" applyFont="1" applyFill="1" applyBorder="1" applyAlignment="1">
      <alignment horizontal="right" vertical="center"/>
    </xf>
    <xf numFmtId="180" fontId="6" fillId="32" borderId="17" xfId="0" applyNumberFormat="1" applyFont="1" applyFill="1" applyBorder="1" applyAlignment="1">
      <alignment horizontal="right" vertical="center"/>
    </xf>
    <xf numFmtId="180" fontId="4" fillId="32" borderId="17" xfId="0" applyNumberFormat="1" applyFont="1" applyFill="1" applyBorder="1" applyAlignment="1">
      <alignment horizontal="right" vertical="center"/>
    </xf>
    <xf numFmtId="180" fontId="6" fillId="32" borderId="11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180" fontId="6" fillId="32" borderId="10" xfId="0" applyNumberFormat="1" applyFont="1" applyFill="1" applyBorder="1" applyAlignment="1">
      <alignment horizontal="right" vertical="center"/>
    </xf>
    <xf numFmtId="180" fontId="4" fillId="32" borderId="16" xfId="0" applyNumberFormat="1" applyFont="1" applyFill="1" applyBorder="1" applyAlignment="1">
      <alignment horizontal="right" vertical="center"/>
    </xf>
    <xf numFmtId="180" fontId="6" fillId="32" borderId="16" xfId="0" applyNumberFormat="1" applyFont="1" applyFill="1" applyBorder="1" applyAlignment="1">
      <alignment horizontal="right" vertical="center"/>
    </xf>
    <xf numFmtId="177" fontId="4" fillId="32" borderId="11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top" wrapText="1"/>
    </xf>
    <xf numFmtId="180" fontId="54" fillId="32" borderId="11" xfId="0" applyNumberFormat="1" applyFont="1" applyFill="1" applyBorder="1" applyAlignment="1">
      <alignment horizontal="right" vertical="center"/>
    </xf>
    <xf numFmtId="180" fontId="54" fillId="32" borderId="10" xfId="0" applyNumberFormat="1" applyFont="1" applyFill="1" applyBorder="1" applyAlignment="1">
      <alignment horizontal="right" vertical="center"/>
    </xf>
    <xf numFmtId="177" fontId="4" fillId="32" borderId="18" xfId="0" applyNumberFormat="1" applyFont="1" applyFill="1" applyBorder="1" applyAlignment="1">
      <alignment horizontal="right" vertical="center" wrapText="1"/>
    </xf>
    <xf numFmtId="180" fontId="55" fillId="32" borderId="12" xfId="0" applyNumberFormat="1" applyFont="1" applyFill="1" applyBorder="1" applyAlignment="1">
      <alignment horizontal="left" vertical="center" wrapText="1"/>
    </xf>
    <xf numFmtId="180" fontId="6" fillId="32" borderId="12" xfId="0" applyNumberFormat="1" applyFont="1" applyFill="1" applyBorder="1" applyAlignment="1">
      <alignment horizontal="left" vertical="center" wrapText="1"/>
    </xf>
    <xf numFmtId="180" fontId="8" fillId="32" borderId="12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vertical="top" wrapText="1"/>
    </xf>
    <xf numFmtId="180" fontId="11" fillId="32" borderId="12" xfId="0" applyNumberFormat="1" applyFont="1" applyFill="1" applyBorder="1" applyAlignment="1" applyProtection="1">
      <alignment horizontal="left" vertical="top" wrapText="1"/>
      <protection hidden="1" locked="0"/>
    </xf>
    <xf numFmtId="180" fontId="4" fillId="32" borderId="15" xfId="0" applyNumberFormat="1" applyFont="1" applyFill="1" applyBorder="1" applyAlignment="1">
      <alignment horizontal="left" vertical="center" wrapText="1"/>
    </xf>
    <xf numFmtId="180" fontId="4" fillId="0" borderId="19" xfId="0" applyNumberFormat="1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right" vertical="center" wrapText="1"/>
    </xf>
    <xf numFmtId="180" fontId="8" fillId="0" borderId="15" xfId="0" applyNumberFormat="1" applyFont="1" applyFill="1" applyBorder="1" applyAlignment="1">
      <alignment horizontal="left" vertical="center" wrapText="1"/>
    </xf>
    <xf numFmtId="180" fontId="8" fillId="32" borderId="15" xfId="0" applyNumberFormat="1" applyFont="1" applyFill="1" applyBorder="1" applyAlignment="1">
      <alignment horizontal="left" vertical="center" wrapText="1"/>
    </xf>
    <xf numFmtId="180" fontId="4" fillId="32" borderId="12" xfId="0" applyNumberFormat="1" applyFont="1" applyFill="1" applyBorder="1" applyAlignment="1">
      <alignment horizontal="left" vertical="center" wrapText="1"/>
    </xf>
    <xf numFmtId="180" fontId="18" fillId="0" borderId="0" xfId="0" applyNumberFormat="1" applyFont="1" applyFill="1" applyAlignment="1">
      <alignment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  <xf numFmtId="0" fontId="19" fillId="0" borderId="0" xfId="0" applyFont="1" applyFill="1" applyAlignment="1" applyProtection="1">
      <alignment/>
      <protection locked="0"/>
    </xf>
    <xf numFmtId="180" fontId="19" fillId="0" borderId="0" xfId="0" applyNumberFormat="1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180" fontId="4" fillId="32" borderId="20" xfId="0" applyNumberFormat="1" applyFont="1" applyFill="1" applyBorder="1" applyAlignment="1">
      <alignment horizontal="center" vertical="center" wrapText="1"/>
    </xf>
    <xf numFmtId="180" fontId="4" fillId="32" borderId="17" xfId="0" applyNumberFormat="1" applyFont="1" applyFill="1" applyBorder="1" applyAlignment="1">
      <alignment horizontal="center" vertical="center" wrapText="1"/>
    </xf>
    <xf numFmtId="180" fontId="4" fillId="32" borderId="21" xfId="0" applyNumberFormat="1" applyFont="1" applyFill="1" applyBorder="1" applyAlignment="1">
      <alignment horizontal="center" vertical="center" wrapText="1"/>
    </xf>
    <xf numFmtId="180" fontId="4" fillId="32" borderId="22" xfId="0" applyNumberFormat="1" applyFont="1" applyFill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left" vertical="center" wrapText="1"/>
    </xf>
    <xf numFmtId="180" fontId="16" fillId="0" borderId="0" xfId="0" applyNumberFormat="1" applyFont="1" applyFill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12" fillId="32" borderId="11" xfId="0" applyNumberFormat="1" applyFont="1" applyFill="1" applyBorder="1" applyAlignment="1">
      <alignment horizontal="center" vertical="center" wrapText="1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>
      <alignment horizontal="left" vertical="top" wrapText="1"/>
    </xf>
    <xf numFmtId="0" fontId="19" fillId="0" borderId="0" xfId="0" applyFont="1" applyFill="1" applyAlignment="1" applyProtection="1">
      <alignment wrapText="1"/>
      <protection locked="0"/>
    </xf>
    <xf numFmtId="0" fontId="1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3"/>
  <sheetViews>
    <sheetView tabSelected="1" zoomScaleSheetLayoutView="90" workbookViewId="0" topLeftCell="A553">
      <selection activeCell="I568" sqref="I568"/>
    </sheetView>
  </sheetViews>
  <sheetFormatPr defaultColWidth="9.00390625" defaultRowHeight="12.75"/>
  <cols>
    <col min="1" max="1" width="7.125" style="1" customWidth="1"/>
    <col min="2" max="2" width="16.00390625" style="1" hidden="1" customWidth="1"/>
    <col min="3" max="3" width="43.125" style="1" customWidth="1"/>
    <col min="4" max="4" width="27.375" style="1" customWidth="1"/>
    <col min="5" max="5" width="26.125" style="1" customWidth="1"/>
    <col min="6" max="6" width="19.625" style="1" customWidth="1"/>
    <col min="7" max="7" width="15.125" style="1" customWidth="1"/>
    <col min="8" max="8" width="14.875" style="1" customWidth="1"/>
    <col min="9" max="9" width="19.25390625" style="1" customWidth="1"/>
    <col min="10" max="10" width="18.625" style="1" customWidth="1"/>
    <col min="11" max="11" width="10.875" style="1" bestFit="1" customWidth="1"/>
    <col min="12" max="12" width="10.75390625" style="1" bestFit="1" customWidth="1"/>
    <col min="13" max="16384" width="9.125" style="1" customWidth="1"/>
  </cols>
  <sheetData>
    <row r="1" spans="3:10" ht="62.25" customHeight="1">
      <c r="C1" s="88" t="s">
        <v>104</v>
      </c>
      <c r="D1" s="88"/>
      <c r="E1" s="88"/>
      <c r="F1" s="88"/>
      <c r="G1" s="88"/>
      <c r="H1" s="88"/>
      <c r="I1" s="88"/>
      <c r="J1" s="88"/>
    </row>
    <row r="2" spans="3:10" ht="99.75" customHeight="1">
      <c r="C2" s="89" t="s">
        <v>7</v>
      </c>
      <c r="D2" s="90" t="s">
        <v>101</v>
      </c>
      <c r="E2" s="91" t="s">
        <v>105</v>
      </c>
      <c r="F2" s="91" t="s">
        <v>14</v>
      </c>
      <c r="G2" s="81" t="s">
        <v>103</v>
      </c>
      <c r="H2" s="82"/>
      <c r="I2" s="81" t="s">
        <v>82</v>
      </c>
      <c r="J2" s="82"/>
    </row>
    <row r="3" spans="3:10" ht="33.75" customHeight="1">
      <c r="C3" s="89"/>
      <c r="D3" s="90"/>
      <c r="E3" s="91"/>
      <c r="F3" s="91"/>
      <c r="G3" s="83"/>
      <c r="H3" s="84"/>
      <c r="I3" s="83"/>
      <c r="J3" s="84"/>
    </row>
    <row r="4" spans="3:10" ht="33.75" customHeight="1">
      <c r="C4" s="89"/>
      <c r="D4" s="90"/>
      <c r="E4" s="91"/>
      <c r="F4" s="91"/>
      <c r="G4" s="85"/>
      <c r="H4" s="86"/>
      <c r="I4" s="85"/>
      <c r="J4" s="86"/>
    </row>
    <row r="5" spans="3:10" ht="62.25" customHeight="1">
      <c r="C5" s="89"/>
      <c r="D5" s="90"/>
      <c r="E5" s="91"/>
      <c r="F5" s="91"/>
      <c r="G5" s="68" t="s">
        <v>5</v>
      </c>
      <c r="H5" s="69" t="s">
        <v>8</v>
      </c>
      <c r="I5" s="70" t="s">
        <v>5</v>
      </c>
      <c r="J5" s="69" t="s">
        <v>9</v>
      </c>
    </row>
    <row r="6" spans="3:10" ht="66" customHeight="1">
      <c r="C6" s="67" t="s">
        <v>15</v>
      </c>
      <c r="D6" s="13"/>
      <c r="E6" s="13"/>
      <c r="F6" s="20"/>
      <c r="G6" s="42"/>
      <c r="H6" s="42"/>
      <c r="I6" s="42"/>
      <c r="J6" s="13"/>
    </row>
    <row r="7" spans="3:10" s="22" customFormat="1" ht="16.5" customHeight="1">
      <c r="C7" s="21" t="s">
        <v>1</v>
      </c>
      <c r="D7" s="9">
        <f>D13+D19</f>
        <v>4320</v>
      </c>
      <c r="E7" s="9">
        <f>E13+E19</f>
        <v>4320</v>
      </c>
      <c r="F7" s="9">
        <f>F13+F19</f>
        <v>4320</v>
      </c>
      <c r="G7" s="9">
        <f>G13+G19</f>
        <v>2680</v>
      </c>
      <c r="H7" s="56">
        <f>G7/F7</f>
        <v>0.6203703703703703</v>
      </c>
      <c r="I7" s="52">
        <f>I13+I19</f>
        <v>2680</v>
      </c>
      <c r="J7" s="60">
        <f>I7/F7</f>
        <v>0.6203703703703703</v>
      </c>
    </row>
    <row r="8" spans="3:10" ht="16.5" customHeight="1">
      <c r="C8" s="12" t="s">
        <v>16</v>
      </c>
      <c r="D8" s="7">
        <f aca="true" t="shared" si="0" ref="D8:G10">D14+D20</f>
        <v>4320</v>
      </c>
      <c r="E8" s="7">
        <f t="shared" si="0"/>
        <v>4320</v>
      </c>
      <c r="F8" s="7">
        <v>4320</v>
      </c>
      <c r="G8" s="7">
        <f t="shared" si="0"/>
        <v>2680</v>
      </c>
      <c r="H8" s="56">
        <f>G8/F8</f>
        <v>0.6203703703703703</v>
      </c>
      <c r="I8" s="7">
        <f>I14+I20</f>
        <v>2680</v>
      </c>
      <c r="J8" s="60">
        <f>I8/F8</f>
        <v>0.6203703703703703</v>
      </c>
    </row>
    <row r="9" spans="3:11" ht="15" customHeight="1">
      <c r="C9" s="12" t="s">
        <v>10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45">
        <v>0</v>
      </c>
      <c r="I9" s="7">
        <f>I15+I21</f>
        <v>0</v>
      </c>
      <c r="J9" s="46">
        <v>0</v>
      </c>
      <c r="K9" s="23"/>
    </row>
    <row r="10" spans="3:10" ht="15.75" customHeight="1">
      <c r="C10" s="12" t="s">
        <v>11</v>
      </c>
      <c r="D10" s="7">
        <f t="shared" si="0"/>
        <v>0</v>
      </c>
      <c r="E10" s="7">
        <f t="shared" si="0"/>
        <v>0</v>
      </c>
      <c r="F10" s="7">
        <f>F16+G12</f>
        <v>0</v>
      </c>
      <c r="G10" s="7">
        <f t="shared" si="0"/>
        <v>0</v>
      </c>
      <c r="H10" s="45">
        <v>0</v>
      </c>
      <c r="I10" s="7">
        <f>I16+I22</f>
        <v>0</v>
      </c>
      <c r="J10" s="46">
        <v>0</v>
      </c>
    </row>
    <row r="11" spans="3:10" ht="16.5" customHeight="1">
      <c r="C11" s="12"/>
      <c r="D11" s="14"/>
      <c r="E11" s="14"/>
      <c r="F11" s="7"/>
      <c r="G11" s="8"/>
      <c r="H11" s="45"/>
      <c r="I11" s="8"/>
      <c r="J11" s="46"/>
    </row>
    <row r="12" spans="3:10" ht="63">
      <c r="C12" s="11" t="s">
        <v>17</v>
      </c>
      <c r="D12" s="14"/>
      <c r="E12" s="14"/>
      <c r="F12" s="7"/>
      <c r="G12" s="8"/>
      <c r="H12" s="45"/>
      <c r="I12" s="8"/>
      <c r="J12" s="46"/>
    </row>
    <row r="13" spans="3:10" ht="16.5" customHeight="1">
      <c r="C13" s="12" t="s">
        <v>1</v>
      </c>
      <c r="D13" s="7">
        <f>D14+D15+D16</f>
        <v>0</v>
      </c>
      <c r="E13" s="7">
        <f>E14+E15+E16</f>
        <v>0</v>
      </c>
      <c r="F13" s="7">
        <f>F14+F15+F16</f>
        <v>0</v>
      </c>
      <c r="G13" s="7">
        <f>G14+G15+G16</f>
        <v>0</v>
      </c>
      <c r="H13" s="45">
        <v>0</v>
      </c>
      <c r="I13" s="7">
        <f>I14+I15+I16</f>
        <v>0</v>
      </c>
      <c r="J13" s="46">
        <v>0</v>
      </c>
    </row>
    <row r="14" spans="3:10" ht="16.5" customHeight="1">
      <c r="C14" s="12" t="s">
        <v>16</v>
      </c>
      <c r="D14" s="8">
        <v>0</v>
      </c>
      <c r="E14" s="8">
        <v>0</v>
      </c>
      <c r="F14" s="8">
        <v>0</v>
      </c>
      <c r="G14" s="8">
        <v>0</v>
      </c>
      <c r="H14" s="45">
        <v>0</v>
      </c>
      <c r="I14" s="8">
        <v>0</v>
      </c>
      <c r="J14" s="46">
        <v>0</v>
      </c>
    </row>
    <row r="15" spans="3:10" ht="16.5" customHeight="1">
      <c r="C15" s="12" t="s">
        <v>10</v>
      </c>
      <c r="D15" s="8">
        <v>0</v>
      </c>
      <c r="E15" s="8">
        <v>0</v>
      </c>
      <c r="F15" s="7">
        <v>0</v>
      </c>
      <c r="G15" s="8">
        <v>0</v>
      </c>
      <c r="H15" s="45">
        <v>0</v>
      </c>
      <c r="I15" s="8">
        <v>0</v>
      </c>
      <c r="J15" s="46">
        <v>0</v>
      </c>
    </row>
    <row r="16" spans="3:11" ht="16.5" customHeight="1">
      <c r="C16" s="12" t="s">
        <v>11</v>
      </c>
      <c r="D16" s="8">
        <v>0</v>
      </c>
      <c r="E16" s="8">
        <v>0</v>
      </c>
      <c r="F16" s="7">
        <v>0</v>
      </c>
      <c r="G16" s="8">
        <v>0</v>
      </c>
      <c r="H16" s="45">
        <v>0</v>
      </c>
      <c r="I16" s="8">
        <v>0</v>
      </c>
      <c r="J16" s="46">
        <v>0</v>
      </c>
      <c r="K16" s="75"/>
    </row>
    <row r="17" spans="3:10" ht="16.5" customHeight="1">
      <c r="C17" s="12"/>
      <c r="D17" s="14"/>
      <c r="E17" s="14"/>
      <c r="F17" s="7"/>
      <c r="G17" s="8"/>
      <c r="H17" s="45"/>
      <c r="I17" s="8"/>
      <c r="J17" s="46"/>
    </row>
    <row r="18" spans="3:10" ht="47.25">
      <c r="C18" s="11" t="s">
        <v>18</v>
      </c>
      <c r="D18" s="14"/>
      <c r="E18" s="14"/>
      <c r="F18" s="7"/>
      <c r="G18" s="8"/>
      <c r="H18" s="45"/>
      <c r="I18" s="8"/>
      <c r="J18" s="46"/>
    </row>
    <row r="19" spans="3:10" ht="16.5" customHeight="1">
      <c r="C19" s="12" t="s">
        <v>1</v>
      </c>
      <c r="D19" s="7">
        <f>D20+D21+D22</f>
        <v>4320</v>
      </c>
      <c r="E19" s="7">
        <f>E20+E21+E22</f>
        <v>4320</v>
      </c>
      <c r="F19" s="7">
        <f>F20+F21+F22</f>
        <v>4320</v>
      </c>
      <c r="G19" s="7">
        <f>G20+G21+G22</f>
        <v>2680</v>
      </c>
      <c r="H19" s="45">
        <f>G19/F19</f>
        <v>0.6203703703703703</v>
      </c>
      <c r="I19" s="53">
        <f>I20+I21+I22</f>
        <v>2680</v>
      </c>
      <c r="J19" s="46">
        <f>I19/F19</f>
        <v>0.6203703703703703</v>
      </c>
    </row>
    <row r="20" spans="3:10" ht="16.5" customHeight="1">
      <c r="C20" s="12" t="s">
        <v>16</v>
      </c>
      <c r="D20" s="8">
        <v>4320</v>
      </c>
      <c r="E20" s="8">
        <v>4320</v>
      </c>
      <c r="F20" s="8">
        <v>4320</v>
      </c>
      <c r="G20" s="8">
        <v>2680</v>
      </c>
      <c r="H20" s="45">
        <f>G20/F20</f>
        <v>0.6203703703703703</v>
      </c>
      <c r="I20" s="8">
        <v>2680</v>
      </c>
      <c r="J20" s="46">
        <f>I20/F20</f>
        <v>0.6203703703703703</v>
      </c>
    </row>
    <row r="21" spans="3:11" ht="16.5" customHeight="1">
      <c r="C21" s="12" t="s">
        <v>10</v>
      </c>
      <c r="D21" s="8">
        <v>0</v>
      </c>
      <c r="E21" s="8">
        <v>0</v>
      </c>
      <c r="F21" s="8">
        <v>0</v>
      </c>
      <c r="G21" s="8">
        <v>0</v>
      </c>
      <c r="H21" s="71">
        <v>0</v>
      </c>
      <c r="I21" s="8">
        <v>0</v>
      </c>
      <c r="J21" s="46">
        <v>0</v>
      </c>
      <c r="K21" s="23"/>
    </row>
    <row r="22" spans="3:10" ht="16.5" customHeight="1">
      <c r="C22" s="12" t="s">
        <v>11</v>
      </c>
      <c r="D22" s="8">
        <v>0</v>
      </c>
      <c r="E22" s="8">
        <v>0</v>
      </c>
      <c r="F22" s="7">
        <v>0</v>
      </c>
      <c r="G22" s="8">
        <v>0</v>
      </c>
      <c r="H22" s="71">
        <v>0</v>
      </c>
      <c r="I22" s="8">
        <v>0</v>
      </c>
      <c r="J22" s="46">
        <v>0</v>
      </c>
    </row>
    <row r="23" spans="3:10" ht="15.75">
      <c r="C23" s="12"/>
      <c r="D23" s="14"/>
      <c r="E23" s="14"/>
      <c r="F23" s="7"/>
      <c r="G23" s="8"/>
      <c r="H23" s="45"/>
      <c r="I23" s="8"/>
      <c r="J23" s="46"/>
    </row>
    <row r="24" spans="3:10" ht="47.25">
      <c r="C24" s="19" t="s">
        <v>19</v>
      </c>
      <c r="D24" s="14"/>
      <c r="E24" s="14"/>
      <c r="F24" s="27"/>
      <c r="G24" s="14"/>
      <c r="H24" s="45"/>
      <c r="I24" s="8"/>
      <c r="J24" s="46"/>
    </row>
    <row r="25" spans="3:10" s="22" customFormat="1" ht="15.75">
      <c r="C25" s="21" t="s">
        <v>1</v>
      </c>
      <c r="D25" s="52">
        <f aca="true" t="shared" si="1" ref="D25:E28">D31+D37+D43+D49+D55+D61+D67</f>
        <v>822674.82</v>
      </c>
      <c r="E25" s="52">
        <f t="shared" si="1"/>
        <v>1181333.82</v>
      </c>
      <c r="F25" s="9">
        <f aca="true" t="shared" si="2" ref="F25:G28">F31+F37+F43+F49+F55+F61+F67</f>
        <v>1259468.23</v>
      </c>
      <c r="G25" s="52">
        <f t="shared" si="2"/>
        <v>847722.6100000001</v>
      </c>
      <c r="H25" s="45">
        <f>G25/F25</f>
        <v>0.673079788602528</v>
      </c>
      <c r="I25" s="52">
        <f>I31+I37+I43+I49+I55+I61+I67</f>
        <v>847722.6100000001</v>
      </c>
      <c r="J25" s="46">
        <f>I25/F25</f>
        <v>0.673079788602528</v>
      </c>
    </row>
    <row r="26" spans="3:10" ht="15.75">
      <c r="C26" s="12" t="s">
        <v>16</v>
      </c>
      <c r="D26" s="7">
        <f t="shared" si="1"/>
        <v>813308.86</v>
      </c>
      <c r="E26" s="7">
        <f t="shared" si="1"/>
        <v>1145783.95</v>
      </c>
      <c r="F26" s="7">
        <f t="shared" si="2"/>
        <v>1149348.6300000001</v>
      </c>
      <c r="G26" s="7">
        <f t="shared" si="2"/>
        <v>759532.68</v>
      </c>
      <c r="H26" s="45">
        <f>G26/F26</f>
        <v>0.6608375041087402</v>
      </c>
      <c r="I26" s="53">
        <f>I32+I38+I44+I50+I56+I62+I68</f>
        <v>759532.67</v>
      </c>
      <c r="J26" s="46">
        <f>I26/F26</f>
        <v>0.66083749540816</v>
      </c>
    </row>
    <row r="27" spans="3:10" ht="15.75">
      <c r="C27" s="12" t="s">
        <v>10</v>
      </c>
      <c r="D27" s="7">
        <f t="shared" si="1"/>
        <v>9365.96</v>
      </c>
      <c r="E27" s="7">
        <f t="shared" si="1"/>
        <v>35549.87</v>
      </c>
      <c r="F27" s="7">
        <f t="shared" si="2"/>
        <v>35549.950000000004</v>
      </c>
      <c r="G27" s="7">
        <f t="shared" si="2"/>
        <v>34022.380000000005</v>
      </c>
      <c r="H27" s="45">
        <f>G27/F27</f>
        <v>0.9570303193112789</v>
      </c>
      <c r="I27" s="7">
        <f>I33+I39+I45+I51+I57+I63+I69</f>
        <v>34022.340000000004</v>
      </c>
      <c r="J27" s="46">
        <f>I27/F27</f>
        <v>0.9570291941338877</v>
      </c>
    </row>
    <row r="28" spans="3:10" ht="15.75">
      <c r="C28" s="12" t="s">
        <v>11</v>
      </c>
      <c r="D28" s="7">
        <f t="shared" si="1"/>
        <v>0</v>
      </c>
      <c r="E28" s="7">
        <f t="shared" si="1"/>
        <v>0</v>
      </c>
      <c r="F28" s="53">
        <f t="shared" si="2"/>
        <v>74569.65</v>
      </c>
      <c r="G28" s="7">
        <f t="shared" si="2"/>
        <v>54167.55</v>
      </c>
      <c r="H28" s="45">
        <f>G28/F28</f>
        <v>0.7264020952223862</v>
      </c>
      <c r="I28" s="7">
        <f>I34+I40+I46+I52+I58+I64+I70</f>
        <v>54167.59999999999</v>
      </c>
      <c r="J28" s="46">
        <f>I28/F28</f>
        <v>0.7264027657364625</v>
      </c>
    </row>
    <row r="29" spans="3:10" ht="15.75">
      <c r="C29" s="12"/>
      <c r="D29" s="7"/>
      <c r="E29" s="7"/>
      <c r="F29" s="7"/>
      <c r="G29" s="7"/>
      <c r="H29" s="45"/>
      <c r="I29" s="7"/>
      <c r="J29" s="46"/>
    </row>
    <row r="30" spans="3:10" ht="33.75" customHeight="1">
      <c r="C30" s="12" t="s">
        <v>102</v>
      </c>
      <c r="D30" s="7"/>
      <c r="E30" s="7"/>
      <c r="F30" s="7"/>
      <c r="G30" s="7"/>
      <c r="H30" s="45"/>
      <c r="I30" s="7"/>
      <c r="J30" s="46"/>
    </row>
    <row r="31" spans="3:10" ht="15.75">
      <c r="C31" s="12" t="s">
        <v>1</v>
      </c>
      <c r="D31" s="7">
        <f>D32+D33+D34</f>
        <v>48449.1</v>
      </c>
      <c r="E31" s="7">
        <f>E32+E33+E34</f>
        <v>51221.68</v>
      </c>
      <c r="F31" s="7">
        <f>F32+F33+F34</f>
        <v>51574.32</v>
      </c>
      <c r="G31" s="7">
        <f>G32+G33+G34</f>
        <v>37523.99</v>
      </c>
      <c r="H31" s="45">
        <f>G31/F31</f>
        <v>0.7275712021021314</v>
      </c>
      <c r="I31" s="7">
        <f>I32+I33+I34</f>
        <v>37523.95</v>
      </c>
      <c r="J31" s="46">
        <f>I31/F31</f>
        <v>0.7275704265223467</v>
      </c>
    </row>
    <row r="32" spans="3:10" ht="15.75">
      <c r="C32" s="12" t="s">
        <v>16</v>
      </c>
      <c r="D32" s="7">
        <v>48449.1</v>
      </c>
      <c r="E32" s="7">
        <v>49199.1</v>
      </c>
      <c r="F32" s="7">
        <v>48449.1</v>
      </c>
      <c r="G32" s="7">
        <v>34235.78</v>
      </c>
      <c r="H32" s="45">
        <f>G32/F32</f>
        <v>0.7066339725608938</v>
      </c>
      <c r="I32" s="7">
        <v>34235.77</v>
      </c>
      <c r="J32" s="46">
        <f>I32/F32</f>
        <v>0.7066337661587109</v>
      </c>
    </row>
    <row r="33" spans="3:10" ht="15.75">
      <c r="C33" s="12" t="s">
        <v>10</v>
      </c>
      <c r="D33" s="7">
        <v>0</v>
      </c>
      <c r="E33" s="7">
        <v>2022.58</v>
      </c>
      <c r="F33" s="7">
        <v>2022.58</v>
      </c>
      <c r="G33" s="7">
        <v>2022.58</v>
      </c>
      <c r="H33" s="45">
        <v>0</v>
      </c>
      <c r="I33" s="7">
        <v>2022.58</v>
      </c>
      <c r="J33" s="46">
        <v>0</v>
      </c>
    </row>
    <row r="34" spans="3:10" ht="15.75">
      <c r="C34" s="12" t="s">
        <v>11</v>
      </c>
      <c r="D34" s="7">
        <v>0</v>
      </c>
      <c r="E34" s="7">
        <v>0</v>
      </c>
      <c r="F34" s="7">
        <v>1102.64</v>
      </c>
      <c r="G34" s="7">
        <v>1265.63</v>
      </c>
      <c r="H34" s="45">
        <f>G34/F34</f>
        <v>1.1478179641587463</v>
      </c>
      <c r="I34" s="53">
        <v>1265.6</v>
      </c>
      <c r="J34" s="46">
        <f>I34/F34</f>
        <v>1.147790756729304</v>
      </c>
    </row>
    <row r="35" spans="3:10" ht="15.75">
      <c r="C35" s="12"/>
      <c r="D35" s="7"/>
      <c r="E35" s="7"/>
      <c r="F35" s="7"/>
      <c r="G35" s="7"/>
      <c r="H35" s="45"/>
      <c r="I35" s="7"/>
      <c r="J35" s="46"/>
    </row>
    <row r="36" spans="3:10" ht="31.5">
      <c r="C36" s="12" t="s">
        <v>72</v>
      </c>
      <c r="D36" s="7"/>
      <c r="E36" s="7"/>
      <c r="F36" s="7"/>
      <c r="G36" s="7"/>
      <c r="H36" s="45"/>
      <c r="I36" s="7"/>
      <c r="J36" s="46"/>
    </row>
    <row r="37" spans="3:10" ht="15.75">
      <c r="C37" s="12" t="s">
        <v>1</v>
      </c>
      <c r="D37" s="7">
        <f>D38+D39+D40</f>
        <v>101726.36</v>
      </c>
      <c r="E37" s="7">
        <f>E38+E39+E40</f>
        <v>106398.40000000001</v>
      </c>
      <c r="F37" s="7">
        <f>F38+F39+F40</f>
        <v>106898.39</v>
      </c>
      <c r="G37" s="7">
        <f>G38+G39+G40</f>
        <v>80875.29000000001</v>
      </c>
      <c r="H37" s="45">
        <f>G37/F37</f>
        <v>0.7565622831176411</v>
      </c>
      <c r="I37" s="7">
        <f>I38+I39+I40</f>
        <v>80875.33</v>
      </c>
      <c r="J37" s="46">
        <f>I37/F37</f>
        <v>0.7565626573047546</v>
      </c>
    </row>
    <row r="38" spans="3:10" ht="15.75">
      <c r="C38" s="12" t="s">
        <v>16</v>
      </c>
      <c r="D38" s="7">
        <v>95939.73</v>
      </c>
      <c r="E38" s="7">
        <v>95939.8</v>
      </c>
      <c r="F38" s="7">
        <v>95939.7</v>
      </c>
      <c r="G38" s="7">
        <v>69974.05</v>
      </c>
      <c r="H38" s="45">
        <f>G38/F38</f>
        <v>0.729354479949385</v>
      </c>
      <c r="I38" s="53">
        <v>69974.04</v>
      </c>
      <c r="J38" s="46">
        <f>I38/F38</f>
        <v>0.7293543757172474</v>
      </c>
    </row>
    <row r="39" spans="3:10" ht="15.75">
      <c r="C39" s="12" t="s">
        <v>10</v>
      </c>
      <c r="D39" s="7">
        <v>5786.63</v>
      </c>
      <c r="E39" s="7">
        <v>10458.6</v>
      </c>
      <c r="F39" s="7">
        <v>10458.69</v>
      </c>
      <c r="G39" s="7">
        <v>10458.69</v>
      </c>
      <c r="H39" s="45">
        <f>G39/F39</f>
        <v>1</v>
      </c>
      <c r="I39" s="7">
        <v>10458.69</v>
      </c>
      <c r="J39" s="46">
        <f>I39/F39</f>
        <v>1</v>
      </c>
    </row>
    <row r="40" spans="3:10" ht="15.75">
      <c r="C40" s="12" t="s">
        <v>11</v>
      </c>
      <c r="D40" s="7">
        <v>0</v>
      </c>
      <c r="E40" s="7">
        <v>0</v>
      </c>
      <c r="F40" s="7">
        <v>500</v>
      </c>
      <c r="G40" s="7">
        <v>442.55</v>
      </c>
      <c r="H40" s="45">
        <f>G40/F40</f>
        <v>0.8851</v>
      </c>
      <c r="I40" s="53">
        <v>442.6</v>
      </c>
      <c r="J40" s="46">
        <f>I40/F40</f>
        <v>0.8852000000000001</v>
      </c>
    </row>
    <row r="41" spans="3:10" ht="15.75">
      <c r="C41" s="12"/>
      <c r="D41" s="7"/>
      <c r="E41" s="7"/>
      <c r="F41" s="7"/>
      <c r="G41" s="7"/>
      <c r="H41" s="45"/>
      <c r="I41" s="7"/>
      <c r="J41" s="46"/>
    </row>
    <row r="42" spans="3:10" ht="93" customHeight="1">
      <c r="C42" s="12" t="s">
        <v>73</v>
      </c>
      <c r="D42" s="7"/>
      <c r="E42" s="7"/>
      <c r="F42" s="7"/>
      <c r="G42" s="7"/>
      <c r="H42" s="45"/>
      <c r="I42" s="7"/>
      <c r="J42" s="46"/>
    </row>
    <row r="43" spans="3:10" ht="20.25" customHeight="1">
      <c r="C43" s="12" t="s">
        <v>1</v>
      </c>
      <c r="D43" s="53">
        <f>D44+D45+D46</f>
        <v>652520.06</v>
      </c>
      <c r="E43" s="53">
        <f>E44+E45+E46</f>
        <v>696721.9500000001</v>
      </c>
      <c r="F43" s="7">
        <f>F44+F45+F46</f>
        <v>753634.3</v>
      </c>
      <c r="G43" s="7">
        <f>G44+G45+G46</f>
        <v>467765.41000000003</v>
      </c>
      <c r="H43" s="45">
        <f>G43/F43</f>
        <v>0.6206795656726346</v>
      </c>
      <c r="I43" s="7">
        <f>I44+I45+I46</f>
        <v>467765.39</v>
      </c>
      <c r="J43" s="46">
        <f>I43/F43</f>
        <v>0.6206795391345643</v>
      </c>
    </row>
    <row r="44" spans="3:10" ht="15.75">
      <c r="C44" s="12" t="s">
        <v>16</v>
      </c>
      <c r="D44" s="53">
        <v>648998.63</v>
      </c>
      <c r="E44" s="7">
        <v>673711.17</v>
      </c>
      <c r="F44" s="7">
        <v>678025.97</v>
      </c>
      <c r="G44" s="7">
        <v>408908.03</v>
      </c>
      <c r="H44" s="45">
        <f>G44/F44</f>
        <v>0.6030860882806599</v>
      </c>
      <c r="I44" s="53">
        <v>408908.03</v>
      </c>
      <c r="J44" s="46">
        <f>I44/F44</f>
        <v>0.6030860882806599</v>
      </c>
    </row>
    <row r="45" spans="3:10" ht="15.75">
      <c r="C45" s="12" t="s">
        <v>10</v>
      </c>
      <c r="D45" s="53">
        <v>3521.43</v>
      </c>
      <c r="E45" s="7">
        <v>23010.78</v>
      </c>
      <c r="F45" s="7">
        <v>23010.78</v>
      </c>
      <c r="G45" s="7">
        <v>21483.2</v>
      </c>
      <c r="H45" s="45">
        <f>G45/F45</f>
        <v>0.9336145928125862</v>
      </c>
      <c r="I45" s="7">
        <v>21483.16</v>
      </c>
      <c r="J45" s="46">
        <f>I45/F45</f>
        <v>0.9336128544968924</v>
      </c>
    </row>
    <row r="46" spans="3:10" ht="15.75">
      <c r="C46" s="12" t="s">
        <v>11</v>
      </c>
      <c r="D46" s="7">
        <v>0</v>
      </c>
      <c r="E46" s="7">
        <v>0</v>
      </c>
      <c r="F46" s="7">
        <v>52597.55</v>
      </c>
      <c r="G46" s="7">
        <v>37374.18</v>
      </c>
      <c r="H46" s="45">
        <f>G46/F46</f>
        <v>0.7105688382823915</v>
      </c>
      <c r="I46" s="53">
        <v>37374.2</v>
      </c>
      <c r="J46" s="46">
        <f>I46/F46</f>
        <v>0.7105692185282393</v>
      </c>
    </row>
    <row r="47" spans="3:10" ht="15.75">
      <c r="C47" s="12"/>
      <c r="D47" s="7"/>
      <c r="E47" s="7"/>
      <c r="F47" s="7"/>
      <c r="G47" s="7"/>
      <c r="H47" s="45"/>
      <c r="I47" s="7"/>
      <c r="J47" s="46"/>
    </row>
    <row r="48" spans="3:10" ht="78.75">
      <c r="C48" s="12" t="s">
        <v>74</v>
      </c>
      <c r="D48" s="7"/>
      <c r="E48" s="7"/>
      <c r="F48" s="7"/>
      <c r="G48" s="7"/>
      <c r="H48" s="45"/>
      <c r="I48" s="7"/>
      <c r="J48" s="46"/>
    </row>
    <row r="49" spans="3:10" ht="15.75">
      <c r="C49" s="12" t="s">
        <v>1</v>
      </c>
      <c r="D49" s="7">
        <f>D50+D51+D52</f>
        <v>82.7</v>
      </c>
      <c r="E49" s="7">
        <f>E50+E51+E52</f>
        <v>82.74</v>
      </c>
      <c r="F49" s="7">
        <f>F50+F51+F52</f>
        <v>82.7</v>
      </c>
      <c r="G49" s="7">
        <f>G50+G51+G52</f>
        <v>82.74</v>
      </c>
      <c r="H49" s="56">
        <f>G49/F49</f>
        <v>1.000483675937122</v>
      </c>
      <c r="I49" s="53">
        <f>I50+I51+I52</f>
        <v>82.74</v>
      </c>
      <c r="J49" s="60">
        <f>I49/F49</f>
        <v>1.000483675937122</v>
      </c>
    </row>
    <row r="50" spans="3:10" ht="15.75">
      <c r="C50" s="12" t="s">
        <v>16</v>
      </c>
      <c r="D50" s="7">
        <v>24.8</v>
      </c>
      <c r="E50" s="7">
        <v>24.83</v>
      </c>
      <c r="F50" s="7">
        <v>24.8</v>
      </c>
      <c r="G50" s="7">
        <v>24.83</v>
      </c>
      <c r="H50" s="56">
        <f>G50/F50</f>
        <v>1.0012096774193548</v>
      </c>
      <c r="I50" s="7">
        <v>24.83</v>
      </c>
      <c r="J50" s="60">
        <f>I50/F50</f>
        <v>1.0012096774193548</v>
      </c>
    </row>
    <row r="51" spans="3:10" ht="15.75">
      <c r="C51" s="12" t="s">
        <v>10</v>
      </c>
      <c r="D51" s="7">
        <v>57.9</v>
      </c>
      <c r="E51" s="7">
        <v>57.91</v>
      </c>
      <c r="F51" s="7">
        <v>57.9</v>
      </c>
      <c r="G51" s="7">
        <v>57.91</v>
      </c>
      <c r="H51" s="56">
        <f>G51/F51</f>
        <v>1.0001727115716752</v>
      </c>
      <c r="I51" s="7">
        <v>57.91</v>
      </c>
      <c r="J51" s="46">
        <f>I51/F51</f>
        <v>1.0001727115716752</v>
      </c>
    </row>
    <row r="52" spans="3:10" ht="15.75">
      <c r="C52" s="12" t="s">
        <v>11</v>
      </c>
      <c r="D52" s="7">
        <v>0</v>
      </c>
      <c r="E52" s="7">
        <v>0</v>
      </c>
      <c r="F52" s="7">
        <v>0</v>
      </c>
      <c r="G52" s="7">
        <v>0</v>
      </c>
      <c r="H52" s="45">
        <v>0</v>
      </c>
      <c r="I52" s="53">
        <v>0</v>
      </c>
      <c r="J52" s="46">
        <v>0</v>
      </c>
    </row>
    <row r="53" spans="3:10" ht="15.75">
      <c r="C53" s="12"/>
      <c r="D53" s="7"/>
      <c r="E53" s="7"/>
      <c r="F53" s="7"/>
      <c r="G53" s="7"/>
      <c r="H53" s="45"/>
      <c r="I53" s="7"/>
      <c r="J53" s="46"/>
    </row>
    <row r="54" spans="3:10" ht="31.5">
      <c r="C54" s="12" t="s">
        <v>106</v>
      </c>
      <c r="D54" s="7"/>
      <c r="E54" s="7"/>
      <c r="F54" s="7"/>
      <c r="G54" s="7"/>
      <c r="H54" s="45"/>
      <c r="I54" s="7"/>
      <c r="J54" s="46"/>
    </row>
    <row r="55" spans="3:10" ht="15.75">
      <c r="C55" s="12" t="s">
        <v>1</v>
      </c>
      <c r="D55" s="7">
        <f>D56+D57+D58</f>
        <v>0</v>
      </c>
      <c r="E55" s="7">
        <f>E56+E57+E58</f>
        <v>306196.8</v>
      </c>
      <c r="F55" s="7">
        <f>F56+F57+F58</f>
        <v>326566.27</v>
      </c>
      <c r="G55" s="7">
        <f>G56+G57+G58</f>
        <v>244642.03</v>
      </c>
      <c r="H55" s="45">
        <f>G55/F55</f>
        <v>0.7491344099928017</v>
      </c>
      <c r="I55" s="7">
        <f>I56+I57+I58</f>
        <v>244642.05000000002</v>
      </c>
      <c r="J55" s="46">
        <f>I55/F55</f>
        <v>0.7491344712361139</v>
      </c>
    </row>
    <row r="56" spans="3:10" ht="15.75">
      <c r="C56" s="12" t="s">
        <v>16</v>
      </c>
      <c r="D56" s="7">
        <v>0</v>
      </c>
      <c r="E56" s="7">
        <v>306196.8</v>
      </c>
      <c r="F56" s="7">
        <v>306196.81</v>
      </c>
      <c r="G56" s="7">
        <v>229556.84</v>
      </c>
      <c r="H56" s="45">
        <f>G56/F56</f>
        <v>0.7497035648411883</v>
      </c>
      <c r="I56" s="7">
        <v>229556.85</v>
      </c>
      <c r="J56" s="46">
        <f>I56/F56</f>
        <v>0.7497035974999218</v>
      </c>
    </row>
    <row r="57" spans="3:10" ht="15.75">
      <c r="C57" s="12" t="s">
        <v>10</v>
      </c>
      <c r="D57" s="7">
        <v>0</v>
      </c>
      <c r="E57" s="7">
        <v>0</v>
      </c>
      <c r="F57" s="7">
        <v>0</v>
      </c>
      <c r="G57" s="7">
        <v>0</v>
      </c>
      <c r="H57" s="45">
        <v>0</v>
      </c>
      <c r="I57" s="7">
        <v>0</v>
      </c>
      <c r="J57" s="46">
        <v>0</v>
      </c>
    </row>
    <row r="58" spans="3:10" ht="15.75">
      <c r="C58" s="12" t="s">
        <v>11</v>
      </c>
      <c r="D58" s="7">
        <v>0</v>
      </c>
      <c r="E58" s="7">
        <v>0</v>
      </c>
      <c r="F58" s="7">
        <v>20369.46</v>
      </c>
      <c r="G58" s="7">
        <v>15085.19</v>
      </c>
      <c r="H58" s="45">
        <f>G58/F58</f>
        <v>0.7405787880483823</v>
      </c>
      <c r="I58" s="7">
        <v>15085.2</v>
      </c>
      <c r="J58" s="46">
        <f>I58/F58</f>
        <v>0.7405792789794133</v>
      </c>
    </row>
    <row r="59" spans="3:10" ht="15.75">
      <c r="C59" s="12"/>
      <c r="D59" s="7"/>
      <c r="E59" s="7"/>
      <c r="F59" s="7"/>
      <c r="G59" s="7"/>
      <c r="H59" s="45"/>
      <c r="I59" s="7"/>
      <c r="J59" s="46"/>
    </row>
    <row r="60" spans="3:10" ht="31.5">
      <c r="C60" s="12" t="s">
        <v>20</v>
      </c>
      <c r="D60" s="7"/>
      <c r="E60" s="7"/>
      <c r="F60" s="7"/>
      <c r="G60" s="7"/>
      <c r="H60" s="45"/>
      <c r="I60" s="7"/>
      <c r="J60" s="46"/>
    </row>
    <row r="61" spans="3:10" ht="15.75">
      <c r="C61" s="12" t="s">
        <v>1</v>
      </c>
      <c r="D61" s="7">
        <f>D62+D63+D64</f>
        <v>19896.6</v>
      </c>
      <c r="E61" s="7">
        <f>E62+E63+E64</f>
        <v>20712.25</v>
      </c>
      <c r="F61" s="7">
        <f>F62+F63+F64</f>
        <v>20712.25</v>
      </c>
      <c r="G61" s="7">
        <f>G62+G63+G64</f>
        <v>16833.15</v>
      </c>
      <c r="H61" s="45">
        <f>G61/F61</f>
        <v>0.8127146978237517</v>
      </c>
      <c r="I61" s="7">
        <f>I62+I63+I64</f>
        <v>16833.15</v>
      </c>
      <c r="J61" s="46">
        <f>I61/F61</f>
        <v>0.8127146978237517</v>
      </c>
    </row>
    <row r="62" spans="3:10" ht="15.75">
      <c r="C62" s="12" t="s">
        <v>16</v>
      </c>
      <c r="D62" s="7">
        <v>19896.6</v>
      </c>
      <c r="E62" s="7">
        <v>20712.25</v>
      </c>
      <c r="F62" s="7">
        <v>20712.25</v>
      </c>
      <c r="G62" s="7">
        <v>16833.15</v>
      </c>
      <c r="H62" s="45">
        <f>G62/F62</f>
        <v>0.8127146978237517</v>
      </c>
      <c r="I62" s="53">
        <v>16833.15</v>
      </c>
      <c r="J62" s="46">
        <f>I62/F62</f>
        <v>0.8127146978237517</v>
      </c>
    </row>
    <row r="63" spans="3:10" ht="15.75">
      <c r="C63" s="12" t="s">
        <v>10</v>
      </c>
      <c r="D63" s="7">
        <v>0</v>
      </c>
      <c r="E63" s="7">
        <v>0</v>
      </c>
      <c r="F63" s="7">
        <v>0</v>
      </c>
      <c r="G63" s="7">
        <v>0</v>
      </c>
      <c r="H63" s="45">
        <v>0</v>
      </c>
      <c r="I63" s="7">
        <v>0</v>
      </c>
      <c r="J63" s="46">
        <v>0</v>
      </c>
    </row>
    <row r="64" spans="3:10" ht="15.75">
      <c r="C64" s="12" t="s">
        <v>11</v>
      </c>
      <c r="D64" s="7">
        <v>0</v>
      </c>
      <c r="E64" s="7">
        <v>0</v>
      </c>
      <c r="F64" s="7">
        <v>0</v>
      </c>
      <c r="G64" s="7">
        <v>0</v>
      </c>
      <c r="H64" s="45">
        <v>0</v>
      </c>
      <c r="I64" s="7">
        <v>0</v>
      </c>
      <c r="J64" s="46">
        <v>0</v>
      </c>
    </row>
    <row r="65" spans="3:10" ht="15.75">
      <c r="C65" s="12"/>
      <c r="D65" s="7"/>
      <c r="E65" s="7"/>
      <c r="F65" s="7"/>
      <c r="G65" s="7"/>
      <c r="H65" s="45"/>
      <c r="I65" s="7"/>
      <c r="J65" s="46"/>
    </row>
    <row r="66" spans="3:10" ht="32.25" customHeight="1">
      <c r="C66" s="12" t="s">
        <v>98</v>
      </c>
      <c r="D66" s="7"/>
      <c r="E66" s="7"/>
      <c r="F66" s="7"/>
      <c r="G66" s="7"/>
      <c r="H66" s="45"/>
      <c r="I66" s="7"/>
      <c r="J66" s="46"/>
    </row>
    <row r="67" spans="3:10" ht="15.75">
      <c r="C67" s="12" t="s">
        <v>1</v>
      </c>
      <c r="D67" s="7">
        <f>D68+D69+D70</f>
        <v>0</v>
      </c>
      <c r="E67" s="7">
        <f>E68+E69+E70</f>
        <v>0</v>
      </c>
      <c r="F67" s="7">
        <f>F68+F69+F70</f>
        <v>0</v>
      </c>
      <c r="G67" s="7">
        <f>G68+G69+G70</f>
        <v>0</v>
      </c>
      <c r="H67" s="56">
        <v>0</v>
      </c>
      <c r="I67" s="7">
        <f>I68+I69+I70</f>
        <v>0</v>
      </c>
      <c r="J67" s="60">
        <v>0</v>
      </c>
    </row>
    <row r="68" spans="3:10" ht="15.75">
      <c r="C68" s="12" t="s">
        <v>16</v>
      </c>
      <c r="D68" s="7">
        <v>0</v>
      </c>
      <c r="E68" s="7">
        <v>0</v>
      </c>
      <c r="F68" s="7">
        <v>0</v>
      </c>
      <c r="G68" s="7">
        <v>0</v>
      </c>
      <c r="H68" s="56">
        <v>0</v>
      </c>
      <c r="I68" s="7">
        <v>0</v>
      </c>
      <c r="J68" s="46">
        <v>0</v>
      </c>
    </row>
    <row r="69" spans="3:10" ht="15.75">
      <c r="C69" s="12" t="s">
        <v>68</v>
      </c>
      <c r="D69" s="7">
        <v>0</v>
      </c>
      <c r="E69" s="7">
        <v>0</v>
      </c>
      <c r="F69" s="7">
        <v>0</v>
      </c>
      <c r="G69" s="7">
        <v>0</v>
      </c>
      <c r="H69" s="56">
        <v>0</v>
      </c>
      <c r="I69" s="7">
        <v>0</v>
      </c>
      <c r="J69" s="46">
        <v>0</v>
      </c>
    </row>
    <row r="70" spans="3:10" ht="15.75">
      <c r="C70" s="12" t="s">
        <v>11</v>
      </c>
      <c r="D70" s="7">
        <v>0</v>
      </c>
      <c r="E70" s="7">
        <v>0</v>
      </c>
      <c r="F70" s="7">
        <v>0</v>
      </c>
      <c r="G70" s="7">
        <v>0</v>
      </c>
      <c r="H70" s="56">
        <v>0</v>
      </c>
      <c r="I70" s="53">
        <v>0</v>
      </c>
      <c r="J70" s="60">
        <v>0</v>
      </c>
    </row>
    <row r="71" spans="3:10" ht="15.75">
      <c r="C71" s="12"/>
      <c r="D71" s="7"/>
      <c r="E71" s="7"/>
      <c r="F71" s="7"/>
      <c r="G71" s="7"/>
      <c r="H71" s="45"/>
      <c r="I71" s="7"/>
      <c r="J71" s="46"/>
    </row>
    <row r="72" spans="3:10" ht="16.5" customHeight="1">
      <c r="C72" s="12"/>
      <c r="D72" s="14"/>
      <c r="E72" s="14"/>
      <c r="F72" s="7"/>
      <c r="G72" s="43"/>
      <c r="H72" s="45"/>
      <c r="I72" s="8"/>
      <c r="J72" s="46"/>
    </row>
    <row r="73" spans="3:10" ht="47.25">
      <c r="C73" s="28" t="s">
        <v>21</v>
      </c>
      <c r="D73" s="14"/>
      <c r="E73" s="14"/>
      <c r="F73" s="7"/>
      <c r="G73" s="43"/>
      <c r="H73" s="45"/>
      <c r="I73" s="8"/>
      <c r="J73" s="46"/>
    </row>
    <row r="74" spans="3:10" s="22" customFormat="1" ht="15.75" customHeight="1">
      <c r="C74" s="21" t="s">
        <v>1</v>
      </c>
      <c r="D74" s="9">
        <f aca="true" t="shared" si="3" ref="D74:G77">D80+D86+D92</f>
        <v>5728211.91</v>
      </c>
      <c r="E74" s="52">
        <f t="shared" si="3"/>
        <v>5485750.799999999</v>
      </c>
      <c r="F74" s="9">
        <f t="shared" si="3"/>
        <v>5911228.91</v>
      </c>
      <c r="G74" s="9">
        <f t="shared" si="3"/>
        <v>4007494.80401</v>
      </c>
      <c r="H74" s="45">
        <f>G74/F74</f>
        <v>0.6779461369243439</v>
      </c>
      <c r="I74" s="9">
        <f>I80+I86+I92</f>
        <v>4007494.87</v>
      </c>
      <c r="J74" s="46">
        <f>I74/F74</f>
        <v>0.6779461480878433</v>
      </c>
    </row>
    <row r="75" spans="3:10" ht="16.5" customHeight="1">
      <c r="C75" s="12" t="s">
        <v>16</v>
      </c>
      <c r="D75" s="7">
        <f t="shared" si="3"/>
        <v>1978555.0399999998</v>
      </c>
      <c r="E75" s="7">
        <f t="shared" si="3"/>
        <v>1718758.06</v>
      </c>
      <c r="F75" s="7">
        <f t="shared" si="3"/>
        <v>1978555.0399999998</v>
      </c>
      <c r="G75" s="7">
        <f t="shared" si="3"/>
        <v>1206782.74254</v>
      </c>
      <c r="H75" s="45">
        <f>G75/F75</f>
        <v>0.6099313479497644</v>
      </c>
      <c r="I75" s="7">
        <f>I81+I87+I93</f>
        <v>1206782.75</v>
      </c>
      <c r="J75" s="46">
        <f>I75/F75</f>
        <v>0.6099313517201927</v>
      </c>
    </row>
    <row r="76" spans="3:10" ht="17.25" customHeight="1">
      <c r="C76" s="12" t="s">
        <v>10</v>
      </c>
      <c r="D76" s="7">
        <f t="shared" si="3"/>
        <v>3749656.8699999996</v>
      </c>
      <c r="E76" s="7">
        <f t="shared" si="3"/>
        <v>3766992.7399999998</v>
      </c>
      <c r="F76" s="7">
        <f t="shared" si="3"/>
        <v>3749656.8699999996</v>
      </c>
      <c r="G76" s="7">
        <f t="shared" si="3"/>
        <v>2715850.11637</v>
      </c>
      <c r="H76" s="45">
        <f>G76/F76</f>
        <v>0.7242929714712804</v>
      </c>
      <c r="I76" s="7">
        <f>I82+I88+I94</f>
        <v>2715850.12</v>
      </c>
      <c r="J76" s="46">
        <f>I76/F76</f>
        <v>0.724292972439369</v>
      </c>
    </row>
    <row r="77" spans="3:10" ht="17.25" customHeight="1">
      <c r="C77" s="12" t="s">
        <v>11</v>
      </c>
      <c r="D77" s="7">
        <f t="shared" si="3"/>
        <v>0</v>
      </c>
      <c r="E77" s="7">
        <f t="shared" si="3"/>
        <v>0</v>
      </c>
      <c r="F77" s="7">
        <f t="shared" si="3"/>
        <v>183017</v>
      </c>
      <c r="G77" s="7">
        <f t="shared" si="3"/>
        <v>84861.9451</v>
      </c>
      <c r="H77" s="45">
        <f>G77/F77</f>
        <v>0.46368340154193327</v>
      </c>
      <c r="I77" s="7">
        <f>I83+I89+I95</f>
        <v>84862</v>
      </c>
      <c r="J77" s="46">
        <f>I77/F77</f>
        <v>0.463683701514067</v>
      </c>
    </row>
    <row r="78" spans="3:10" ht="18.75" customHeight="1">
      <c r="C78" s="29"/>
      <c r="D78" s="14"/>
      <c r="E78" s="14"/>
      <c r="F78" s="25"/>
      <c r="G78" s="43"/>
      <c r="H78" s="45"/>
      <c r="I78" s="43"/>
      <c r="J78" s="46"/>
    </row>
    <row r="79" spans="3:10" ht="17.25" customHeight="1">
      <c r="C79" s="11" t="s">
        <v>2</v>
      </c>
      <c r="D79" s="14"/>
      <c r="E79" s="14"/>
      <c r="F79" s="26"/>
      <c r="G79" s="8"/>
      <c r="H79" s="45"/>
      <c r="I79" s="8"/>
      <c r="J79" s="46"/>
    </row>
    <row r="80" spans="3:10" ht="17.25" customHeight="1">
      <c r="C80" s="12" t="s">
        <v>1</v>
      </c>
      <c r="D80" s="53">
        <f>D81+D82+D83</f>
        <v>5087683.76</v>
      </c>
      <c r="E80" s="53">
        <f>E81+E82+E83</f>
        <v>5154661.529999999</v>
      </c>
      <c r="F80" s="7">
        <f>F81+F82+F83</f>
        <v>5196803.76</v>
      </c>
      <c r="G80" s="7">
        <f>G81+G82+G83</f>
        <v>3729958.74683</v>
      </c>
      <c r="H80" s="45">
        <f>G80/F80</f>
        <v>0.717740926748021</v>
      </c>
      <c r="I80" s="53">
        <f>I81+I82+I83</f>
        <v>3729958.79</v>
      </c>
      <c r="J80" s="46">
        <f>I80/F80</f>
        <v>0.7177409350550501</v>
      </c>
    </row>
    <row r="81" spans="3:10" ht="17.25" customHeight="1">
      <c r="C81" s="12" t="s">
        <v>16</v>
      </c>
      <c r="D81" s="7">
        <v>1339581.4</v>
      </c>
      <c r="E81" s="7">
        <v>1388831.19</v>
      </c>
      <c r="F81" s="7">
        <v>1339581.4</v>
      </c>
      <c r="G81" s="8">
        <v>960725.16161</v>
      </c>
      <c r="H81" s="45">
        <f>G81/F81</f>
        <v>0.7171831152701882</v>
      </c>
      <c r="I81" s="51">
        <v>960725.16</v>
      </c>
      <c r="J81" s="46">
        <f>I81/F81</f>
        <v>0.7171831140683202</v>
      </c>
    </row>
    <row r="82" spans="3:10" ht="17.25" customHeight="1">
      <c r="C82" s="12" t="s">
        <v>10</v>
      </c>
      <c r="D82" s="8">
        <v>3748102.36</v>
      </c>
      <c r="E82" s="7">
        <v>3765830.34</v>
      </c>
      <c r="F82" s="8">
        <v>3748102.36</v>
      </c>
      <c r="G82" s="8">
        <v>2715304.8193</v>
      </c>
      <c r="H82" s="45">
        <f>G82/F82</f>
        <v>0.7244478828214287</v>
      </c>
      <c r="I82" s="51">
        <v>2715304.83</v>
      </c>
      <c r="J82" s="46">
        <f>I82/F82</f>
        <v>0.7244478856762065</v>
      </c>
    </row>
    <row r="83" spans="3:10" ht="17.25" customHeight="1">
      <c r="C83" s="12" t="s">
        <v>11</v>
      </c>
      <c r="D83" s="8">
        <v>0</v>
      </c>
      <c r="E83" s="8">
        <v>0</v>
      </c>
      <c r="F83" s="7">
        <v>109120</v>
      </c>
      <c r="G83" s="8">
        <v>53928.76592</v>
      </c>
      <c r="H83" s="45">
        <f>G83/F83</f>
        <v>0.4942152302052786</v>
      </c>
      <c r="I83" s="51">
        <v>53928.8</v>
      </c>
      <c r="J83" s="46">
        <f>I83/F83</f>
        <v>0.4942155425219942</v>
      </c>
    </row>
    <row r="84" spans="3:10" ht="17.25" customHeight="1">
      <c r="C84" s="12"/>
      <c r="D84" s="8"/>
      <c r="E84" s="8"/>
      <c r="F84" s="7"/>
      <c r="G84" s="8"/>
      <c r="H84" s="45"/>
      <c r="I84" s="8"/>
      <c r="J84" s="46"/>
    </row>
    <row r="85" spans="3:10" ht="48" customHeight="1">
      <c r="C85" s="11" t="s">
        <v>12</v>
      </c>
      <c r="D85" s="8"/>
      <c r="E85" s="8"/>
      <c r="F85" s="7"/>
      <c r="G85" s="8"/>
      <c r="H85" s="45"/>
      <c r="I85" s="8"/>
      <c r="J85" s="46"/>
    </row>
    <row r="86" spans="3:10" ht="17.25" customHeight="1">
      <c r="C86" s="12" t="s">
        <v>1</v>
      </c>
      <c r="D86" s="7">
        <f>D87+D88+D89</f>
        <v>592944.96</v>
      </c>
      <c r="E86" s="53">
        <f>E87+E88+E89</f>
        <v>284321.72000000003</v>
      </c>
      <c r="F86" s="7">
        <f>F87+F88+F89</f>
        <v>666841.96</v>
      </c>
      <c r="G86" s="7">
        <f>G87+G88+G89</f>
        <v>247306.87306</v>
      </c>
      <c r="H86" s="45">
        <f>G86/F86</f>
        <v>0.370862794926702</v>
      </c>
      <c r="I86" s="7">
        <f>I87+I88+I89</f>
        <v>247306.89</v>
      </c>
      <c r="J86" s="46">
        <f>I86/F86</f>
        <v>0.3708628203300225</v>
      </c>
    </row>
    <row r="87" spans="3:10" ht="17.25" customHeight="1">
      <c r="C87" s="12" t="s">
        <v>16</v>
      </c>
      <c r="D87" s="7">
        <v>591390.45</v>
      </c>
      <c r="E87" s="7">
        <v>283159.32</v>
      </c>
      <c r="F87" s="7">
        <v>591390.45</v>
      </c>
      <c r="G87" s="7">
        <v>215828.39681</v>
      </c>
      <c r="H87" s="45">
        <f>G87/F87</f>
        <v>0.36495076443997365</v>
      </c>
      <c r="I87" s="7">
        <v>215828.4</v>
      </c>
      <c r="J87" s="46">
        <f>I87/F87</f>
        <v>0.3649507698340411</v>
      </c>
    </row>
    <row r="88" spans="3:10" ht="17.25" customHeight="1">
      <c r="C88" s="12" t="s">
        <v>10</v>
      </c>
      <c r="D88" s="8">
        <v>1554.51</v>
      </c>
      <c r="E88" s="7">
        <v>1162.4</v>
      </c>
      <c r="F88" s="7">
        <v>1554.51</v>
      </c>
      <c r="G88" s="8">
        <v>545.29707</v>
      </c>
      <c r="H88" s="45">
        <f>G88/F88</f>
        <v>0.3507838933168651</v>
      </c>
      <c r="I88" s="8">
        <v>545.29</v>
      </c>
      <c r="J88" s="46">
        <f>I88/F88</f>
        <v>0.3507793452599211</v>
      </c>
    </row>
    <row r="89" spans="3:10" ht="17.25" customHeight="1">
      <c r="C89" s="12" t="s">
        <v>11</v>
      </c>
      <c r="D89" s="8">
        <v>0</v>
      </c>
      <c r="E89" s="8">
        <v>0</v>
      </c>
      <c r="F89" s="8">
        <v>73897</v>
      </c>
      <c r="G89" s="7">
        <v>30933.17918</v>
      </c>
      <c r="H89" s="45">
        <f>G89/F89</f>
        <v>0.4185985788326996</v>
      </c>
      <c r="I89" s="53">
        <v>30933.2</v>
      </c>
      <c r="J89" s="46">
        <f>I89/F89</f>
        <v>0.41859886057620743</v>
      </c>
    </row>
    <row r="90" spans="3:10" ht="17.25" customHeight="1">
      <c r="C90" s="12"/>
      <c r="D90" s="8"/>
      <c r="E90" s="8"/>
      <c r="F90" s="7"/>
      <c r="G90" s="8"/>
      <c r="H90" s="45"/>
      <c r="I90" s="8"/>
      <c r="J90" s="46"/>
    </row>
    <row r="91" spans="1:10" ht="31.5" customHeight="1">
      <c r="A91" s="1" t="s">
        <v>70</v>
      </c>
      <c r="C91" s="12" t="s">
        <v>40</v>
      </c>
      <c r="D91" s="8"/>
      <c r="E91" s="8"/>
      <c r="F91" s="7"/>
      <c r="G91" s="8"/>
      <c r="H91" s="45"/>
      <c r="I91" s="8"/>
      <c r="J91" s="46"/>
    </row>
    <row r="92" spans="3:10" ht="17.25" customHeight="1">
      <c r="C92" s="12" t="s">
        <v>1</v>
      </c>
      <c r="D92" s="8">
        <f>D93+D94+D95</f>
        <v>47583.19</v>
      </c>
      <c r="E92" s="8">
        <f>E93+E94+E95</f>
        <v>46767.55</v>
      </c>
      <c r="F92" s="8">
        <f>F93+F94+F95</f>
        <v>47583.19</v>
      </c>
      <c r="G92" s="8">
        <f>G93+G94+G95</f>
        <v>30229.18412</v>
      </c>
      <c r="H92" s="45">
        <f>G92/F92</f>
        <v>0.6352912471820406</v>
      </c>
      <c r="I92" s="51">
        <f>I93+I94+I95</f>
        <v>30229.19</v>
      </c>
      <c r="J92" s="46">
        <f>I92/F92</f>
        <v>0.6352913707550922</v>
      </c>
    </row>
    <row r="93" spans="3:10" ht="17.25" customHeight="1">
      <c r="C93" s="12" t="s">
        <v>16</v>
      </c>
      <c r="D93" s="7">
        <v>47583.19</v>
      </c>
      <c r="E93" s="8">
        <v>46767.55</v>
      </c>
      <c r="F93" s="7">
        <v>47583.19</v>
      </c>
      <c r="G93" s="8">
        <v>30229.18412</v>
      </c>
      <c r="H93" s="45">
        <f>G93/F93</f>
        <v>0.6352912471820406</v>
      </c>
      <c r="I93" s="51">
        <v>30229.19</v>
      </c>
      <c r="J93" s="46">
        <f>I93/F93</f>
        <v>0.6352913707550922</v>
      </c>
    </row>
    <row r="94" spans="3:10" ht="17.25" customHeight="1">
      <c r="C94" s="12" t="s">
        <v>10</v>
      </c>
      <c r="D94" s="7">
        <v>0</v>
      </c>
      <c r="E94" s="8">
        <v>0</v>
      </c>
      <c r="F94" s="7">
        <v>0</v>
      </c>
      <c r="G94" s="8">
        <v>0</v>
      </c>
      <c r="H94" s="45">
        <v>0</v>
      </c>
      <c r="I94" s="8">
        <v>0</v>
      </c>
      <c r="J94" s="46">
        <v>0</v>
      </c>
    </row>
    <row r="95" spans="3:10" ht="17.25" customHeight="1">
      <c r="C95" s="12" t="s">
        <v>11</v>
      </c>
      <c r="D95" s="7">
        <v>0</v>
      </c>
      <c r="E95" s="8">
        <v>0</v>
      </c>
      <c r="F95" s="7">
        <v>0</v>
      </c>
      <c r="G95" s="8">
        <v>0</v>
      </c>
      <c r="H95" s="45">
        <v>0</v>
      </c>
      <c r="I95" s="8">
        <v>0</v>
      </c>
      <c r="J95" s="46">
        <v>0</v>
      </c>
    </row>
    <row r="96" spans="3:10" ht="17.25" customHeight="1">
      <c r="C96" s="12"/>
      <c r="D96" s="8"/>
      <c r="E96" s="8"/>
      <c r="F96" s="7"/>
      <c r="G96" s="8"/>
      <c r="H96" s="45"/>
      <c r="I96" s="8"/>
      <c r="J96" s="46"/>
    </row>
    <row r="97" spans="3:10" ht="57.75" customHeight="1">
      <c r="C97" s="19" t="s">
        <v>22</v>
      </c>
      <c r="D97" s="8"/>
      <c r="E97" s="8"/>
      <c r="F97" s="7"/>
      <c r="G97" s="8"/>
      <c r="H97" s="45"/>
      <c r="I97" s="8"/>
      <c r="J97" s="46"/>
    </row>
    <row r="98" spans="3:10" s="22" customFormat="1" ht="15.75" customHeight="1">
      <c r="C98" s="21" t="s">
        <v>1</v>
      </c>
      <c r="D98" s="9">
        <f aca="true" t="shared" si="4" ref="D98:G101">D104+D110+D116+D122+D128+D134</f>
        <v>64125</v>
      </c>
      <c r="E98" s="9">
        <f t="shared" si="4"/>
        <v>64125</v>
      </c>
      <c r="F98" s="9">
        <f t="shared" si="4"/>
        <v>64125</v>
      </c>
      <c r="G98" s="9">
        <f t="shared" si="4"/>
        <v>50365.72</v>
      </c>
      <c r="H98" s="45">
        <f>G98/F98</f>
        <v>0.7854303313840156</v>
      </c>
      <c r="I98" s="52">
        <f>I104+I110+I116+I122+I128+I134</f>
        <v>50365.68000000001</v>
      </c>
      <c r="J98" s="46">
        <f>I98/F98</f>
        <v>0.7854297076023393</v>
      </c>
    </row>
    <row r="99" spans="3:10" ht="16.5" customHeight="1">
      <c r="C99" s="12" t="s">
        <v>16</v>
      </c>
      <c r="D99" s="7">
        <f t="shared" si="4"/>
        <v>43964</v>
      </c>
      <c r="E99" s="7">
        <f t="shared" si="4"/>
        <v>43964</v>
      </c>
      <c r="F99" s="7">
        <f t="shared" si="4"/>
        <v>43964</v>
      </c>
      <c r="G99" s="7">
        <f t="shared" si="4"/>
        <v>33513.42</v>
      </c>
      <c r="H99" s="45">
        <f>G99/F99</f>
        <v>0.762292330088254</v>
      </c>
      <c r="I99" s="7">
        <f>I105+I111+I117+I123+I129+I135</f>
        <v>33513.37</v>
      </c>
      <c r="J99" s="46">
        <f>I99/F99</f>
        <v>0.7622911927941043</v>
      </c>
    </row>
    <row r="100" spans="3:10" ht="18" customHeight="1">
      <c r="C100" s="12" t="s">
        <v>10</v>
      </c>
      <c r="D100" s="7">
        <f t="shared" si="4"/>
        <v>20161</v>
      </c>
      <c r="E100" s="7">
        <f t="shared" si="4"/>
        <v>20161</v>
      </c>
      <c r="F100" s="7">
        <f t="shared" si="4"/>
        <v>20161</v>
      </c>
      <c r="G100" s="7">
        <f t="shared" si="4"/>
        <v>16852.3</v>
      </c>
      <c r="H100" s="45">
        <f>G100/F100</f>
        <v>0.8358861167600813</v>
      </c>
      <c r="I100" s="7">
        <f>I106+I112+I118+I124+I130+I136</f>
        <v>16852.31</v>
      </c>
      <c r="J100" s="46">
        <f>I100/F100</f>
        <v>0.8358866127672239</v>
      </c>
    </row>
    <row r="101" spans="3:10" ht="16.5" customHeight="1">
      <c r="C101" s="12" t="s">
        <v>11</v>
      </c>
      <c r="D101" s="7">
        <f t="shared" si="4"/>
        <v>0</v>
      </c>
      <c r="E101" s="7">
        <f t="shared" si="4"/>
        <v>0</v>
      </c>
      <c r="F101" s="7">
        <f t="shared" si="4"/>
        <v>0</v>
      </c>
      <c r="G101" s="7">
        <f t="shared" si="4"/>
        <v>0</v>
      </c>
      <c r="H101" s="45">
        <v>0</v>
      </c>
      <c r="I101" s="7">
        <f>I107+I113+I119+I125+I131+I137</f>
        <v>0</v>
      </c>
      <c r="J101" s="46">
        <v>0</v>
      </c>
    </row>
    <row r="102" spans="3:10" ht="13.5" customHeight="1">
      <c r="C102" s="34"/>
      <c r="D102" s="8"/>
      <c r="E102" s="8"/>
      <c r="F102" s="7"/>
      <c r="G102" s="8"/>
      <c r="H102" s="45"/>
      <c r="I102" s="8"/>
      <c r="J102" s="46"/>
    </row>
    <row r="103" spans="3:10" ht="29.25" customHeight="1">
      <c r="C103" s="30" t="s">
        <v>23</v>
      </c>
      <c r="D103" s="8"/>
      <c r="E103" s="8"/>
      <c r="F103" s="7"/>
      <c r="G103" s="8"/>
      <c r="H103" s="45"/>
      <c r="I103" s="8"/>
      <c r="J103" s="46"/>
    </row>
    <row r="104" spans="3:10" ht="15.75">
      <c r="C104" s="12" t="s">
        <v>1</v>
      </c>
      <c r="D104" s="7">
        <f>D105+D106+D107</f>
        <v>28000</v>
      </c>
      <c r="E104" s="7">
        <f>E105+E106+E107</f>
        <v>28000</v>
      </c>
      <c r="F104" s="7">
        <f>F105+F106+F107</f>
        <v>28000</v>
      </c>
      <c r="G104" s="7">
        <f>G105+G106+G107</f>
        <v>19741.7</v>
      </c>
      <c r="H104" s="45">
        <f>G104/F104</f>
        <v>0.7050607142857143</v>
      </c>
      <c r="I104" s="53">
        <f>I105+I106+I107</f>
        <v>19741.65</v>
      </c>
      <c r="J104" s="46">
        <f>I104/F104</f>
        <v>0.7050589285714286</v>
      </c>
    </row>
    <row r="105" spans="3:10" ht="15.75">
      <c r="C105" s="12" t="s">
        <v>16</v>
      </c>
      <c r="D105" s="7">
        <v>28000</v>
      </c>
      <c r="E105" s="7">
        <v>28000</v>
      </c>
      <c r="F105" s="7">
        <v>28000</v>
      </c>
      <c r="G105" s="8">
        <v>19741.7</v>
      </c>
      <c r="H105" s="45">
        <f>G105/F105</f>
        <v>0.7050607142857143</v>
      </c>
      <c r="I105" s="8">
        <v>19741.65</v>
      </c>
      <c r="J105" s="46">
        <f>I105/F105</f>
        <v>0.7050589285714286</v>
      </c>
    </row>
    <row r="106" spans="3:10" ht="15.75">
      <c r="C106" s="12" t="s">
        <v>10</v>
      </c>
      <c r="D106" s="8">
        <v>0</v>
      </c>
      <c r="E106" s="8">
        <v>0</v>
      </c>
      <c r="F106" s="8">
        <v>0</v>
      </c>
      <c r="G106" s="8">
        <v>0</v>
      </c>
      <c r="H106" s="45">
        <v>0</v>
      </c>
      <c r="I106" s="8">
        <v>0</v>
      </c>
      <c r="J106" s="46">
        <v>0</v>
      </c>
    </row>
    <row r="107" spans="3:10" ht="15.75">
      <c r="C107" s="12" t="s">
        <v>11</v>
      </c>
      <c r="D107" s="7">
        <v>0</v>
      </c>
      <c r="E107" s="8">
        <v>0</v>
      </c>
      <c r="F107" s="7">
        <v>0</v>
      </c>
      <c r="G107" s="8">
        <v>0</v>
      </c>
      <c r="H107" s="45">
        <v>0</v>
      </c>
      <c r="I107" s="8">
        <v>0</v>
      </c>
      <c r="J107" s="46">
        <v>0</v>
      </c>
    </row>
    <row r="108" spans="3:10" ht="15.75">
      <c r="C108" s="31"/>
      <c r="D108" s="8"/>
      <c r="E108" s="8"/>
      <c r="F108" s="7"/>
      <c r="G108" s="8"/>
      <c r="H108" s="45"/>
      <c r="I108" s="8"/>
      <c r="J108" s="46"/>
    </row>
    <row r="109" spans="3:10" ht="31.5">
      <c r="C109" s="32" t="s">
        <v>24</v>
      </c>
      <c r="D109" s="8"/>
      <c r="E109" s="8"/>
      <c r="F109" s="7"/>
      <c r="G109" s="8"/>
      <c r="H109" s="45"/>
      <c r="I109" s="8"/>
      <c r="J109" s="46"/>
    </row>
    <row r="110" spans="3:10" ht="15" customHeight="1">
      <c r="C110" s="12" t="s">
        <v>1</v>
      </c>
      <c r="D110" s="7">
        <f>D111+D112+D113</f>
        <v>24989</v>
      </c>
      <c r="E110" s="7">
        <f>E111+E112+E113</f>
        <v>24989</v>
      </c>
      <c r="F110" s="7">
        <f>F111+F112+F113</f>
        <v>24989</v>
      </c>
      <c r="G110" s="7">
        <f>G111+G112+G113</f>
        <v>22996.72</v>
      </c>
      <c r="H110" s="45">
        <f>G110/F110</f>
        <v>0.9202737204369923</v>
      </c>
      <c r="I110" s="7">
        <f>I111+I112+I113</f>
        <v>22996.73</v>
      </c>
      <c r="J110" s="46">
        <f>I110/F110</f>
        <v>0.9202741206130697</v>
      </c>
    </row>
    <row r="111" spans="3:10" ht="15" customHeight="1">
      <c r="C111" s="12" t="s">
        <v>16</v>
      </c>
      <c r="D111" s="7">
        <v>15264</v>
      </c>
      <c r="E111" s="7">
        <v>15264</v>
      </c>
      <c r="F111" s="7">
        <v>15264</v>
      </c>
      <c r="G111" s="8">
        <v>13271.72</v>
      </c>
      <c r="H111" s="45">
        <f>G111/F111</f>
        <v>0.8694785115303982</v>
      </c>
      <c r="I111" s="8">
        <v>13271.72</v>
      </c>
      <c r="J111" s="46">
        <f>I111/F111</f>
        <v>0.8694785115303982</v>
      </c>
    </row>
    <row r="112" spans="3:10" ht="15" customHeight="1">
      <c r="C112" s="12" t="s">
        <v>10</v>
      </c>
      <c r="D112" s="7">
        <v>9725</v>
      </c>
      <c r="E112" s="7">
        <v>9725</v>
      </c>
      <c r="F112" s="7">
        <v>9725</v>
      </c>
      <c r="G112" s="8">
        <v>9725</v>
      </c>
      <c r="H112" s="45">
        <f>G112/F112</f>
        <v>1</v>
      </c>
      <c r="I112" s="8">
        <v>9725.01</v>
      </c>
      <c r="J112" s="46">
        <f>I112/F112</f>
        <v>1.000001028277635</v>
      </c>
    </row>
    <row r="113" spans="3:10" ht="15" customHeight="1">
      <c r="C113" s="12" t="s">
        <v>11</v>
      </c>
      <c r="D113" s="8">
        <v>0</v>
      </c>
      <c r="E113" s="8">
        <v>0</v>
      </c>
      <c r="F113" s="8">
        <v>0</v>
      </c>
      <c r="G113" s="8">
        <v>0</v>
      </c>
      <c r="H113" s="45">
        <v>0</v>
      </c>
      <c r="I113" s="8">
        <v>0</v>
      </c>
      <c r="J113" s="46">
        <v>0</v>
      </c>
    </row>
    <row r="114" spans="3:10" ht="15" customHeight="1">
      <c r="C114" s="12"/>
      <c r="D114" s="8"/>
      <c r="E114" s="8"/>
      <c r="F114" s="7"/>
      <c r="G114" s="8"/>
      <c r="H114" s="45"/>
      <c r="I114" s="8"/>
      <c r="J114" s="46"/>
    </row>
    <row r="115" spans="3:10" ht="60" customHeight="1">
      <c r="C115" s="11" t="s">
        <v>84</v>
      </c>
      <c r="D115" s="8"/>
      <c r="E115" s="8"/>
      <c r="F115" s="7"/>
      <c r="G115" s="8"/>
      <c r="H115" s="45"/>
      <c r="I115" s="8"/>
      <c r="J115" s="46"/>
    </row>
    <row r="116" spans="3:10" ht="29.25" customHeight="1">
      <c r="C116" s="12" t="s">
        <v>1</v>
      </c>
      <c r="D116" s="8">
        <f>D117+D118+D119</f>
        <v>0</v>
      </c>
      <c r="E116" s="8">
        <f>E117+E118+E119</f>
        <v>0</v>
      </c>
      <c r="F116" s="7">
        <f>F117+F118+F119</f>
        <v>0</v>
      </c>
      <c r="G116" s="8">
        <f>G117+G118+G119</f>
        <v>0</v>
      </c>
      <c r="H116" s="45">
        <v>0</v>
      </c>
      <c r="I116" s="8">
        <f>I117+I118+I119</f>
        <v>0</v>
      </c>
      <c r="J116" s="46">
        <v>0</v>
      </c>
    </row>
    <row r="117" spans="3:10" ht="15" customHeight="1">
      <c r="C117" s="12" t="s">
        <v>16</v>
      </c>
      <c r="D117" s="8">
        <v>0</v>
      </c>
      <c r="E117" s="8">
        <v>0</v>
      </c>
      <c r="F117" s="7">
        <v>0</v>
      </c>
      <c r="G117" s="8">
        <v>0</v>
      </c>
      <c r="H117" s="45">
        <v>0</v>
      </c>
      <c r="I117" s="8">
        <v>0</v>
      </c>
      <c r="J117" s="46">
        <v>0</v>
      </c>
    </row>
    <row r="118" spans="3:10" ht="15" customHeight="1">
      <c r="C118" s="12" t="s">
        <v>10</v>
      </c>
      <c r="D118" s="8">
        <f>+E118</f>
        <v>0</v>
      </c>
      <c r="E118" s="8">
        <v>0</v>
      </c>
      <c r="F118" s="7">
        <v>0</v>
      </c>
      <c r="G118" s="8">
        <v>0</v>
      </c>
      <c r="H118" s="45">
        <v>0</v>
      </c>
      <c r="I118" s="8">
        <v>0</v>
      </c>
      <c r="J118" s="46">
        <v>0</v>
      </c>
    </row>
    <row r="119" spans="3:10" ht="15" customHeight="1">
      <c r="C119" s="12" t="s">
        <v>11</v>
      </c>
      <c r="D119" s="8">
        <v>0</v>
      </c>
      <c r="E119" s="8">
        <v>0</v>
      </c>
      <c r="F119" s="7">
        <v>0</v>
      </c>
      <c r="G119" s="8">
        <v>0</v>
      </c>
      <c r="H119" s="45">
        <v>0</v>
      </c>
      <c r="I119" s="8">
        <v>0</v>
      </c>
      <c r="J119" s="46">
        <v>0</v>
      </c>
    </row>
    <row r="120" spans="3:10" ht="15" customHeight="1">
      <c r="C120" s="12"/>
      <c r="D120" s="8"/>
      <c r="E120" s="8"/>
      <c r="F120" s="7"/>
      <c r="G120" s="8"/>
      <c r="H120" s="45"/>
      <c r="I120" s="8"/>
      <c r="J120" s="46"/>
    </row>
    <row r="121" spans="3:10" ht="27" customHeight="1">
      <c r="C121" s="33" t="s">
        <v>48</v>
      </c>
      <c r="D121" s="8"/>
      <c r="E121" s="8"/>
      <c r="F121" s="7"/>
      <c r="G121" s="8"/>
      <c r="H121" s="45"/>
      <c r="I121" s="8"/>
      <c r="J121" s="46"/>
    </row>
    <row r="122" spans="3:10" ht="25.5" customHeight="1">
      <c r="C122" s="33" t="s">
        <v>1</v>
      </c>
      <c r="D122" s="8">
        <f>D123+D124+D125</f>
        <v>10436</v>
      </c>
      <c r="E122" s="8">
        <f>E123+E124+E125</f>
        <v>10436</v>
      </c>
      <c r="F122" s="7">
        <f>F123+F124+F125+F126</f>
        <v>10436</v>
      </c>
      <c r="G122" s="8">
        <f>G123+G124+G125+G126</f>
        <v>7127.3</v>
      </c>
      <c r="H122" s="45">
        <f>G122/F122</f>
        <v>0.682953238788808</v>
      </c>
      <c r="I122" s="8">
        <f>I123+I124+I125</f>
        <v>7127.3</v>
      </c>
      <c r="J122" s="46">
        <f>I122/F122</f>
        <v>0.682953238788808</v>
      </c>
    </row>
    <row r="123" spans="3:10" ht="15" customHeight="1">
      <c r="C123" s="33" t="s">
        <v>16</v>
      </c>
      <c r="D123" s="8">
        <v>0</v>
      </c>
      <c r="E123" s="8">
        <v>0</v>
      </c>
      <c r="F123" s="7">
        <v>0</v>
      </c>
      <c r="G123" s="8">
        <v>0</v>
      </c>
      <c r="H123" s="45">
        <v>0</v>
      </c>
      <c r="I123" s="8">
        <v>0</v>
      </c>
      <c r="J123" s="46">
        <v>0</v>
      </c>
    </row>
    <row r="124" spans="3:10" ht="15" customHeight="1">
      <c r="C124" s="33" t="s">
        <v>10</v>
      </c>
      <c r="D124" s="8">
        <v>10436</v>
      </c>
      <c r="E124" s="8">
        <v>10436</v>
      </c>
      <c r="F124" s="7">
        <v>10436</v>
      </c>
      <c r="G124" s="8">
        <v>7127.3</v>
      </c>
      <c r="H124" s="45">
        <f>G124/F124</f>
        <v>0.682953238788808</v>
      </c>
      <c r="I124" s="8">
        <v>7127.3</v>
      </c>
      <c r="J124" s="46">
        <f>I124/F124</f>
        <v>0.682953238788808</v>
      </c>
    </row>
    <row r="125" spans="3:10" ht="15" customHeight="1">
      <c r="C125" s="33" t="s">
        <v>11</v>
      </c>
      <c r="D125" s="8">
        <v>0</v>
      </c>
      <c r="E125" s="8">
        <v>0</v>
      </c>
      <c r="F125" s="7">
        <v>0</v>
      </c>
      <c r="G125" s="8">
        <v>0</v>
      </c>
      <c r="H125" s="45">
        <v>0</v>
      </c>
      <c r="I125" s="8">
        <v>0</v>
      </c>
      <c r="J125" s="46">
        <v>0</v>
      </c>
    </row>
    <row r="126" spans="3:10" ht="15" customHeight="1">
      <c r="C126" s="33"/>
      <c r="D126" s="8"/>
      <c r="E126" s="8"/>
      <c r="F126" s="7"/>
      <c r="G126" s="8"/>
      <c r="H126" s="45"/>
      <c r="I126" s="8"/>
      <c r="J126" s="46"/>
    </row>
    <row r="127" spans="3:10" ht="57" customHeight="1">
      <c r="C127" s="32" t="s">
        <v>25</v>
      </c>
      <c r="D127" s="8"/>
      <c r="E127" s="8"/>
      <c r="F127" s="7"/>
      <c r="G127" s="8"/>
      <c r="H127" s="45"/>
      <c r="I127" s="8"/>
      <c r="J127" s="46"/>
    </row>
    <row r="128" spans="3:10" ht="26.25" customHeight="1">
      <c r="C128" s="12" t="s">
        <v>1</v>
      </c>
      <c r="D128" s="7">
        <f>D129+D130+D131</f>
        <v>700</v>
      </c>
      <c r="E128" s="7">
        <f>E129+E130+E131</f>
        <v>700</v>
      </c>
      <c r="F128" s="7">
        <f>F129+F130+F131</f>
        <v>700</v>
      </c>
      <c r="G128" s="7">
        <f>G129+G130+G131</f>
        <v>500</v>
      </c>
      <c r="H128" s="45">
        <f>G128/F128</f>
        <v>0.7142857142857143</v>
      </c>
      <c r="I128" s="7">
        <f>I129+I130+I131</f>
        <v>500</v>
      </c>
      <c r="J128" s="46">
        <f>I128/F128</f>
        <v>0.7142857142857143</v>
      </c>
    </row>
    <row r="129" spans="3:10" ht="15" customHeight="1">
      <c r="C129" s="12" t="s">
        <v>16</v>
      </c>
      <c r="D129" s="7">
        <v>700</v>
      </c>
      <c r="E129" s="7">
        <v>700</v>
      </c>
      <c r="F129" s="7">
        <v>700</v>
      </c>
      <c r="G129" s="8">
        <v>500</v>
      </c>
      <c r="H129" s="45">
        <f>G129/F129</f>
        <v>0.7142857142857143</v>
      </c>
      <c r="I129" s="8">
        <v>500</v>
      </c>
      <c r="J129" s="46">
        <f>I129/F129</f>
        <v>0.7142857142857143</v>
      </c>
    </row>
    <row r="130" spans="3:10" ht="15" customHeight="1">
      <c r="C130" s="12" t="s">
        <v>10</v>
      </c>
      <c r="D130" s="8">
        <v>0</v>
      </c>
      <c r="E130" s="8">
        <v>0</v>
      </c>
      <c r="F130" s="8">
        <v>0</v>
      </c>
      <c r="G130" s="8">
        <v>0</v>
      </c>
      <c r="H130" s="45">
        <v>0</v>
      </c>
      <c r="I130" s="8">
        <v>0</v>
      </c>
      <c r="J130" s="46">
        <v>0</v>
      </c>
    </row>
    <row r="131" spans="3:10" ht="15" customHeight="1">
      <c r="C131" s="12" t="s">
        <v>11</v>
      </c>
      <c r="D131" s="8">
        <v>0</v>
      </c>
      <c r="E131" s="8">
        <v>0</v>
      </c>
      <c r="F131" s="7">
        <v>0</v>
      </c>
      <c r="G131" s="8">
        <v>0</v>
      </c>
      <c r="H131" s="45">
        <v>0</v>
      </c>
      <c r="I131" s="8">
        <v>0</v>
      </c>
      <c r="J131" s="46">
        <v>0</v>
      </c>
    </row>
    <row r="132" spans="3:10" ht="12.75" customHeight="1">
      <c r="C132" s="12"/>
      <c r="D132" s="8"/>
      <c r="E132" s="8"/>
      <c r="F132" s="7"/>
      <c r="G132" s="8"/>
      <c r="H132" s="45"/>
      <c r="I132" s="8"/>
      <c r="J132" s="46"/>
    </row>
    <row r="133" spans="3:10" ht="64.5" customHeight="1">
      <c r="C133" s="11" t="s">
        <v>85</v>
      </c>
      <c r="D133" s="8"/>
      <c r="E133" s="8"/>
      <c r="F133" s="7"/>
      <c r="G133" s="8"/>
      <c r="H133" s="45"/>
      <c r="I133" s="8"/>
      <c r="J133" s="46"/>
    </row>
    <row r="134" spans="3:10" ht="21" customHeight="1">
      <c r="C134" s="12" t="s">
        <v>1</v>
      </c>
      <c r="D134" s="8">
        <f>D135+D136+D137</f>
        <v>0</v>
      </c>
      <c r="E134" s="8">
        <f>E135+E136+E137</f>
        <v>0</v>
      </c>
      <c r="F134" s="7">
        <f>F135+F136+F137</f>
        <v>0</v>
      </c>
      <c r="G134" s="8">
        <f>G135+G136+G137</f>
        <v>0</v>
      </c>
      <c r="H134" s="45">
        <v>0</v>
      </c>
      <c r="I134" s="8">
        <f>I135+I136+I137</f>
        <v>0</v>
      </c>
      <c r="J134" s="46">
        <v>0</v>
      </c>
    </row>
    <row r="135" spans="3:10" ht="15" customHeight="1">
      <c r="C135" s="12" t="s">
        <v>16</v>
      </c>
      <c r="D135" s="8">
        <v>0</v>
      </c>
      <c r="E135" s="8">
        <v>0</v>
      </c>
      <c r="F135" s="7">
        <v>0</v>
      </c>
      <c r="G135" s="8">
        <v>0</v>
      </c>
      <c r="H135" s="45">
        <v>0</v>
      </c>
      <c r="I135" s="8">
        <v>0</v>
      </c>
      <c r="J135" s="46">
        <v>0</v>
      </c>
    </row>
    <row r="136" spans="3:10" ht="15" customHeight="1">
      <c r="C136" s="12" t="s">
        <v>10</v>
      </c>
      <c r="D136" s="8">
        <v>0</v>
      </c>
      <c r="E136" s="8">
        <v>0</v>
      </c>
      <c r="F136" s="7">
        <v>0</v>
      </c>
      <c r="G136" s="8">
        <v>0</v>
      </c>
      <c r="H136" s="45">
        <v>0</v>
      </c>
      <c r="I136" s="8">
        <v>0</v>
      </c>
      <c r="J136" s="46">
        <v>0</v>
      </c>
    </row>
    <row r="137" spans="3:10" ht="15" customHeight="1">
      <c r="C137" s="12" t="s">
        <v>11</v>
      </c>
      <c r="D137" s="8">
        <v>0</v>
      </c>
      <c r="E137" s="8">
        <v>0</v>
      </c>
      <c r="F137" s="7">
        <v>0</v>
      </c>
      <c r="G137" s="8">
        <v>0</v>
      </c>
      <c r="H137" s="45">
        <v>0</v>
      </c>
      <c r="I137" s="8">
        <v>0</v>
      </c>
      <c r="J137" s="46">
        <v>0</v>
      </c>
    </row>
    <row r="138" spans="3:10" ht="15" customHeight="1">
      <c r="C138" s="33"/>
      <c r="D138" s="8"/>
      <c r="E138" s="8"/>
      <c r="F138" s="7"/>
      <c r="G138" s="8"/>
      <c r="H138" s="45"/>
      <c r="I138" s="8"/>
      <c r="J138" s="46"/>
    </row>
    <row r="139" spans="3:10" ht="36.75" customHeight="1">
      <c r="C139" s="19" t="s">
        <v>26</v>
      </c>
      <c r="D139" s="8"/>
      <c r="E139" s="8"/>
      <c r="F139" s="7"/>
      <c r="G139" s="8"/>
      <c r="H139" s="45"/>
      <c r="I139" s="8"/>
      <c r="J139" s="46"/>
    </row>
    <row r="140" spans="3:10" s="22" customFormat="1" ht="15.75">
      <c r="C140" s="21" t="s">
        <v>1</v>
      </c>
      <c r="D140" s="9">
        <f>D146+D152+D158</f>
        <v>465066.1</v>
      </c>
      <c r="E140" s="9">
        <f>E146+E152+E158</f>
        <v>461788.4</v>
      </c>
      <c r="F140" s="9">
        <f>F146+F152+F158</f>
        <v>521566.1</v>
      </c>
      <c r="G140" s="52">
        <f>G146+G152+G158</f>
        <v>396834.5</v>
      </c>
      <c r="H140" s="45">
        <f>G140/F140</f>
        <v>0.7608517884885541</v>
      </c>
      <c r="I140" s="9">
        <f>I146+I152+I158</f>
        <v>396834.52</v>
      </c>
      <c r="J140" s="46">
        <f>I140/F140</f>
        <v>0.7608518268346045</v>
      </c>
    </row>
    <row r="141" spans="3:10" ht="15.75">
      <c r="C141" s="12" t="s">
        <v>16</v>
      </c>
      <c r="D141" s="7">
        <f aca="true" t="shared" si="5" ref="D141:G143">D147+D153+D159</f>
        <v>465066.1</v>
      </c>
      <c r="E141" s="7">
        <f t="shared" si="5"/>
        <v>461643.4</v>
      </c>
      <c r="F141" s="7">
        <f t="shared" si="5"/>
        <v>465066.1</v>
      </c>
      <c r="G141" s="7">
        <f t="shared" si="5"/>
        <v>353129.81000000006</v>
      </c>
      <c r="H141" s="45">
        <f>G141/F141</f>
        <v>0.759311009768289</v>
      </c>
      <c r="I141" s="7">
        <f>I147+I153+I159</f>
        <v>353129.82</v>
      </c>
      <c r="J141" s="46">
        <f>I141/F141</f>
        <v>0.7593110312706087</v>
      </c>
    </row>
    <row r="142" spans="3:10" ht="15.75">
      <c r="C142" s="12" t="s">
        <v>10</v>
      </c>
      <c r="D142" s="7">
        <f t="shared" si="5"/>
        <v>0</v>
      </c>
      <c r="E142" s="7">
        <f t="shared" si="5"/>
        <v>145</v>
      </c>
      <c r="F142" s="7">
        <f t="shared" si="5"/>
        <v>0</v>
      </c>
      <c r="G142" s="7">
        <v>0</v>
      </c>
      <c r="H142" s="45">
        <v>0</v>
      </c>
      <c r="I142" s="7">
        <f>I148+I154+I160</f>
        <v>0</v>
      </c>
      <c r="J142" s="46">
        <v>0</v>
      </c>
    </row>
    <row r="143" spans="3:10" ht="15.75">
      <c r="C143" s="12" t="s">
        <v>11</v>
      </c>
      <c r="D143" s="7">
        <f t="shared" si="5"/>
        <v>0</v>
      </c>
      <c r="E143" s="7">
        <f t="shared" si="5"/>
        <v>0</v>
      </c>
      <c r="F143" s="7">
        <f t="shared" si="5"/>
        <v>56500</v>
      </c>
      <c r="G143" s="7">
        <f t="shared" si="5"/>
        <v>43704.69</v>
      </c>
      <c r="H143" s="45">
        <f>G143/F143</f>
        <v>0.7735343362831859</v>
      </c>
      <c r="I143" s="7">
        <f>I149+I155+I161</f>
        <v>43704.7</v>
      </c>
      <c r="J143" s="46">
        <f>I143/F143</f>
        <v>0.7735345132743362</v>
      </c>
    </row>
    <row r="144" spans="3:10" ht="15.75">
      <c r="C144" s="12"/>
      <c r="D144" s="8"/>
      <c r="E144" s="8"/>
      <c r="F144" s="7"/>
      <c r="G144" s="8"/>
      <c r="H144" s="45"/>
      <c r="I144" s="8"/>
      <c r="J144" s="46"/>
    </row>
    <row r="145" spans="3:10" ht="30.75" customHeight="1">
      <c r="C145" s="11" t="s">
        <v>3</v>
      </c>
      <c r="D145" s="8"/>
      <c r="E145" s="8"/>
      <c r="F145" s="7"/>
      <c r="G145" s="8"/>
      <c r="H145" s="45"/>
      <c r="I145" s="8"/>
      <c r="J145" s="46"/>
    </row>
    <row r="146" spans="3:10" ht="15.75">
      <c r="C146" s="12" t="s">
        <v>1</v>
      </c>
      <c r="D146" s="7">
        <f>D147+D148+D149</f>
        <v>331720.1</v>
      </c>
      <c r="E146" s="7">
        <f>E147+E148+E149</f>
        <v>328527.37</v>
      </c>
      <c r="F146" s="7">
        <f>F147+F148+F149</f>
        <v>388220.1</v>
      </c>
      <c r="G146" s="7">
        <f>G147+G148+G149</f>
        <v>294350.73</v>
      </c>
      <c r="H146" s="45">
        <f>G146/F146</f>
        <v>0.7582057961450218</v>
      </c>
      <c r="I146" s="7">
        <f>I147+I148+I149</f>
        <v>294350.76</v>
      </c>
      <c r="J146" s="46">
        <f>I146/F146</f>
        <v>0.7582058734207735</v>
      </c>
    </row>
    <row r="147" spans="3:10" ht="15.75">
      <c r="C147" s="12" t="s">
        <v>16</v>
      </c>
      <c r="D147" s="7">
        <v>331720.1</v>
      </c>
      <c r="E147" s="7">
        <v>328382.37</v>
      </c>
      <c r="F147" s="7">
        <v>331720.1</v>
      </c>
      <c r="G147" s="8">
        <v>250646.04</v>
      </c>
      <c r="H147" s="45">
        <f>G147/F147</f>
        <v>0.7555949729907836</v>
      </c>
      <c r="I147" s="51">
        <v>250646.06</v>
      </c>
      <c r="J147" s="46">
        <f>I147/F147</f>
        <v>0.7555950332825777</v>
      </c>
    </row>
    <row r="148" spans="3:10" ht="15.75">
      <c r="C148" s="12" t="s">
        <v>10</v>
      </c>
      <c r="D148" s="7">
        <v>0</v>
      </c>
      <c r="E148" s="7">
        <v>145</v>
      </c>
      <c r="F148" s="7">
        <v>0</v>
      </c>
      <c r="G148" s="8">
        <v>0</v>
      </c>
      <c r="H148" s="45">
        <v>0</v>
      </c>
      <c r="I148" s="8">
        <v>0</v>
      </c>
      <c r="J148" s="46">
        <v>0</v>
      </c>
    </row>
    <row r="149" spans="3:10" ht="15.75">
      <c r="C149" s="12" t="s">
        <v>11</v>
      </c>
      <c r="D149" s="8">
        <v>0</v>
      </c>
      <c r="E149" s="8">
        <v>0</v>
      </c>
      <c r="F149" s="7">
        <v>56500</v>
      </c>
      <c r="G149" s="51">
        <v>43704.69</v>
      </c>
      <c r="H149" s="45">
        <f>G149/F149</f>
        <v>0.7735343362831859</v>
      </c>
      <c r="I149" s="51">
        <v>43704.7</v>
      </c>
      <c r="J149" s="46">
        <f>I149/F149</f>
        <v>0.7735345132743362</v>
      </c>
    </row>
    <row r="150" spans="3:10" ht="15.75">
      <c r="C150" s="12"/>
      <c r="D150" s="8"/>
      <c r="E150" s="8"/>
      <c r="F150" s="7"/>
      <c r="G150" s="8"/>
      <c r="H150" s="45"/>
      <c r="I150" s="8"/>
      <c r="J150" s="46"/>
    </row>
    <row r="151" spans="3:10" ht="50.25" customHeight="1">
      <c r="C151" s="11" t="s">
        <v>27</v>
      </c>
      <c r="D151" s="8"/>
      <c r="E151" s="8"/>
      <c r="F151" s="7"/>
      <c r="G151" s="8"/>
      <c r="H151" s="45"/>
      <c r="I151" s="8"/>
      <c r="J151" s="46"/>
    </row>
    <row r="152" spans="3:10" ht="15.75">
      <c r="C152" s="12" t="s">
        <v>1</v>
      </c>
      <c r="D152" s="7">
        <f>D153+D154+D155</f>
        <v>107546</v>
      </c>
      <c r="E152" s="7">
        <f>E153+E154+E155</f>
        <v>107512.28</v>
      </c>
      <c r="F152" s="7">
        <f>F153+F154+F155</f>
        <v>107546</v>
      </c>
      <c r="G152" s="7">
        <f>G153+G154+G155</f>
        <v>80590.25</v>
      </c>
      <c r="H152" s="45">
        <f>G152/F152</f>
        <v>0.7493560894872892</v>
      </c>
      <c r="I152" s="7">
        <f>I153+I154+I155</f>
        <v>80590.25</v>
      </c>
      <c r="J152" s="46">
        <f>I152/F152</f>
        <v>0.7493560894872892</v>
      </c>
    </row>
    <row r="153" spans="3:10" ht="15.75">
      <c r="C153" s="12" t="s">
        <v>16</v>
      </c>
      <c r="D153" s="7">
        <v>107546</v>
      </c>
      <c r="E153" s="7">
        <v>107512.28</v>
      </c>
      <c r="F153" s="7">
        <v>107546</v>
      </c>
      <c r="G153" s="8">
        <v>80590.25</v>
      </c>
      <c r="H153" s="45">
        <f>G153/F153</f>
        <v>0.7493560894872892</v>
      </c>
      <c r="I153" s="8">
        <v>80590.25</v>
      </c>
      <c r="J153" s="46">
        <f>I153/F153</f>
        <v>0.7493560894872892</v>
      </c>
    </row>
    <row r="154" spans="3:10" ht="15.75">
      <c r="C154" s="12" t="s">
        <v>10</v>
      </c>
      <c r="D154" s="8">
        <v>0</v>
      </c>
      <c r="E154" s="7">
        <v>0</v>
      </c>
      <c r="F154" s="8">
        <v>0</v>
      </c>
      <c r="G154" s="8">
        <v>0</v>
      </c>
      <c r="H154" s="45">
        <v>0</v>
      </c>
      <c r="I154" s="8">
        <v>0</v>
      </c>
      <c r="J154" s="46">
        <v>0</v>
      </c>
    </row>
    <row r="155" spans="3:10" ht="15.75">
      <c r="C155" s="12" t="s">
        <v>11</v>
      </c>
      <c r="D155" s="8">
        <v>0</v>
      </c>
      <c r="E155" s="8">
        <v>0</v>
      </c>
      <c r="F155" s="7">
        <v>0</v>
      </c>
      <c r="G155" s="8">
        <v>0</v>
      </c>
      <c r="H155" s="45">
        <v>0</v>
      </c>
      <c r="I155" s="51">
        <v>0</v>
      </c>
      <c r="J155" s="46">
        <v>0</v>
      </c>
    </row>
    <row r="156" spans="3:10" ht="15.75">
      <c r="C156" s="12"/>
      <c r="D156" s="8"/>
      <c r="E156" s="8"/>
      <c r="F156" s="7"/>
      <c r="G156" s="8"/>
      <c r="H156" s="45"/>
      <c r="I156" s="8"/>
      <c r="J156" s="46"/>
    </row>
    <row r="157" spans="3:10" ht="35.25" customHeight="1">
      <c r="C157" s="11" t="s">
        <v>67</v>
      </c>
      <c r="D157" s="8"/>
      <c r="E157" s="8"/>
      <c r="F157" s="7"/>
      <c r="G157" s="8"/>
      <c r="H157" s="45"/>
      <c r="I157" s="8"/>
      <c r="J157" s="46"/>
    </row>
    <row r="158" spans="3:10" ht="15.75">
      <c r="C158" s="12" t="s">
        <v>1</v>
      </c>
      <c r="D158" s="7">
        <f>D159+D160+D161</f>
        <v>25800</v>
      </c>
      <c r="E158" s="7">
        <f>E159+E160+E161</f>
        <v>25748.75</v>
      </c>
      <c r="F158" s="7">
        <f>F159+F160+F161</f>
        <v>25800</v>
      </c>
      <c r="G158" s="7">
        <f>G159+G160+G161</f>
        <v>21893.52</v>
      </c>
      <c r="H158" s="45">
        <f>G158/F158</f>
        <v>0.848586046511628</v>
      </c>
      <c r="I158" s="53">
        <f>I159+I160+I161</f>
        <v>21893.51</v>
      </c>
      <c r="J158" s="46">
        <f>I158/F158</f>
        <v>0.8485856589147286</v>
      </c>
    </row>
    <row r="159" spans="3:10" ht="15.75">
      <c r="C159" s="12" t="s">
        <v>16</v>
      </c>
      <c r="D159" s="7">
        <v>25800</v>
      </c>
      <c r="E159" s="7">
        <v>25748.75</v>
      </c>
      <c r="F159" s="7">
        <v>25800</v>
      </c>
      <c r="G159" s="7">
        <v>21893.52</v>
      </c>
      <c r="H159" s="45">
        <f>G159/F159</f>
        <v>0.848586046511628</v>
      </c>
      <c r="I159" s="53">
        <v>21893.51</v>
      </c>
      <c r="J159" s="46">
        <f>I159/F159</f>
        <v>0.8485856589147286</v>
      </c>
    </row>
    <row r="160" spans="3:10" ht="15.75">
      <c r="C160" s="12" t="s">
        <v>10</v>
      </c>
      <c r="D160" s="7">
        <v>0</v>
      </c>
      <c r="E160" s="7">
        <v>0</v>
      </c>
      <c r="F160" s="7">
        <v>0</v>
      </c>
      <c r="G160" s="7">
        <v>0</v>
      </c>
      <c r="H160" s="45">
        <v>0</v>
      </c>
      <c r="I160" s="7">
        <v>0</v>
      </c>
      <c r="J160" s="46">
        <v>0</v>
      </c>
    </row>
    <row r="161" spans="3:10" ht="15.75">
      <c r="C161" s="12" t="s">
        <v>11</v>
      </c>
      <c r="D161" s="8">
        <v>0</v>
      </c>
      <c r="E161" s="8">
        <v>0</v>
      </c>
      <c r="F161" s="7">
        <v>0</v>
      </c>
      <c r="G161" s="8">
        <v>0</v>
      </c>
      <c r="H161" s="45">
        <v>0</v>
      </c>
      <c r="I161" s="8">
        <v>0</v>
      </c>
      <c r="J161" s="46">
        <v>0</v>
      </c>
    </row>
    <row r="162" spans="3:10" ht="15.75">
      <c r="C162" s="12"/>
      <c r="D162" s="8"/>
      <c r="E162" s="8"/>
      <c r="F162" s="7"/>
      <c r="G162" s="8"/>
      <c r="H162" s="45"/>
      <c r="I162" s="8"/>
      <c r="J162" s="46"/>
    </row>
    <row r="163" spans="3:10" ht="65.25" customHeight="1">
      <c r="C163" s="64" t="s">
        <v>28</v>
      </c>
      <c r="D163" s="8"/>
      <c r="E163" s="8"/>
      <c r="F163" s="7"/>
      <c r="G163" s="8"/>
      <c r="H163" s="45"/>
      <c r="I163" s="8"/>
      <c r="J163" s="46"/>
    </row>
    <row r="164" spans="3:10" s="22" customFormat="1" ht="20.25" customHeight="1">
      <c r="C164" s="21" t="s">
        <v>1</v>
      </c>
      <c r="D164" s="9">
        <f aca="true" t="shared" si="6" ref="D164:G167">D170+D176+D182</f>
        <v>10732</v>
      </c>
      <c r="E164" s="9">
        <f t="shared" si="6"/>
        <v>12600</v>
      </c>
      <c r="F164" s="9">
        <f t="shared" si="6"/>
        <v>19043</v>
      </c>
      <c r="G164" s="52">
        <f t="shared" si="6"/>
        <v>12504.43</v>
      </c>
      <c r="H164" s="45">
        <f>G164/F164</f>
        <v>0.65664181063908</v>
      </c>
      <c r="I164" s="9">
        <f>I170+I176+I182</f>
        <v>12504.439999999999</v>
      </c>
      <c r="J164" s="46">
        <f>I164/F164</f>
        <v>0.6566423357664233</v>
      </c>
    </row>
    <row r="165" spans="3:10" ht="24" customHeight="1">
      <c r="C165" s="12" t="s">
        <v>16</v>
      </c>
      <c r="D165" s="7">
        <f t="shared" si="6"/>
        <v>3291</v>
      </c>
      <c r="E165" s="7">
        <f t="shared" si="6"/>
        <v>3291</v>
      </c>
      <c r="F165" s="7">
        <f t="shared" si="6"/>
        <v>3291</v>
      </c>
      <c r="G165" s="7">
        <f t="shared" si="6"/>
        <v>2546.66</v>
      </c>
      <c r="H165" s="45">
        <f>G165/F165</f>
        <v>0.7738255849285931</v>
      </c>
      <c r="I165" s="7">
        <f>I171+I177+I183</f>
        <v>2546.66</v>
      </c>
      <c r="J165" s="46">
        <f>I165/F165</f>
        <v>0.7738255849285931</v>
      </c>
    </row>
    <row r="166" spans="3:10" ht="18.75" customHeight="1">
      <c r="C166" s="12" t="s">
        <v>10</v>
      </c>
      <c r="D166" s="7">
        <f t="shared" si="6"/>
        <v>7441</v>
      </c>
      <c r="E166" s="7">
        <f t="shared" si="6"/>
        <v>9309</v>
      </c>
      <c r="F166" s="7">
        <f t="shared" si="6"/>
        <v>9309</v>
      </c>
      <c r="G166" s="7">
        <f t="shared" si="6"/>
        <v>4207.77</v>
      </c>
      <c r="H166" s="45">
        <f>G166/F166</f>
        <v>0.45201095713825334</v>
      </c>
      <c r="I166" s="7">
        <f>I172+I178+I184</f>
        <v>4207.78</v>
      </c>
      <c r="J166" s="46">
        <f>I166/F166</f>
        <v>0.4520120313674938</v>
      </c>
    </row>
    <row r="167" spans="3:10" ht="16.5" customHeight="1">
      <c r="C167" s="12" t="s">
        <v>11</v>
      </c>
      <c r="D167" s="7">
        <f t="shared" si="6"/>
        <v>0</v>
      </c>
      <c r="E167" s="7">
        <f t="shared" si="6"/>
        <v>0</v>
      </c>
      <c r="F167" s="7">
        <f t="shared" si="6"/>
        <v>6443</v>
      </c>
      <c r="G167" s="7">
        <f t="shared" si="6"/>
        <v>5750</v>
      </c>
      <c r="H167" s="45">
        <f>G167/F167</f>
        <v>0.8924414092813907</v>
      </c>
      <c r="I167" s="7">
        <f>I173+I179+I185</f>
        <v>5750</v>
      </c>
      <c r="J167" s="46">
        <f>I167/F167</f>
        <v>0.8924414092813907</v>
      </c>
    </row>
    <row r="168" spans="3:10" ht="15.75">
      <c r="C168" s="12"/>
      <c r="D168" s="8"/>
      <c r="E168" s="8"/>
      <c r="F168" s="7"/>
      <c r="G168" s="8"/>
      <c r="H168" s="45"/>
      <c r="I168" s="8"/>
      <c r="J168" s="46"/>
    </row>
    <row r="169" spans="3:10" ht="47.25">
      <c r="C169" s="65" t="s">
        <v>69</v>
      </c>
      <c r="D169" s="8"/>
      <c r="E169" s="8"/>
      <c r="F169" s="7"/>
      <c r="G169" s="8"/>
      <c r="H169" s="45"/>
      <c r="I169" s="8"/>
      <c r="J169" s="46"/>
    </row>
    <row r="170" spans="3:10" ht="15.75">
      <c r="C170" s="12" t="s">
        <v>1</v>
      </c>
      <c r="D170" s="7">
        <f>D171+D172+D173</f>
        <v>0</v>
      </c>
      <c r="E170" s="7">
        <f>E171+E172+E173</f>
        <v>0</v>
      </c>
      <c r="F170" s="7">
        <f>F171+F172+F173</f>
        <v>2653</v>
      </c>
      <c r="G170" s="7">
        <f>G171+G172+G173</f>
        <v>1960</v>
      </c>
      <c r="H170" s="45">
        <f>G170/F170</f>
        <v>0.7387862796833773</v>
      </c>
      <c r="I170" s="7">
        <f>I171+I172+I173</f>
        <v>1960</v>
      </c>
      <c r="J170" s="46">
        <f>I170/F170</f>
        <v>0.7387862796833773</v>
      </c>
    </row>
    <row r="171" spans="3:10" ht="15.75">
      <c r="C171" s="12" t="s">
        <v>16</v>
      </c>
      <c r="D171" s="7">
        <v>0</v>
      </c>
      <c r="E171" s="7">
        <v>0</v>
      </c>
      <c r="F171" s="7">
        <v>0</v>
      </c>
      <c r="G171" s="8">
        <v>0</v>
      </c>
      <c r="H171" s="45">
        <v>0</v>
      </c>
      <c r="I171" s="8">
        <v>0</v>
      </c>
      <c r="J171" s="46">
        <v>0</v>
      </c>
    </row>
    <row r="172" spans="3:10" ht="15.75">
      <c r="C172" s="12" t="s">
        <v>10</v>
      </c>
      <c r="D172" s="8">
        <v>0</v>
      </c>
      <c r="E172" s="8">
        <v>0</v>
      </c>
      <c r="F172" s="8">
        <v>0</v>
      </c>
      <c r="G172" s="8">
        <v>0</v>
      </c>
      <c r="H172" s="45">
        <v>0</v>
      </c>
      <c r="I172" s="8">
        <v>0</v>
      </c>
      <c r="J172" s="46">
        <v>0</v>
      </c>
    </row>
    <row r="173" spans="3:10" ht="15.75">
      <c r="C173" s="12" t="s">
        <v>11</v>
      </c>
      <c r="D173" s="8">
        <v>0</v>
      </c>
      <c r="E173" s="8">
        <v>0</v>
      </c>
      <c r="F173" s="7">
        <v>2653</v>
      </c>
      <c r="G173" s="8">
        <v>1960</v>
      </c>
      <c r="H173" s="45">
        <f>G173/F173</f>
        <v>0.7387862796833773</v>
      </c>
      <c r="I173" s="51">
        <v>1960</v>
      </c>
      <c r="J173" s="46">
        <f>I173/F173</f>
        <v>0.7387862796833773</v>
      </c>
    </row>
    <row r="174" spans="3:10" ht="15.75">
      <c r="C174" s="12"/>
      <c r="D174" s="8"/>
      <c r="E174" s="8"/>
      <c r="F174" s="7"/>
      <c r="G174" s="8"/>
      <c r="H174" s="45"/>
      <c r="I174" s="8"/>
      <c r="J174" s="46"/>
    </row>
    <row r="175" spans="3:10" ht="47.25">
      <c r="C175" s="24" t="s">
        <v>86</v>
      </c>
      <c r="D175" s="8"/>
      <c r="E175" s="8"/>
      <c r="F175" s="7"/>
      <c r="G175" s="8"/>
      <c r="H175" s="45"/>
      <c r="I175" s="8"/>
      <c r="J175" s="46"/>
    </row>
    <row r="176" spans="3:10" ht="15.75">
      <c r="C176" s="12" t="s">
        <v>1</v>
      </c>
      <c r="D176" s="7">
        <f>D177+D178+D179</f>
        <v>3291</v>
      </c>
      <c r="E176" s="7">
        <f>E177+E178+E179</f>
        <v>3291</v>
      </c>
      <c r="F176" s="7">
        <f>F177+F178+F179</f>
        <v>7081</v>
      </c>
      <c r="G176" s="7">
        <f>G177+G178+G179</f>
        <v>6336.66</v>
      </c>
      <c r="H176" s="45">
        <f>G176/F176</f>
        <v>0.894882078802429</v>
      </c>
      <c r="I176" s="7">
        <f>I177+I178+I179</f>
        <v>6336.66</v>
      </c>
      <c r="J176" s="46">
        <f>I176/F176</f>
        <v>0.894882078802429</v>
      </c>
    </row>
    <row r="177" spans="3:10" ht="15.75">
      <c r="C177" s="12" t="s">
        <v>16</v>
      </c>
      <c r="D177" s="7">
        <v>3291</v>
      </c>
      <c r="E177" s="7">
        <v>3291</v>
      </c>
      <c r="F177" s="7">
        <v>3291</v>
      </c>
      <c r="G177" s="8">
        <v>2546.66</v>
      </c>
      <c r="H177" s="45">
        <f>G177/F177</f>
        <v>0.7738255849285931</v>
      </c>
      <c r="I177" s="8">
        <v>2546.66</v>
      </c>
      <c r="J177" s="46">
        <f>I177/F177</f>
        <v>0.7738255849285931</v>
      </c>
    </row>
    <row r="178" spans="3:10" ht="15.75">
      <c r="C178" s="12" t="s">
        <v>10</v>
      </c>
      <c r="D178" s="8">
        <v>0</v>
      </c>
      <c r="E178" s="8">
        <v>0</v>
      </c>
      <c r="F178" s="8">
        <v>0</v>
      </c>
      <c r="G178" s="8">
        <v>0</v>
      </c>
      <c r="H178" s="45">
        <v>0</v>
      </c>
      <c r="I178" s="8">
        <v>0</v>
      </c>
      <c r="J178" s="46">
        <v>0</v>
      </c>
    </row>
    <row r="179" spans="3:10" ht="15.75">
      <c r="C179" s="12" t="s">
        <v>11</v>
      </c>
      <c r="D179" s="8">
        <v>0</v>
      </c>
      <c r="E179" s="8">
        <v>0</v>
      </c>
      <c r="F179" s="7">
        <v>3790</v>
      </c>
      <c r="G179" s="8">
        <v>3790</v>
      </c>
      <c r="H179" s="45">
        <f>G179/F179</f>
        <v>1</v>
      </c>
      <c r="I179" s="51">
        <v>3790</v>
      </c>
      <c r="J179" s="46">
        <f>I179/F179</f>
        <v>1</v>
      </c>
    </row>
    <row r="180" spans="3:10" ht="15.75">
      <c r="C180" s="12"/>
      <c r="D180" s="8"/>
      <c r="E180" s="8"/>
      <c r="F180" s="7"/>
      <c r="G180" s="8"/>
      <c r="H180" s="45"/>
      <c r="I180" s="8"/>
      <c r="J180" s="46"/>
    </row>
    <row r="181" spans="3:10" ht="71.25" customHeight="1">
      <c r="C181" s="24" t="s">
        <v>87</v>
      </c>
      <c r="D181" s="8"/>
      <c r="E181" s="8"/>
      <c r="F181" s="7"/>
      <c r="G181" s="8"/>
      <c r="H181" s="45"/>
      <c r="I181" s="8"/>
      <c r="J181" s="46"/>
    </row>
    <row r="182" spans="3:10" ht="15.75">
      <c r="C182" s="12" t="s">
        <v>1</v>
      </c>
      <c r="D182" s="7">
        <f>D183+D184+D185</f>
        <v>7441</v>
      </c>
      <c r="E182" s="7">
        <f>E183+E184+E185</f>
        <v>9309</v>
      </c>
      <c r="F182" s="7">
        <f>F183+F184+F185</f>
        <v>9309</v>
      </c>
      <c r="G182" s="7">
        <f>G183+G184+G185</f>
        <v>4207.77</v>
      </c>
      <c r="H182" s="45">
        <f>G182/F182</f>
        <v>0.45201095713825334</v>
      </c>
      <c r="I182" s="7">
        <f>I183+I184+I185</f>
        <v>4207.78</v>
      </c>
      <c r="J182" s="46">
        <f>I182/F182</f>
        <v>0.4520120313674938</v>
      </c>
    </row>
    <row r="183" spans="3:10" ht="15.75">
      <c r="C183" s="12" t="s">
        <v>16</v>
      </c>
      <c r="D183" s="7">
        <v>0</v>
      </c>
      <c r="E183" s="7">
        <v>0</v>
      </c>
      <c r="F183" s="7">
        <v>0</v>
      </c>
      <c r="G183" s="8">
        <v>0</v>
      </c>
      <c r="H183" s="45">
        <v>0</v>
      </c>
      <c r="I183" s="8">
        <v>0</v>
      </c>
      <c r="J183" s="46">
        <v>0</v>
      </c>
    </row>
    <row r="184" spans="3:10" ht="15.75">
      <c r="C184" s="12" t="s">
        <v>10</v>
      </c>
      <c r="D184" s="7">
        <v>7441</v>
      </c>
      <c r="E184" s="7">
        <v>9309</v>
      </c>
      <c r="F184" s="7">
        <v>9309</v>
      </c>
      <c r="G184" s="8">
        <v>4207.77</v>
      </c>
      <c r="H184" s="45">
        <f>G184/F184</f>
        <v>0.45201095713825334</v>
      </c>
      <c r="I184" s="51">
        <v>4207.78</v>
      </c>
      <c r="J184" s="46">
        <f>I184/F184</f>
        <v>0.4520120313674938</v>
      </c>
    </row>
    <row r="185" spans="3:10" ht="15.75">
      <c r="C185" s="12" t="s">
        <v>11</v>
      </c>
      <c r="D185" s="8">
        <v>0</v>
      </c>
      <c r="E185" s="8">
        <v>0</v>
      </c>
      <c r="F185" s="7">
        <v>0</v>
      </c>
      <c r="G185" s="8">
        <v>0</v>
      </c>
      <c r="H185" s="45">
        <v>0</v>
      </c>
      <c r="I185" s="8">
        <v>0</v>
      </c>
      <c r="J185" s="46">
        <v>0</v>
      </c>
    </row>
    <row r="186" spans="3:10" ht="15.75">
      <c r="C186" s="12"/>
      <c r="D186" s="8"/>
      <c r="E186" s="8"/>
      <c r="F186" s="7"/>
      <c r="G186" s="8"/>
      <c r="H186" s="45"/>
      <c r="I186" s="8"/>
      <c r="J186" s="46"/>
    </row>
    <row r="187" spans="3:10" ht="47.25">
      <c r="C187" s="64" t="s">
        <v>29</v>
      </c>
      <c r="D187" s="8"/>
      <c r="E187" s="8"/>
      <c r="F187" s="7"/>
      <c r="G187" s="8"/>
      <c r="H187" s="45"/>
      <c r="I187" s="8"/>
      <c r="J187" s="46"/>
    </row>
    <row r="188" spans="3:10" s="22" customFormat="1" ht="15.75">
      <c r="C188" s="21" t="s">
        <v>1</v>
      </c>
      <c r="D188" s="9">
        <f aca="true" t="shared" si="7" ref="D188:G191">D194+D200+D206</f>
        <v>37484</v>
      </c>
      <c r="E188" s="9">
        <f t="shared" si="7"/>
        <v>36984.84</v>
      </c>
      <c r="F188" s="9">
        <f t="shared" si="7"/>
        <v>37484</v>
      </c>
      <c r="G188" s="52">
        <f t="shared" si="7"/>
        <v>31126.09</v>
      </c>
      <c r="H188" s="45">
        <f>G188/F188</f>
        <v>0.8303833635684559</v>
      </c>
      <c r="I188" s="52">
        <f>I194+I200+I206</f>
        <v>31126.069999999996</v>
      </c>
      <c r="J188" s="46">
        <f>I188/F188</f>
        <v>0.8303828300074697</v>
      </c>
    </row>
    <row r="189" spans="3:10" ht="15.75">
      <c r="C189" s="12" t="s">
        <v>16</v>
      </c>
      <c r="D189" s="7">
        <f t="shared" si="7"/>
        <v>18321</v>
      </c>
      <c r="E189" s="7">
        <f t="shared" si="7"/>
        <v>18107</v>
      </c>
      <c r="F189" s="7">
        <f t="shared" si="7"/>
        <v>18621</v>
      </c>
      <c r="G189" s="7">
        <f t="shared" si="7"/>
        <v>12904.22</v>
      </c>
      <c r="H189" s="45">
        <f>G189/F189</f>
        <v>0.6929928575264486</v>
      </c>
      <c r="I189" s="7">
        <f>I195+I201+I207</f>
        <v>12904.2</v>
      </c>
      <c r="J189" s="46">
        <f>I189/F189</f>
        <v>0.6929917834702756</v>
      </c>
    </row>
    <row r="190" spans="3:10" ht="15.75">
      <c r="C190" s="12" t="s">
        <v>10</v>
      </c>
      <c r="D190" s="7">
        <f t="shared" si="7"/>
        <v>19163</v>
      </c>
      <c r="E190" s="7">
        <f t="shared" si="7"/>
        <v>18877.84</v>
      </c>
      <c r="F190" s="7">
        <f t="shared" si="7"/>
        <v>18863</v>
      </c>
      <c r="G190" s="7">
        <f t="shared" si="7"/>
        <v>18221.87</v>
      </c>
      <c r="H190" s="45">
        <f>G190/F190</f>
        <v>0.9660112389333616</v>
      </c>
      <c r="I190" s="7">
        <f>I196+I202+I208</f>
        <v>18221.87</v>
      </c>
      <c r="J190" s="46">
        <f>I190/F190</f>
        <v>0.9660112389333616</v>
      </c>
    </row>
    <row r="191" spans="3:10" ht="15.75">
      <c r="C191" s="12" t="s">
        <v>11</v>
      </c>
      <c r="D191" s="7">
        <f t="shared" si="7"/>
        <v>0</v>
      </c>
      <c r="E191" s="7">
        <f t="shared" si="7"/>
        <v>0</v>
      </c>
      <c r="F191" s="7">
        <f t="shared" si="7"/>
        <v>0</v>
      </c>
      <c r="G191" s="7">
        <f t="shared" si="7"/>
        <v>0</v>
      </c>
      <c r="H191" s="45">
        <v>0</v>
      </c>
      <c r="I191" s="7">
        <f>I197+I203+I209</f>
        <v>0</v>
      </c>
      <c r="J191" s="46">
        <v>0</v>
      </c>
    </row>
    <row r="192" spans="3:10" ht="15.75">
      <c r="C192" s="12"/>
      <c r="D192" s="8"/>
      <c r="E192" s="8"/>
      <c r="F192" s="7"/>
      <c r="G192" s="8"/>
      <c r="H192" s="45"/>
      <c r="I192" s="8"/>
      <c r="J192" s="46"/>
    </row>
    <row r="193" spans="3:10" ht="31.5">
      <c r="C193" s="12" t="s">
        <v>30</v>
      </c>
      <c r="D193" s="8"/>
      <c r="E193" s="8"/>
      <c r="F193" s="7"/>
      <c r="G193" s="8"/>
      <c r="H193" s="45"/>
      <c r="I193" s="8"/>
      <c r="J193" s="46"/>
    </row>
    <row r="194" spans="3:10" ht="15.75">
      <c r="C194" s="12" t="s">
        <v>1</v>
      </c>
      <c r="D194" s="8">
        <f>D195+D196+D197</f>
        <v>3750</v>
      </c>
      <c r="E194" s="8">
        <f>E195+E196+E197</f>
        <v>3434.32</v>
      </c>
      <c r="F194" s="8">
        <f>F195+F196+F197</f>
        <v>3750</v>
      </c>
      <c r="G194" s="8">
        <f>G195+G196+G197</f>
        <v>3002.92</v>
      </c>
      <c r="H194" s="45">
        <f>G194/F194</f>
        <v>0.8007786666666666</v>
      </c>
      <c r="I194" s="8">
        <f>I195+I196+I197</f>
        <v>3002.92</v>
      </c>
      <c r="J194" s="46">
        <f>I194/F194</f>
        <v>0.8007786666666666</v>
      </c>
    </row>
    <row r="195" spans="3:10" ht="15.75">
      <c r="C195" s="12" t="s">
        <v>16</v>
      </c>
      <c r="D195" s="8">
        <v>3450</v>
      </c>
      <c r="E195" s="8">
        <v>3434.32</v>
      </c>
      <c r="F195" s="7">
        <v>3750</v>
      </c>
      <c r="G195" s="8">
        <v>3002.92</v>
      </c>
      <c r="H195" s="45">
        <f>G195/F195</f>
        <v>0.8007786666666666</v>
      </c>
      <c r="I195" s="8">
        <v>3002.92</v>
      </c>
      <c r="J195" s="46">
        <f>I195/F195</f>
        <v>0.8007786666666666</v>
      </c>
    </row>
    <row r="196" spans="3:10" ht="15.75">
      <c r="C196" s="12" t="s">
        <v>10</v>
      </c>
      <c r="D196" s="8">
        <v>300</v>
      </c>
      <c r="E196" s="8">
        <v>0</v>
      </c>
      <c r="F196" s="7">
        <v>0</v>
      </c>
      <c r="G196" s="8">
        <v>0</v>
      </c>
      <c r="H196" s="45">
        <v>0</v>
      </c>
      <c r="I196" s="8">
        <v>0</v>
      </c>
      <c r="J196" s="46">
        <v>0</v>
      </c>
    </row>
    <row r="197" spans="3:10" ht="15.75">
      <c r="C197" s="12" t="s">
        <v>11</v>
      </c>
      <c r="D197" s="8">
        <v>0</v>
      </c>
      <c r="E197" s="8">
        <v>0</v>
      </c>
      <c r="F197" s="7">
        <v>0</v>
      </c>
      <c r="G197" s="8">
        <v>0</v>
      </c>
      <c r="H197" s="45">
        <v>0</v>
      </c>
      <c r="I197" s="8">
        <v>0</v>
      </c>
      <c r="J197" s="46">
        <v>0</v>
      </c>
    </row>
    <row r="198" spans="3:10" ht="15.75">
      <c r="C198" s="12"/>
      <c r="D198" s="8"/>
      <c r="E198" s="8"/>
      <c r="F198" s="7"/>
      <c r="G198" s="8"/>
      <c r="H198" s="45"/>
      <c r="I198" s="8"/>
      <c r="J198" s="46"/>
    </row>
    <row r="199" spans="3:10" ht="31.5">
      <c r="C199" s="12" t="s">
        <v>31</v>
      </c>
      <c r="D199" s="8"/>
      <c r="E199" s="8"/>
      <c r="F199" s="7"/>
      <c r="G199" s="8"/>
      <c r="H199" s="45"/>
      <c r="I199" s="8"/>
      <c r="J199" s="46"/>
    </row>
    <row r="200" spans="3:10" ht="15.75">
      <c r="C200" s="12" t="s">
        <v>1</v>
      </c>
      <c r="D200" s="8">
        <f>D201+D202+D203</f>
        <v>31212</v>
      </c>
      <c r="E200" s="8">
        <f>E201+E202+E203</f>
        <v>31013.68</v>
      </c>
      <c r="F200" s="8">
        <f>F201+F202+F203</f>
        <v>31212</v>
      </c>
      <c r="G200" s="8">
        <f>G201+G202+G203</f>
        <v>26342.649999999998</v>
      </c>
      <c r="H200" s="45">
        <f>G200/F200</f>
        <v>0.8439910931692938</v>
      </c>
      <c r="I200" s="8">
        <f>I201+I202+I203</f>
        <v>26342.629999999997</v>
      </c>
      <c r="J200" s="46">
        <f>I200/F200</f>
        <v>0.8439904523901063</v>
      </c>
    </row>
    <row r="201" spans="3:10" ht="15.75">
      <c r="C201" s="12" t="s">
        <v>16</v>
      </c>
      <c r="D201" s="8">
        <v>14571</v>
      </c>
      <c r="E201" s="8">
        <v>14372.68</v>
      </c>
      <c r="F201" s="7">
        <v>14571</v>
      </c>
      <c r="G201" s="8">
        <v>9746.8</v>
      </c>
      <c r="H201" s="45">
        <f>G201/F201</f>
        <v>0.6689177132660764</v>
      </c>
      <c r="I201" s="8">
        <v>9746.78</v>
      </c>
      <c r="J201" s="46">
        <f>I201/F201</f>
        <v>0.6689163406766866</v>
      </c>
    </row>
    <row r="202" spans="3:10" ht="15.75">
      <c r="C202" s="12" t="s">
        <v>10</v>
      </c>
      <c r="D202" s="8">
        <v>16641</v>
      </c>
      <c r="E202" s="8">
        <v>16641</v>
      </c>
      <c r="F202" s="7">
        <v>16641</v>
      </c>
      <c r="G202" s="8">
        <v>16595.85</v>
      </c>
      <c r="H202" s="45">
        <f>G202/F202</f>
        <v>0.9972868217054263</v>
      </c>
      <c r="I202" s="8">
        <v>16595.85</v>
      </c>
      <c r="J202" s="46">
        <f>I202/F202</f>
        <v>0.9972868217054263</v>
      </c>
    </row>
    <row r="203" spans="3:10" ht="15.75">
      <c r="C203" s="12" t="s">
        <v>11</v>
      </c>
      <c r="D203" s="8">
        <v>0</v>
      </c>
      <c r="E203" s="8">
        <v>0</v>
      </c>
      <c r="F203" s="7">
        <v>0</v>
      </c>
      <c r="G203" s="8">
        <v>0</v>
      </c>
      <c r="H203" s="45">
        <v>0</v>
      </c>
      <c r="I203" s="8">
        <v>0</v>
      </c>
      <c r="J203" s="46">
        <v>0</v>
      </c>
    </row>
    <row r="204" spans="3:10" ht="15.75">
      <c r="C204" s="12"/>
      <c r="D204" s="8"/>
      <c r="E204" s="8"/>
      <c r="F204" s="7"/>
      <c r="G204" s="8"/>
      <c r="H204" s="45"/>
      <c r="I204" s="8"/>
      <c r="J204" s="46"/>
    </row>
    <row r="205" spans="3:10" ht="31.5">
      <c r="C205" s="62" t="s">
        <v>79</v>
      </c>
      <c r="D205" s="8"/>
      <c r="E205" s="8"/>
      <c r="F205" s="7"/>
      <c r="G205" s="8"/>
      <c r="H205" s="45"/>
      <c r="I205" s="8"/>
      <c r="J205" s="46"/>
    </row>
    <row r="206" spans="3:10" ht="15.75">
      <c r="C206" s="12" t="s">
        <v>1</v>
      </c>
      <c r="D206" s="8">
        <f>D207+D208+D209</f>
        <v>2522</v>
      </c>
      <c r="E206" s="8">
        <f>E207+E208+E209</f>
        <v>2536.84</v>
      </c>
      <c r="F206" s="7">
        <f>F207+F208+F209</f>
        <v>2522</v>
      </c>
      <c r="G206" s="8">
        <f>G207+G208+G209</f>
        <v>1780.52</v>
      </c>
      <c r="H206" s="45">
        <f>G206/F206</f>
        <v>0.7059952418715305</v>
      </c>
      <c r="I206" s="8">
        <f>I207+I208+I209</f>
        <v>1780.52</v>
      </c>
      <c r="J206" s="46">
        <f>I206/F206</f>
        <v>0.7059952418715305</v>
      </c>
    </row>
    <row r="207" spans="3:10" ht="15.75">
      <c r="C207" s="12" t="s">
        <v>16</v>
      </c>
      <c r="D207" s="8">
        <v>300</v>
      </c>
      <c r="E207" s="8">
        <v>300</v>
      </c>
      <c r="F207" s="7">
        <v>300</v>
      </c>
      <c r="G207" s="8">
        <v>154.5</v>
      </c>
      <c r="H207" s="45">
        <v>0</v>
      </c>
      <c r="I207" s="8">
        <v>154.5</v>
      </c>
      <c r="J207" s="46">
        <v>0</v>
      </c>
    </row>
    <row r="208" spans="3:10" ht="15.75">
      <c r="C208" s="12" t="s">
        <v>10</v>
      </c>
      <c r="D208" s="8">
        <v>2222</v>
      </c>
      <c r="E208" s="8">
        <v>2236.84</v>
      </c>
      <c r="F208" s="7">
        <v>2222</v>
      </c>
      <c r="G208" s="8">
        <v>1626.02</v>
      </c>
      <c r="H208" s="45">
        <f>G208/F208</f>
        <v>0.7317821782178218</v>
      </c>
      <c r="I208" s="8">
        <v>1626.02</v>
      </c>
      <c r="J208" s="46">
        <f>I208/F208</f>
        <v>0.7317821782178218</v>
      </c>
    </row>
    <row r="209" spans="3:10" ht="15.75">
      <c r="C209" s="12" t="s">
        <v>11</v>
      </c>
      <c r="D209" s="8">
        <v>0</v>
      </c>
      <c r="E209" s="8">
        <v>0</v>
      </c>
      <c r="F209" s="7">
        <v>0</v>
      </c>
      <c r="G209" s="8">
        <v>0</v>
      </c>
      <c r="H209" s="45">
        <v>0</v>
      </c>
      <c r="I209" s="8">
        <v>0</v>
      </c>
      <c r="J209" s="46">
        <v>0</v>
      </c>
    </row>
    <row r="210" spans="3:10" ht="15.75">
      <c r="C210" s="12"/>
      <c r="D210" s="8"/>
      <c r="E210" s="8"/>
      <c r="F210" s="7"/>
      <c r="G210" s="8"/>
      <c r="H210" s="45"/>
      <c r="I210" s="8"/>
      <c r="J210" s="46"/>
    </row>
    <row r="211" spans="3:10" ht="84" customHeight="1">
      <c r="C211" s="61" t="s">
        <v>81</v>
      </c>
      <c r="D211" s="8"/>
      <c r="E211" s="8"/>
      <c r="F211" s="7"/>
      <c r="G211" s="8"/>
      <c r="H211" s="45"/>
      <c r="I211" s="8"/>
      <c r="J211" s="46"/>
    </row>
    <row r="212" spans="3:10" s="22" customFormat="1" ht="18.75" customHeight="1">
      <c r="C212" s="21" t="s">
        <v>1</v>
      </c>
      <c r="D212" s="9">
        <f>D218+D224+D230+D236+D242+D248</f>
        <v>200165.26</v>
      </c>
      <c r="E212" s="9">
        <f aca="true" t="shared" si="8" ref="E212:G214">E224+E230+E236+E242+E248+E218</f>
        <v>204711.25</v>
      </c>
      <c r="F212" s="9">
        <f>F218+F224+F230+F236+F242+F248</f>
        <v>200165.26</v>
      </c>
      <c r="G212" s="52">
        <f t="shared" si="8"/>
        <v>111370.34999999999</v>
      </c>
      <c r="H212" s="45">
        <f>G212/F212</f>
        <v>0.5563920032876833</v>
      </c>
      <c r="I212" s="52">
        <f>I218+I224+I230+I236+I242+I248</f>
        <v>111370.34</v>
      </c>
      <c r="J212" s="46">
        <f>I212/F212</f>
        <v>0.5563919533289642</v>
      </c>
    </row>
    <row r="213" spans="3:10" ht="15.75">
      <c r="C213" s="12" t="s">
        <v>16</v>
      </c>
      <c r="D213" s="7">
        <f>D219+D225+D231+D237+D243+D249</f>
        <v>197000.84000000003</v>
      </c>
      <c r="E213" s="7">
        <f t="shared" si="8"/>
        <v>202500.83000000002</v>
      </c>
      <c r="F213" s="7">
        <f t="shared" si="8"/>
        <v>197000.84000000003</v>
      </c>
      <c r="G213" s="7">
        <f t="shared" si="8"/>
        <v>110692.93</v>
      </c>
      <c r="H213" s="45">
        <f>G213/F213</f>
        <v>0.5618906498063662</v>
      </c>
      <c r="I213" s="7">
        <f>+I219+I225+I231+I237+I243+I249</f>
        <v>110692.92</v>
      </c>
      <c r="J213" s="46">
        <f>I213/F213</f>
        <v>0.5618905990451614</v>
      </c>
    </row>
    <row r="214" spans="3:10" ht="15.75">
      <c r="C214" s="12" t="s">
        <v>10</v>
      </c>
      <c r="D214" s="7">
        <f>D220+D226+D232+D244+D250</f>
        <v>3164.42</v>
      </c>
      <c r="E214" s="7">
        <f t="shared" si="8"/>
        <v>2210.42</v>
      </c>
      <c r="F214" s="7">
        <f t="shared" si="8"/>
        <v>3164.42</v>
      </c>
      <c r="G214" s="7">
        <f t="shared" si="8"/>
        <v>677.42</v>
      </c>
      <c r="H214" s="45">
        <f>G214/F214</f>
        <v>0.21407398512207607</v>
      </c>
      <c r="I214" s="7">
        <f>I220+I226+I232+I238+I244+I250</f>
        <v>677.42</v>
      </c>
      <c r="J214" s="46">
        <f>I214/F214</f>
        <v>0.21407398512207607</v>
      </c>
    </row>
    <row r="215" spans="3:10" ht="15.75">
      <c r="C215" s="12" t="s">
        <v>11</v>
      </c>
      <c r="D215" s="7">
        <f>D221+D227+D233+D239+D245+D251</f>
        <v>0</v>
      </c>
      <c r="E215" s="7">
        <f>E227+E233+E239+E245+E251</f>
        <v>0</v>
      </c>
      <c r="F215" s="7">
        <f>F227+F233+F239+F245+F251</f>
        <v>0</v>
      </c>
      <c r="G215" s="7">
        <f>G227+G233+G239+G245+G251</f>
        <v>0</v>
      </c>
      <c r="H215" s="45">
        <v>0</v>
      </c>
      <c r="I215" s="7">
        <f>I221+I227+I233+I239+I245+I251</f>
        <v>0</v>
      </c>
      <c r="J215" s="46">
        <v>0</v>
      </c>
    </row>
    <row r="216" spans="3:10" ht="15.75">
      <c r="C216" s="12"/>
      <c r="D216" s="8"/>
      <c r="E216" s="8"/>
      <c r="F216" s="7"/>
      <c r="G216" s="8"/>
      <c r="H216" s="45"/>
      <c r="I216" s="8"/>
      <c r="J216" s="46"/>
    </row>
    <row r="217" spans="3:10" ht="31.5">
      <c r="C217" s="11" t="s">
        <v>4</v>
      </c>
      <c r="D217" s="8"/>
      <c r="E217" s="8"/>
      <c r="F217" s="7"/>
      <c r="G217" s="8"/>
      <c r="H217" s="45"/>
      <c r="I217" s="8"/>
      <c r="J217" s="46"/>
    </row>
    <row r="218" spans="3:10" ht="15.75">
      <c r="C218" s="12" t="s">
        <v>1</v>
      </c>
      <c r="D218" s="8">
        <f>D220+D219</f>
        <v>85538.42</v>
      </c>
      <c r="E218" s="8">
        <f>E219+E220+E221</f>
        <v>90084.41</v>
      </c>
      <c r="F218" s="8">
        <f>F219+F220+F221</f>
        <v>85538.42</v>
      </c>
      <c r="G218" s="8">
        <f>G219+G220+G221</f>
        <v>48627.509999999995</v>
      </c>
      <c r="H218" s="45">
        <f>G218/F218</f>
        <v>0.568487353402132</v>
      </c>
      <c r="I218" s="51">
        <f>I219+I220+I221</f>
        <v>48627.5</v>
      </c>
      <c r="J218" s="46">
        <f>I218/F218</f>
        <v>0.5684872364956005</v>
      </c>
    </row>
    <row r="219" spans="3:10" ht="15.75">
      <c r="C219" s="12" t="s">
        <v>16</v>
      </c>
      <c r="D219" s="7">
        <v>82374</v>
      </c>
      <c r="E219" s="7">
        <v>87873.99</v>
      </c>
      <c r="F219" s="7">
        <v>82374</v>
      </c>
      <c r="G219" s="8">
        <v>47950.09</v>
      </c>
      <c r="H219" s="45">
        <f>G219/F219</f>
        <v>0.5821022409983733</v>
      </c>
      <c r="I219" s="51">
        <v>47950.08</v>
      </c>
      <c r="J219" s="46">
        <f>I219/F219</f>
        <v>0.5821021196008449</v>
      </c>
    </row>
    <row r="220" spans="3:10" ht="17.25" customHeight="1">
      <c r="C220" s="12" t="s">
        <v>10</v>
      </c>
      <c r="D220" s="8">
        <v>3164.42</v>
      </c>
      <c r="E220" s="8">
        <v>2210.42</v>
      </c>
      <c r="F220" s="8">
        <v>3164.42</v>
      </c>
      <c r="G220" s="8">
        <v>677.42</v>
      </c>
      <c r="H220" s="45">
        <f>G220/F220</f>
        <v>0.21407398512207607</v>
      </c>
      <c r="I220" s="8">
        <v>677.42</v>
      </c>
      <c r="J220" s="46">
        <f>I220/F220</f>
        <v>0.21407398512207607</v>
      </c>
    </row>
    <row r="221" spans="3:10" ht="15.75">
      <c r="C221" s="12" t="s">
        <v>11</v>
      </c>
      <c r="D221" s="8">
        <v>0</v>
      </c>
      <c r="E221" s="8">
        <v>0</v>
      </c>
      <c r="F221" s="8">
        <v>0</v>
      </c>
      <c r="G221" s="8">
        <v>0</v>
      </c>
      <c r="H221" s="45">
        <v>0</v>
      </c>
      <c r="I221" s="8">
        <v>0</v>
      </c>
      <c r="J221" s="46">
        <v>0</v>
      </c>
    </row>
    <row r="222" spans="3:10" ht="15.75">
      <c r="C222" s="12"/>
      <c r="D222" s="8"/>
      <c r="E222" s="8"/>
      <c r="F222" s="8"/>
      <c r="G222" s="8"/>
      <c r="H222" s="45"/>
      <c r="I222" s="8"/>
      <c r="J222" s="46"/>
    </row>
    <row r="223" spans="3:10" ht="93.75" customHeight="1">
      <c r="C223" s="11" t="s">
        <v>88</v>
      </c>
      <c r="D223" s="8"/>
      <c r="E223" s="8"/>
      <c r="F223" s="7"/>
      <c r="G223" s="8"/>
      <c r="H223" s="45"/>
      <c r="I223" s="8"/>
      <c r="J223" s="46"/>
    </row>
    <row r="224" spans="3:10" ht="15.75">
      <c r="C224" s="12" t="s">
        <v>1</v>
      </c>
      <c r="D224" s="7">
        <f>D225+D226+D227</f>
        <v>1300</v>
      </c>
      <c r="E224" s="7">
        <f>E225+E226+E227</f>
        <v>1922</v>
      </c>
      <c r="F224" s="7">
        <f>F225+F226+F227</f>
        <v>1300</v>
      </c>
      <c r="G224" s="7">
        <f>G225+G226+G227</f>
        <v>300</v>
      </c>
      <c r="H224" s="45">
        <f>G224/F224</f>
        <v>0.23076923076923078</v>
      </c>
      <c r="I224" s="7">
        <f>I225+I226+I227</f>
        <v>300</v>
      </c>
      <c r="J224" s="46">
        <f>I224/F224</f>
        <v>0.23076923076923078</v>
      </c>
    </row>
    <row r="225" spans="3:10" ht="15.75">
      <c r="C225" s="12" t="s">
        <v>16</v>
      </c>
      <c r="D225" s="7">
        <v>1300</v>
      </c>
      <c r="E225" s="7">
        <v>1922</v>
      </c>
      <c r="F225" s="7">
        <v>1300</v>
      </c>
      <c r="G225" s="8">
        <v>300</v>
      </c>
      <c r="H225" s="45">
        <f>G225/F225</f>
        <v>0.23076923076923078</v>
      </c>
      <c r="I225" s="8">
        <v>300</v>
      </c>
      <c r="J225" s="46">
        <f>I225/F225</f>
        <v>0.23076923076923078</v>
      </c>
    </row>
    <row r="226" spans="3:10" ht="15.75">
      <c r="C226" s="12" t="s">
        <v>10</v>
      </c>
      <c r="D226" s="7">
        <v>0</v>
      </c>
      <c r="E226" s="7">
        <v>0</v>
      </c>
      <c r="F226" s="7">
        <v>0</v>
      </c>
      <c r="G226" s="8">
        <v>0</v>
      </c>
      <c r="H226" s="45">
        <v>0</v>
      </c>
      <c r="I226" s="8">
        <v>0</v>
      </c>
      <c r="J226" s="46">
        <v>0</v>
      </c>
    </row>
    <row r="227" spans="3:10" ht="15.75">
      <c r="C227" s="12" t="s">
        <v>11</v>
      </c>
      <c r="D227" s="8">
        <v>0</v>
      </c>
      <c r="E227" s="8">
        <v>0</v>
      </c>
      <c r="F227" s="8">
        <v>0</v>
      </c>
      <c r="G227" s="8">
        <v>0</v>
      </c>
      <c r="H227" s="45">
        <v>0</v>
      </c>
      <c r="I227" s="8">
        <v>0</v>
      </c>
      <c r="J227" s="46">
        <v>0</v>
      </c>
    </row>
    <row r="228" spans="3:10" ht="15.75">
      <c r="C228" s="12"/>
      <c r="D228" s="8"/>
      <c r="E228" s="8"/>
      <c r="F228" s="7"/>
      <c r="G228" s="8"/>
      <c r="H228" s="45"/>
      <c r="I228" s="8"/>
      <c r="J228" s="46"/>
    </row>
    <row r="229" spans="3:10" ht="97.5" customHeight="1">
      <c r="C229" s="12" t="s">
        <v>89</v>
      </c>
      <c r="D229" s="8"/>
      <c r="E229" s="8"/>
      <c r="F229" s="7"/>
      <c r="G229" s="8"/>
      <c r="H229" s="45"/>
      <c r="I229" s="8"/>
      <c r="J229" s="46"/>
    </row>
    <row r="230" spans="3:10" ht="15.75">
      <c r="C230" s="12" t="s">
        <v>1</v>
      </c>
      <c r="D230" s="8">
        <f>D231+D232+D233</f>
        <v>7900</v>
      </c>
      <c r="E230" s="8">
        <f>E231+E232+E233</f>
        <v>7900</v>
      </c>
      <c r="F230" s="8">
        <f>F231+F232+F233</f>
        <v>7900</v>
      </c>
      <c r="G230" s="8">
        <f>G231+G232+G233</f>
        <v>1352.85</v>
      </c>
      <c r="H230" s="45">
        <f>G230/F230</f>
        <v>0.17124683544303795</v>
      </c>
      <c r="I230" s="8">
        <f>I231+I232+I233</f>
        <v>1352.85</v>
      </c>
      <c r="J230" s="46">
        <f>I230/F230</f>
        <v>0.17124683544303795</v>
      </c>
    </row>
    <row r="231" spans="3:10" ht="15.75">
      <c r="C231" s="12" t="s">
        <v>16</v>
      </c>
      <c r="D231" s="8">
        <v>7900</v>
      </c>
      <c r="E231" s="8">
        <v>7900</v>
      </c>
      <c r="F231" s="7">
        <v>7900</v>
      </c>
      <c r="G231" s="8">
        <v>1352.85</v>
      </c>
      <c r="H231" s="45">
        <f>G231/F231</f>
        <v>0.17124683544303795</v>
      </c>
      <c r="I231" s="8">
        <v>1352.85</v>
      </c>
      <c r="J231" s="46">
        <f>I231/F231</f>
        <v>0.17124683544303795</v>
      </c>
    </row>
    <row r="232" spans="3:10" ht="15.75">
      <c r="C232" s="12" t="s">
        <v>10</v>
      </c>
      <c r="D232" s="8">
        <v>0</v>
      </c>
      <c r="E232" s="8">
        <v>0</v>
      </c>
      <c r="F232" s="7">
        <v>0</v>
      </c>
      <c r="G232" s="8">
        <v>0</v>
      </c>
      <c r="H232" s="45">
        <v>0</v>
      </c>
      <c r="I232" s="8">
        <v>0</v>
      </c>
      <c r="J232" s="46">
        <v>0</v>
      </c>
    </row>
    <row r="233" spans="3:10" ht="15.75">
      <c r="C233" s="12" t="s">
        <v>11</v>
      </c>
      <c r="D233" s="8">
        <v>0</v>
      </c>
      <c r="E233" s="8">
        <v>0</v>
      </c>
      <c r="F233" s="7">
        <v>0</v>
      </c>
      <c r="G233" s="8">
        <v>0</v>
      </c>
      <c r="H233" s="45">
        <v>0</v>
      </c>
      <c r="I233" s="8">
        <v>0</v>
      </c>
      <c r="J233" s="46">
        <v>0</v>
      </c>
    </row>
    <row r="234" spans="3:10" ht="15.75">
      <c r="C234" s="12"/>
      <c r="D234" s="8"/>
      <c r="E234" s="8"/>
      <c r="F234" s="7"/>
      <c r="G234" s="8"/>
      <c r="H234" s="45"/>
      <c r="I234" s="8"/>
      <c r="J234" s="46"/>
    </row>
    <row r="235" spans="3:10" ht="63">
      <c r="C235" s="12" t="s">
        <v>75</v>
      </c>
      <c r="D235" s="8"/>
      <c r="E235" s="8"/>
      <c r="F235" s="7"/>
      <c r="G235" s="8"/>
      <c r="H235" s="45"/>
      <c r="I235" s="8"/>
      <c r="J235" s="46"/>
    </row>
    <row r="236" spans="3:10" ht="15.75">
      <c r="C236" s="12" t="s">
        <v>1</v>
      </c>
      <c r="D236" s="8">
        <f>D237+D238+D239</f>
        <v>19088.24</v>
      </c>
      <c r="E236" s="8">
        <f>E237+E238+E239</f>
        <v>18721.24</v>
      </c>
      <c r="F236" s="8">
        <f>F237+F238+F239</f>
        <v>19088.24</v>
      </c>
      <c r="G236" s="8">
        <f>G237+G238+G239</f>
        <v>463.06</v>
      </c>
      <c r="H236" s="45">
        <f>G236/F236</f>
        <v>0.02425891543693918</v>
      </c>
      <c r="I236" s="51">
        <f>I237</f>
        <v>463.06</v>
      </c>
      <c r="J236" s="46">
        <f>I236/F236</f>
        <v>0.02425891543693918</v>
      </c>
    </row>
    <row r="237" spans="3:10" ht="15.75">
      <c r="C237" s="12" t="s">
        <v>16</v>
      </c>
      <c r="D237" s="8">
        <v>19088.24</v>
      </c>
      <c r="E237" s="8">
        <v>18721.24</v>
      </c>
      <c r="F237" s="7">
        <v>19088.24</v>
      </c>
      <c r="G237" s="8">
        <v>463.06</v>
      </c>
      <c r="H237" s="45">
        <f>G237/F237</f>
        <v>0.02425891543693918</v>
      </c>
      <c r="I237" s="8">
        <v>463.06</v>
      </c>
      <c r="J237" s="46">
        <f>I237/F237</f>
        <v>0.02425891543693918</v>
      </c>
    </row>
    <row r="238" spans="3:10" ht="15.75">
      <c r="C238" s="12" t="s">
        <v>10</v>
      </c>
      <c r="D238" s="8">
        <v>0</v>
      </c>
      <c r="E238" s="8">
        <v>0</v>
      </c>
      <c r="F238" s="7">
        <v>0</v>
      </c>
      <c r="G238" s="8">
        <v>0</v>
      </c>
      <c r="H238" s="45">
        <v>0</v>
      </c>
      <c r="I238" s="8">
        <v>0</v>
      </c>
      <c r="J238" s="46">
        <v>0</v>
      </c>
    </row>
    <row r="239" spans="3:10" ht="15.75">
      <c r="C239" s="12" t="s">
        <v>11</v>
      </c>
      <c r="D239" s="8">
        <v>0</v>
      </c>
      <c r="E239" s="8">
        <v>0</v>
      </c>
      <c r="F239" s="53">
        <v>0</v>
      </c>
      <c r="G239" s="8">
        <v>0</v>
      </c>
      <c r="H239" s="45">
        <v>0</v>
      </c>
      <c r="I239" s="8">
        <v>0</v>
      </c>
      <c r="J239" s="46">
        <v>0</v>
      </c>
    </row>
    <row r="240" spans="3:10" ht="15.75">
      <c r="C240" s="12"/>
      <c r="D240" s="8"/>
      <c r="E240" s="8"/>
      <c r="F240" s="7"/>
      <c r="G240" s="8"/>
      <c r="H240" s="45"/>
      <c r="I240" s="8"/>
      <c r="J240" s="46"/>
    </row>
    <row r="241" spans="3:10" ht="78.75">
      <c r="C241" s="12" t="s">
        <v>90</v>
      </c>
      <c r="D241" s="8"/>
      <c r="E241" s="8"/>
      <c r="F241" s="7"/>
      <c r="G241" s="8"/>
      <c r="H241" s="45"/>
      <c r="I241" s="8"/>
      <c r="J241" s="46"/>
    </row>
    <row r="242" spans="3:10" ht="15.75">
      <c r="C242" s="12" t="s">
        <v>1</v>
      </c>
      <c r="D242" s="8">
        <f>D243+D244+D245</f>
        <v>1000</v>
      </c>
      <c r="E242" s="8">
        <f>E243+E244+E245</f>
        <v>745</v>
      </c>
      <c r="F242" s="8">
        <f>F243+F244+F245</f>
        <v>1000</v>
      </c>
      <c r="G242" s="8">
        <f>G243+G244+G245</f>
        <v>102.5</v>
      </c>
      <c r="H242" s="45">
        <f>G242/F242</f>
        <v>0.1025</v>
      </c>
      <c r="I242" s="8">
        <f>I243+I244+I245</f>
        <v>102.5</v>
      </c>
      <c r="J242" s="46">
        <f>I242/F242</f>
        <v>0.1025</v>
      </c>
    </row>
    <row r="243" spans="3:10" ht="15.75">
      <c r="C243" s="12" t="s">
        <v>16</v>
      </c>
      <c r="D243" s="8">
        <v>1000</v>
      </c>
      <c r="E243" s="8">
        <v>745</v>
      </c>
      <c r="F243" s="7">
        <v>1000</v>
      </c>
      <c r="G243" s="8">
        <v>102.5</v>
      </c>
      <c r="H243" s="45">
        <f>G243/F243</f>
        <v>0.1025</v>
      </c>
      <c r="I243" s="8">
        <v>102.5</v>
      </c>
      <c r="J243" s="46">
        <f>I243/F243</f>
        <v>0.1025</v>
      </c>
    </row>
    <row r="244" spans="3:10" ht="15.75">
      <c r="C244" s="12" t="s">
        <v>10</v>
      </c>
      <c r="D244" s="8">
        <v>0</v>
      </c>
      <c r="E244" s="8">
        <v>0</v>
      </c>
      <c r="F244" s="7">
        <v>0</v>
      </c>
      <c r="G244" s="8">
        <v>0</v>
      </c>
      <c r="H244" s="45">
        <v>0</v>
      </c>
      <c r="I244" s="8">
        <v>0</v>
      </c>
      <c r="J244" s="46">
        <v>0</v>
      </c>
    </row>
    <row r="245" spans="3:10" ht="15.75">
      <c r="C245" s="12" t="s">
        <v>11</v>
      </c>
      <c r="D245" s="8">
        <v>0</v>
      </c>
      <c r="E245" s="8">
        <v>0</v>
      </c>
      <c r="F245" s="7">
        <v>0</v>
      </c>
      <c r="G245" s="8">
        <v>0</v>
      </c>
      <c r="H245" s="45">
        <v>0</v>
      </c>
      <c r="I245" s="8">
        <v>0</v>
      </c>
      <c r="J245" s="46">
        <v>0</v>
      </c>
    </row>
    <row r="246" spans="3:10" ht="15.75">
      <c r="C246" s="12"/>
      <c r="D246" s="8"/>
      <c r="E246" s="8"/>
      <c r="F246" s="7"/>
      <c r="G246" s="8"/>
      <c r="H246" s="45"/>
      <c r="I246" s="8"/>
      <c r="J246" s="46"/>
    </row>
    <row r="247" spans="3:10" ht="15.75">
      <c r="C247" s="12" t="s">
        <v>48</v>
      </c>
      <c r="D247" s="8"/>
      <c r="E247" s="8"/>
      <c r="F247" s="7"/>
      <c r="G247" s="8"/>
      <c r="H247" s="45"/>
      <c r="I247" s="8"/>
      <c r="J247" s="46"/>
    </row>
    <row r="248" spans="3:10" ht="15.75">
      <c r="C248" s="12" t="s">
        <v>1</v>
      </c>
      <c r="D248" s="8">
        <f>D249+D250+D251</f>
        <v>85338.6</v>
      </c>
      <c r="E248" s="51">
        <f>E249+E250+E251</f>
        <v>85338.6</v>
      </c>
      <c r="F248" s="51">
        <f>F249+F250+F251</f>
        <v>85338.6</v>
      </c>
      <c r="G248" s="8">
        <f>G249+G250+G251</f>
        <v>60524.43</v>
      </c>
      <c r="H248" s="45">
        <f>G248/F248</f>
        <v>0.7092268914652924</v>
      </c>
      <c r="I248" s="8">
        <f>I249+I250+I251</f>
        <v>60524.43</v>
      </c>
      <c r="J248" s="46">
        <f>I248/F248</f>
        <v>0.7092268914652924</v>
      </c>
    </row>
    <row r="249" spans="3:10" ht="15.75">
      <c r="C249" s="12" t="s">
        <v>16</v>
      </c>
      <c r="D249" s="7">
        <v>85338.6</v>
      </c>
      <c r="E249" s="51">
        <v>85338.6</v>
      </c>
      <c r="F249" s="53">
        <v>85338.6</v>
      </c>
      <c r="G249" s="8">
        <v>60524.43</v>
      </c>
      <c r="H249" s="45">
        <f>G249/F249</f>
        <v>0.7092268914652924</v>
      </c>
      <c r="I249" s="8">
        <v>60524.43</v>
      </c>
      <c r="J249" s="46">
        <f>I249/F249</f>
        <v>0.7092268914652924</v>
      </c>
    </row>
    <row r="250" spans="3:10" ht="15.75">
      <c r="C250" s="12" t="s">
        <v>10</v>
      </c>
      <c r="D250" s="8">
        <v>0</v>
      </c>
      <c r="E250" s="8">
        <v>0</v>
      </c>
      <c r="F250" s="7">
        <v>0</v>
      </c>
      <c r="G250" s="8">
        <v>0</v>
      </c>
      <c r="H250" s="45">
        <v>0</v>
      </c>
      <c r="I250" s="8">
        <v>0</v>
      </c>
      <c r="J250" s="46">
        <v>0</v>
      </c>
    </row>
    <row r="251" spans="3:10" ht="15.75">
      <c r="C251" s="12" t="s">
        <v>11</v>
      </c>
      <c r="D251" s="8">
        <v>0</v>
      </c>
      <c r="E251" s="8">
        <v>0</v>
      </c>
      <c r="F251" s="7">
        <v>0</v>
      </c>
      <c r="G251" s="8">
        <v>0</v>
      </c>
      <c r="H251" s="45">
        <v>0</v>
      </c>
      <c r="I251" s="8">
        <v>0</v>
      </c>
      <c r="J251" s="46">
        <v>0</v>
      </c>
    </row>
    <row r="252" spans="3:10" ht="15.75">
      <c r="C252" s="12"/>
      <c r="D252" s="8"/>
      <c r="E252" s="8"/>
      <c r="F252" s="7"/>
      <c r="G252" s="8"/>
      <c r="H252" s="45"/>
      <c r="I252" s="8"/>
      <c r="J252" s="46"/>
    </row>
    <row r="253" spans="3:10" ht="54.75" customHeight="1">
      <c r="C253" s="19" t="s">
        <v>32</v>
      </c>
      <c r="D253" s="8"/>
      <c r="E253" s="8"/>
      <c r="F253" s="7"/>
      <c r="G253" s="8"/>
      <c r="H253" s="45"/>
      <c r="I253" s="8"/>
      <c r="J253" s="46"/>
    </row>
    <row r="254" spans="3:10" s="22" customFormat="1" ht="21" customHeight="1">
      <c r="C254" s="21" t="s">
        <v>1</v>
      </c>
      <c r="D254" s="9">
        <f aca="true" t="shared" si="9" ref="D254:G257">D260+D266+D272+D278+D284</f>
        <v>124138.1</v>
      </c>
      <c r="E254" s="52">
        <f t="shared" si="9"/>
        <v>131937.1</v>
      </c>
      <c r="F254" s="9">
        <f t="shared" si="9"/>
        <v>15178383.8</v>
      </c>
      <c r="G254" s="52">
        <f t="shared" si="9"/>
        <v>8416570.330000002</v>
      </c>
      <c r="H254" s="45">
        <f>G254/F254</f>
        <v>0.5545103115655833</v>
      </c>
      <c r="I254" s="52">
        <f>I260+I266+I272+I278+I284</f>
        <v>8416570.38</v>
      </c>
      <c r="J254" s="46">
        <f>I254/F254</f>
        <v>0.5545103148597416</v>
      </c>
    </row>
    <row r="255" spans="3:10" ht="15.75">
      <c r="C255" s="12" t="s">
        <v>16</v>
      </c>
      <c r="D255" s="7">
        <f t="shared" si="9"/>
        <v>14018.1</v>
      </c>
      <c r="E255" s="7">
        <f t="shared" si="9"/>
        <v>14018.1</v>
      </c>
      <c r="F255" s="7">
        <f t="shared" si="9"/>
        <v>14018.1</v>
      </c>
      <c r="G255" s="53">
        <f t="shared" si="9"/>
        <v>11146</v>
      </c>
      <c r="H255" s="45">
        <f>G255/F255</f>
        <v>0.7951148871815724</v>
      </c>
      <c r="I255" s="7">
        <f>I261+I267+I273+I279+I285</f>
        <v>11145.98</v>
      </c>
      <c r="J255" s="46">
        <f>I255/F255</f>
        <v>0.7951134604546978</v>
      </c>
    </row>
    <row r="256" spans="3:10" ht="15.75" customHeight="1">
      <c r="C256" s="12" t="s">
        <v>10</v>
      </c>
      <c r="D256" s="7">
        <f t="shared" si="9"/>
        <v>110120</v>
      </c>
      <c r="E256" s="7">
        <f t="shared" si="9"/>
        <v>117919</v>
      </c>
      <c r="F256" s="7">
        <f t="shared" si="9"/>
        <v>118015</v>
      </c>
      <c r="G256" s="53">
        <f t="shared" si="9"/>
        <v>99825.26000000001</v>
      </c>
      <c r="H256" s="45">
        <f>G256/F256</f>
        <v>0.8458692539084015</v>
      </c>
      <c r="I256" s="7">
        <f>I262+I268+I274+I280+I286</f>
        <v>99825.3</v>
      </c>
      <c r="J256" s="46">
        <f>I256/F256</f>
        <v>0.8458695928483667</v>
      </c>
    </row>
    <row r="257" spans="3:10" ht="15.75" customHeight="1">
      <c r="C257" s="12" t="s">
        <v>11</v>
      </c>
      <c r="D257" s="7">
        <f t="shared" si="9"/>
        <v>0</v>
      </c>
      <c r="E257" s="7">
        <f t="shared" si="9"/>
        <v>0</v>
      </c>
      <c r="F257" s="7">
        <f t="shared" si="9"/>
        <v>15046350.700000001</v>
      </c>
      <c r="G257" s="53">
        <f t="shared" si="9"/>
        <v>8305599.07</v>
      </c>
      <c r="H257" s="45">
        <f>G257/F257</f>
        <v>0.5520008961375598</v>
      </c>
      <c r="I257" s="7">
        <f>I263+I269+I275+I281+I287</f>
        <v>8305599.100000001</v>
      </c>
      <c r="J257" s="46">
        <f>I257/F257</f>
        <v>0.5520008981313987</v>
      </c>
    </row>
    <row r="258" spans="3:10" ht="15.75" customHeight="1">
      <c r="C258" s="12"/>
      <c r="D258" s="8"/>
      <c r="E258" s="8"/>
      <c r="F258" s="7"/>
      <c r="G258" s="51"/>
      <c r="H258" s="45"/>
      <c r="I258" s="8"/>
      <c r="J258" s="46"/>
    </row>
    <row r="259" spans="3:10" ht="66" customHeight="1">
      <c r="C259" s="63" t="s">
        <v>80</v>
      </c>
      <c r="D259" s="8"/>
      <c r="E259" s="8"/>
      <c r="F259" s="7"/>
      <c r="G259" s="8"/>
      <c r="H259" s="45"/>
      <c r="I259" s="8"/>
      <c r="J259" s="46"/>
    </row>
    <row r="260" spans="3:10" ht="15.75" customHeight="1">
      <c r="C260" s="12" t="s">
        <v>1</v>
      </c>
      <c r="D260" s="8">
        <f>D261+D262+D263</f>
        <v>996</v>
      </c>
      <c r="E260" s="8">
        <f>E261+E262+E263</f>
        <v>996</v>
      </c>
      <c r="F260" s="8">
        <f>F261+F262+F263</f>
        <v>15000996</v>
      </c>
      <c r="G260" s="8">
        <f>G261+G262+G263</f>
        <v>8275361.7700000005</v>
      </c>
      <c r="H260" s="45">
        <f>G260/F260</f>
        <v>0.551654154830786</v>
      </c>
      <c r="I260" s="8">
        <f>I261+I262+I263</f>
        <v>8275361.7700000005</v>
      </c>
      <c r="J260" s="46">
        <f>I260/F260</f>
        <v>0.551654154830786</v>
      </c>
    </row>
    <row r="261" spans="3:10" ht="15.75" customHeight="1">
      <c r="C261" s="12" t="s">
        <v>16</v>
      </c>
      <c r="D261" s="7">
        <v>0</v>
      </c>
      <c r="E261" s="7">
        <v>0</v>
      </c>
      <c r="F261" s="7">
        <v>0</v>
      </c>
      <c r="G261" s="8">
        <v>0</v>
      </c>
      <c r="H261" s="45">
        <v>0</v>
      </c>
      <c r="I261" s="8">
        <v>0</v>
      </c>
      <c r="J261" s="46">
        <v>0</v>
      </c>
    </row>
    <row r="262" spans="3:10" ht="15.75" customHeight="1">
      <c r="C262" s="12" t="s">
        <v>10</v>
      </c>
      <c r="D262" s="7">
        <v>996</v>
      </c>
      <c r="E262" s="7">
        <v>996</v>
      </c>
      <c r="F262" s="7">
        <v>996</v>
      </c>
      <c r="G262" s="8">
        <v>587.57</v>
      </c>
      <c r="H262" s="45">
        <f>G262/F262</f>
        <v>0.589929718875502</v>
      </c>
      <c r="I262" s="51">
        <v>587.57</v>
      </c>
      <c r="J262" s="46">
        <f>I262/F262</f>
        <v>0.589929718875502</v>
      </c>
    </row>
    <row r="263" spans="3:10" ht="15.75" customHeight="1">
      <c r="C263" s="12" t="s">
        <v>11</v>
      </c>
      <c r="D263" s="8">
        <v>0</v>
      </c>
      <c r="E263" s="8">
        <v>0</v>
      </c>
      <c r="F263" s="7">
        <v>15000000</v>
      </c>
      <c r="G263" s="8">
        <v>8274774.2</v>
      </c>
      <c r="H263" s="45">
        <f>G263/F263</f>
        <v>0.5516516133333333</v>
      </c>
      <c r="I263" s="51">
        <v>8274774.2</v>
      </c>
      <c r="J263" s="46">
        <f>I263/F263</f>
        <v>0.5516516133333333</v>
      </c>
    </row>
    <row r="264" spans="3:10" ht="15.75" customHeight="1">
      <c r="C264" s="12"/>
      <c r="D264" s="8"/>
      <c r="E264" s="8"/>
      <c r="F264" s="7"/>
      <c r="G264" s="8"/>
      <c r="H264" s="45"/>
      <c r="I264" s="8"/>
      <c r="J264" s="46"/>
    </row>
    <row r="265" spans="3:10" ht="62.25" customHeight="1">
      <c r="C265" s="11" t="s">
        <v>33</v>
      </c>
      <c r="D265" s="8"/>
      <c r="E265" s="8"/>
      <c r="F265" s="7"/>
      <c r="G265" s="47"/>
      <c r="H265" s="45"/>
      <c r="I265" s="8"/>
      <c r="J265" s="46"/>
    </row>
    <row r="266" spans="3:10" ht="15.75">
      <c r="C266" s="12" t="s">
        <v>1</v>
      </c>
      <c r="D266" s="8">
        <f>D267+D268+D269</f>
        <v>28071.1</v>
      </c>
      <c r="E266" s="8">
        <f>E267+E268+E269</f>
        <v>28071.1</v>
      </c>
      <c r="F266" s="8">
        <f>F267+F268+F269</f>
        <v>74371.5</v>
      </c>
      <c r="G266" s="58">
        <f>G267+G268+G269</f>
        <v>56025.369999999995</v>
      </c>
      <c r="H266" s="45">
        <f>G266/F266</f>
        <v>0.7533177359606839</v>
      </c>
      <c r="I266" s="8">
        <f>I267+I268+I269</f>
        <v>56025.44</v>
      </c>
      <c r="J266" s="46">
        <f>I266/F266</f>
        <v>0.7533186771814472</v>
      </c>
    </row>
    <row r="267" spans="3:10" ht="15.75">
      <c r="C267" s="12" t="s">
        <v>16</v>
      </c>
      <c r="D267" s="7">
        <v>13821.1</v>
      </c>
      <c r="E267" s="7">
        <v>13821.1</v>
      </c>
      <c r="F267" s="7">
        <v>13821.1</v>
      </c>
      <c r="G267" s="59">
        <v>10950.6</v>
      </c>
      <c r="H267" s="45">
        <f>G267/F267</f>
        <v>0.7923103081520284</v>
      </c>
      <c r="I267" s="48">
        <v>10950.6</v>
      </c>
      <c r="J267" s="46">
        <f>I267/F267</f>
        <v>0.7923103081520284</v>
      </c>
    </row>
    <row r="268" spans="3:10" ht="15.75">
      <c r="C268" s="12" t="s">
        <v>10</v>
      </c>
      <c r="D268" s="7">
        <v>14250</v>
      </c>
      <c r="E268" s="7">
        <v>14250</v>
      </c>
      <c r="F268" s="8">
        <v>14250</v>
      </c>
      <c r="G268" s="58">
        <v>14249.9</v>
      </c>
      <c r="H268" s="45">
        <f>G268/F268</f>
        <v>0.9999929824561403</v>
      </c>
      <c r="I268" s="47">
        <v>14249.94</v>
      </c>
      <c r="J268" s="46">
        <f>I268/F268</f>
        <v>0.9999957894736843</v>
      </c>
    </row>
    <row r="269" spans="3:10" ht="15.75">
      <c r="C269" s="12" t="s">
        <v>11</v>
      </c>
      <c r="D269" s="8">
        <v>0</v>
      </c>
      <c r="E269" s="8">
        <v>0</v>
      </c>
      <c r="F269" s="7">
        <v>46300.4</v>
      </c>
      <c r="G269" s="58">
        <v>30824.87</v>
      </c>
      <c r="H269" s="45">
        <f>G269/F269</f>
        <v>0.6657581791949961</v>
      </c>
      <c r="I269" s="58">
        <v>30824.9</v>
      </c>
      <c r="J269" s="46">
        <f>I269/F269</f>
        <v>0.6657588271375625</v>
      </c>
    </row>
    <row r="270" spans="3:10" ht="15.75">
      <c r="C270" s="12"/>
      <c r="D270" s="8"/>
      <c r="E270" s="8"/>
      <c r="F270" s="7"/>
      <c r="G270" s="58"/>
      <c r="H270" s="45"/>
      <c r="I270" s="8"/>
      <c r="J270" s="46"/>
    </row>
    <row r="271" spans="3:10" ht="80.25" customHeight="1">
      <c r="C271" s="11" t="s">
        <v>34</v>
      </c>
      <c r="D271" s="8"/>
      <c r="E271" s="8"/>
      <c r="F271" s="7"/>
      <c r="G271" s="47"/>
      <c r="H271" s="45"/>
      <c r="I271" s="8"/>
      <c r="J271" s="46"/>
    </row>
    <row r="272" spans="3:10" ht="15.75">
      <c r="C272" s="12" t="s">
        <v>1</v>
      </c>
      <c r="D272" s="8">
        <f>D273+D274+D275</f>
        <v>75435</v>
      </c>
      <c r="E272" s="8">
        <f>E273+E274+E275</f>
        <v>83330</v>
      </c>
      <c r="F272" s="8">
        <f>F273+F274+F275</f>
        <v>83330</v>
      </c>
      <c r="G272" s="8">
        <f>G273+G274+G275</f>
        <v>65645.55</v>
      </c>
      <c r="H272" s="45">
        <f>G272/F272</f>
        <v>0.787778111124445</v>
      </c>
      <c r="I272" s="8">
        <f>I273+I274+I275</f>
        <v>65645.55</v>
      </c>
      <c r="J272" s="46">
        <f>I272/F272</f>
        <v>0.787778111124445</v>
      </c>
    </row>
    <row r="273" spans="3:10" ht="15.75">
      <c r="C273" s="12" t="s">
        <v>16</v>
      </c>
      <c r="D273" s="7">
        <v>0</v>
      </c>
      <c r="E273" s="7">
        <v>0</v>
      </c>
      <c r="F273" s="7">
        <v>0</v>
      </c>
      <c r="G273" s="8">
        <v>0</v>
      </c>
      <c r="H273" s="45">
        <v>0</v>
      </c>
      <c r="I273" s="8">
        <v>0</v>
      </c>
      <c r="J273" s="46">
        <v>0</v>
      </c>
    </row>
    <row r="274" spans="3:10" ht="15.75">
      <c r="C274" s="12" t="s">
        <v>10</v>
      </c>
      <c r="D274" s="7">
        <v>75435</v>
      </c>
      <c r="E274" s="7">
        <v>83330</v>
      </c>
      <c r="F274" s="7">
        <v>83330</v>
      </c>
      <c r="G274" s="8">
        <v>65645.55</v>
      </c>
      <c r="H274" s="45">
        <f>G274/F274</f>
        <v>0.787778111124445</v>
      </c>
      <c r="I274" s="8">
        <v>65645.55</v>
      </c>
      <c r="J274" s="46">
        <f>I274/F274</f>
        <v>0.787778111124445</v>
      </c>
    </row>
    <row r="275" spans="3:10" ht="15.75">
      <c r="C275" s="12" t="s">
        <v>11</v>
      </c>
      <c r="D275" s="7">
        <v>0</v>
      </c>
      <c r="E275" s="8">
        <v>0</v>
      </c>
      <c r="F275" s="8">
        <v>0</v>
      </c>
      <c r="G275" s="8">
        <v>0</v>
      </c>
      <c r="H275" s="45">
        <v>0</v>
      </c>
      <c r="I275" s="8">
        <v>0</v>
      </c>
      <c r="J275" s="46">
        <v>0</v>
      </c>
    </row>
    <row r="276" spans="3:10" ht="15.75">
      <c r="C276" s="12"/>
      <c r="D276" s="7"/>
      <c r="E276" s="8"/>
      <c r="F276" s="7"/>
      <c r="G276" s="8"/>
      <c r="H276" s="45"/>
      <c r="I276" s="8"/>
      <c r="J276" s="46"/>
    </row>
    <row r="277" spans="3:10" ht="15.75">
      <c r="C277" s="11" t="s">
        <v>6</v>
      </c>
      <c r="D277" s="7"/>
      <c r="E277" s="8"/>
      <c r="F277" s="7"/>
      <c r="G277" s="8"/>
      <c r="H277" s="45"/>
      <c r="I277" s="8"/>
      <c r="J277" s="46"/>
    </row>
    <row r="278" spans="3:10" ht="15.75">
      <c r="C278" s="12" t="s">
        <v>1</v>
      </c>
      <c r="D278" s="8">
        <f>D279+D280+D281</f>
        <v>97</v>
      </c>
      <c r="E278" s="8">
        <f>E279+E280+E281</f>
        <v>1</v>
      </c>
      <c r="F278" s="8">
        <f>F279+F280+F281</f>
        <v>147.3</v>
      </c>
      <c r="G278" s="8">
        <f>G279+G280+G281</f>
        <v>0</v>
      </c>
      <c r="H278" s="45">
        <f>G278/F278</f>
        <v>0</v>
      </c>
      <c r="I278" s="8">
        <f>I279+I280+I281</f>
        <v>0</v>
      </c>
      <c r="J278" s="46">
        <f>I278/F278</f>
        <v>0</v>
      </c>
    </row>
    <row r="279" spans="3:10" ht="15.75">
      <c r="C279" s="12" t="s">
        <v>16</v>
      </c>
      <c r="D279" s="7">
        <v>1</v>
      </c>
      <c r="E279" s="8">
        <v>1</v>
      </c>
      <c r="F279" s="7">
        <v>1</v>
      </c>
      <c r="G279" s="8">
        <v>0</v>
      </c>
      <c r="H279" s="45">
        <f>G279/F279</f>
        <v>0</v>
      </c>
      <c r="I279" s="8">
        <v>0</v>
      </c>
      <c r="J279" s="46">
        <f>I279/F279</f>
        <v>0</v>
      </c>
    </row>
    <row r="280" spans="3:10" ht="15.75">
      <c r="C280" s="12" t="s">
        <v>10</v>
      </c>
      <c r="D280" s="7">
        <v>96</v>
      </c>
      <c r="E280" s="8">
        <v>0</v>
      </c>
      <c r="F280" s="7">
        <v>96</v>
      </c>
      <c r="G280" s="8">
        <v>0</v>
      </c>
      <c r="H280" s="45">
        <f>G280/F280</f>
        <v>0</v>
      </c>
      <c r="I280" s="8">
        <v>0</v>
      </c>
      <c r="J280" s="46">
        <f>I280/F280</f>
        <v>0</v>
      </c>
    </row>
    <row r="281" spans="3:10" ht="15.75">
      <c r="C281" s="12" t="s">
        <v>11</v>
      </c>
      <c r="D281" s="7">
        <v>0</v>
      </c>
      <c r="E281" s="8">
        <v>0</v>
      </c>
      <c r="F281" s="7">
        <v>50.3</v>
      </c>
      <c r="G281" s="8">
        <v>0</v>
      </c>
      <c r="H281" s="45">
        <f>G281/F281</f>
        <v>0</v>
      </c>
      <c r="I281" s="8">
        <v>0</v>
      </c>
      <c r="J281" s="46">
        <f>I281/F281</f>
        <v>0</v>
      </c>
    </row>
    <row r="282" spans="3:10" ht="15.75">
      <c r="C282" s="12"/>
      <c r="D282" s="7"/>
      <c r="E282" s="8"/>
      <c r="F282" s="7"/>
      <c r="G282" s="8"/>
      <c r="H282" s="45"/>
      <c r="I282" s="8"/>
      <c r="J282" s="46"/>
    </row>
    <row r="283" spans="3:10" ht="47.25">
      <c r="C283" s="12" t="s">
        <v>35</v>
      </c>
      <c r="D283" s="7"/>
      <c r="E283" s="8"/>
      <c r="F283" s="7"/>
      <c r="G283" s="8"/>
      <c r="H283" s="45"/>
      <c r="I283" s="8"/>
      <c r="J283" s="46"/>
    </row>
    <row r="284" spans="3:10" ht="15.75">
      <c r="C284" s="12" t="s">
        <v>1</v>
      </c>
      <c r="D284" s="8">
        <f>D285+D286+D287</f>
        <v>19539</v>
      </c>
      <c r="E284" s="8">
        <f>E285+E286+E287</f>
        <v>19539</v>
      </c>
      <c r="F284" s="8">
        <f>F285+F286+F287</f>
        <v>19539</v>
      </c>
      <c r="G284" s="8">
        <f>G285+G286+G287</f>
        <v>19537.640000000003</v>
      </c>
      <c r="H284" s="45">
        <f>G284/F284</f>
        <v>0.9999303956190185</v>
      </c>
      <c r="I284" s="8">
        <f>I285+I286+I287</f>
        <v>19537.620000000003</v>
      </c>
      <c r="J284" s="46">
        <f>I284/F284</f>
        <v>0.9999293720251805</v>
      </c>
    </row>
    <row r="285" spans="3:10" ht="15.75">
      <c r="C285" s="12" t="s">
        <v>16</v>
      </c>
      <c r="D285" s="7">
        <v>196</v>
      </c>
      <c r="E285" s="8">
        <v>196</v>
      </c>
      <c r="F285" s="7">
        <v>196</v>
      </c>
      <c r="G285" s="8">
        <v>195.4</v>
      </c>
      <c r="H285" s="45">
        <f>G285/F285</f>
        <v>0.9969387755102042</v>
      </c>
      <c r="I285" s="8">
        <v>195.38</v>
      </c>
      <c r="J285" s="46">
        <f>I285/F285</f>
        <v>0.9968367346938776</v>
      </c>
    </row>
    <row r="286" spans="3:10" ht="15.75">
      <c r="C286" s="12" t="s">
        <v>10</v>
      </c>
      <c r="D286" s="7">
        <v>19343</v>
      </c>
      <c r="E286" s="8">
        <v>19343</v>
      </c>
      <c r="F286" s="7">
        <v>19343</v>
      </c>
      <c r="G286" s="8">
        <v>19342.24</v>
      </c>
      <c r="H286" s="45">
        <f>G286/F286</f>
        <v>0.9999607093005223</v>
      </c>
      <c r="I286" s="8">
        <v>19342.24</v>
      </c>
      <c r="J286" s="46">
        <f>I286/F286</f>
        <v>0.9999607093005223</v>
      </c>
    </row>
    <row r="287" spans="3:10" ht="15.75">
      <c r="C287" s="12" t="s">
        <v>11</v>
      </c>
      <c r="D287" s="7">
        <v>0</v>
      </c>
      <c r="E287" s="8">
        <v>0</v>
      </c>
      <c r="F287" s="7">
        <v>0</v>
      </c>
      <c r="G287" s="8">
        <v>0</v>
      </c>
      <c r="H287" s="45">
        <v>0</v>
      </c>
      <c r="I287" s="8">
        <v>0</v>
      </c>
      <c r="J287" s="46">
        <v>0</v>
      </c>
    </row>
    <row r="288" spans="3:10" ht="15.75">
      <c r="C288" s="12"/>
      <c r="D288" s="7"/>
      <c r="E288" s="8"/>
      <c r="F288" s="7"/>
      <c r="G288" s="8"/>
      <c r="H288" s="45"/>
      <c r="I288" s="8"/>
      <c r="J288" s="46"/>
    </row>
    <row r="289" spans="3:10" ht="60" customHeight="1">
      <c r="C289" s="74" t="s">
        <v>36</v>
      </c>
      <c r="D289" s="8"/>
      <c r="E289" s="8"/>
      <c r="F289" s="7"/>
      <c r="G289" s="8"/>
      <c r="H289" s="45"/>
      <c r="I289" s="8"/>
      <c r="J289" s="46"/>
    </row>
    <row r="290" spans="3:10" s="22" customFormat="1" ht="15.75">
      <c r="C290" s="21" t="s">
        <v>1</v>
      </c>
      <c r="D290" s="9">
        <f aca="true" t="shared" si="10" ref="D290:E293">D296+D302+D308+D314+D320+D326</f>
        <v>516049.56999999995</v>
      </c>
      <c r="E290" s="52">
        <f t="shared" si="10"/>
        <v>602166.99</v>
      </c>
      <c r="F290" s="9">
        <f>F296+F302+F308+F314+F320+F326</f>
        <v>518899.56999999995</v>
      </c>
      <c r="G290" s="52">
        <f aca="true" t="shared" si="11" ref="F290:G293">G296+G302+G308+G314+G326</f>
        <v>111358.59000000001</v>
      </c>
      <c r="H290" s="45">
        <f>G290/F290</f>
        <v>0.21460528479528326</v>
      </c>
      <c r="I290" s="9">
        <f>I296+I302+I308+I314+I326</f>
        <v>111358.6</v>
      </c>
      <c r="J290" s="46">
        <f>I290/F290</f>
        <v>0.21460530406683517</v>
      </c>
    </row>
    <row r="291" spans="3:10" ht="15.75">
      <c r="C291" s="12" t="s">
        <v>16</v>
      </c>
      <c r="D291" s="7">
        <f t="shared" si="10"/>
        <v>91455.3</v>
      </c>
      <c r="E291" s="7">
        <f t="shared" si="10"/>
        <v>98959.95000000001</v>
      </c>
      <c r="F291" s="7">
        <f>F297+F303+F309+F315+F321+F327</f>
        <v>91455.3</v>
      </c>
      <c r="G291" s="7">
        <f t="shared" si="11"/>
        <v>11440.060000000001</v>
      </c>
      <c r="H291" s="45">
        <f>G291/F291</f>
        <v>0.12508908723715303</v>
      </c>
      <c r="I291" s="7">
        <f>I297+I303+I309+I315+I327</f>
        <v>11440.07</v>
      </c>
      <c r="J291" s="46">
        <f>I291/F291</f>
        <v>0.12508919658018725</v>
      </c>
    </row>
    <row r="292" spans="3:10" ht="15.75">
      <c r="C292" s="12" t="s">
        <v>10</v>
      </c>
      <c r="D292" s="7">
        <f t="shared" si="10"/>
        <v>424594.27</v>
      </c>
      <c r="E292" s="7">
        <f t="shared" si="10"/>
        <v>503207.04000000004</v>
      </c>
      <c r="F292" s="7">
        <f>F298+F304+F310+F316+F322+F328</f>
        <v>424594.27</v>
      </c>
      <c r="G292" s="7">
        <f t="shared" si="11"/>
        <v>99857.93000000001</v>
      </c>
      <c r="H292" s="45">
        <f>G292/F292</f>
        <v>0.23518435611483876</v>
      </c>
      <c r="I292" s="7">
        <f>I298+I304+I310+I316+I328</f>
        <v>99857.93000000001</v>
      </c>
      <c r="J292" s="46">
        <f>I292/F292</f>
        <v>0.23518435611483876</v>
      </c>
    </row>
    <row r="293" spans="3:10" ht="15.75">
      <c r="C293" s="12" t="s">
        <v>11</v>
      </c>
      <c r="D293" s="7">
        <f t="shared" si="10"/>
        <v>0</v>
      </c>
      <c r="E293" s="7">
        <f t="shared" si="10"/>
        <v>0</v>
      </c>
      <c r="F293" s="7">
        <f t="shared" si="11"/>
        <v>2850</v>
      </c>
      <c r="G293" s="7">
        <f t="shared" si="11"/>
        <v>60.6</v>
      </c>
      <c r="H293" s="45">
        <f>G293/F293</f>
        <v>0.02126315789473684</v>
      </c>
      <c r="I293" s="7">
        <f>I299+I305+I311+I317+I329</f>
        <v>60.6</v>
      </c>
      <c r="J293" s="46">
        <f>I293/F293</f>
        <v>0.02126315789473684</v>
      </c>
    </row>
    <row r="294" spans="3:10" ht="15.75">
      <c r="C294" s="12"/>
      <c r="D294" s="8"/>
      <c r="E294" s="8"/>
      <c r="F294" s="7"/>
      <c r="G294" s="8"/>
      <c r="H294" s="45"/>
      <c r="I294" s="8"/>
      <c r="J294" s="46"/>
    </row>
    <row r="295" spans="3:10" ht="15.75">
      <c r="C295" s="11" t="s">
        <v>37</v>
      </c>
      <c r="D295" s="8"/>
      <c r="E295" s="8"/>
      <c r="F295" s="7"/>
      <c r="G295" s="8"/>
      <c r="H295" s="45"/>
      <c r="I295" s="8"/>
      <c r="J295" s="46"/>
    </row>
    <row r="296" spans="3:10" ht="15.75">
      <c r="C296" s="12" t="s">
        <v>1</v>
      </c>
      <c r="D296" s="8">
        <f>D297+D298+D299</f>
        <v>4486.63</v>
      </c>
      <c r="E296" s="8">
        <f>E297+E298+E299</f>
        <v>3369.91</v>
      </c>
      <c r="F296" s="8">
        <f>F297+F298+F299</f>
        <v>4486.63</v>
      </c>
      <c r="G296" s="8">
        <f>G297+G298+G299</f>
        <v>390</v>
      </c>
      <c r="H296" s="45">
        <f>G296/F296</f>
        <v>0.08692493029289243</v>
      </c>
      <c r="I296" s="8">
        <f>I297+I298+I299</f>
        <v>390</v>
      </c>
      <c r="J296" s="46">
        <f>I296/F296</f>
        <v>0.08692493029289243</v>
      </c>
    </row>
    <row r="297" spans="3:10" ht="15.75">
      <c r="C297" s="12" t="s">
        <v>16</v>
      </c>
      <c r="D297" s="7">
        <v>4486.63</v>
      </c>
      <c r="E297" s="7">
        <v>3369.91</v>
      </c>
      <c r="F297" s="7">
        <v>4486.63</v>
      </c>
      <c r="G297" s="8">
        <v>390</v>
      </c>
      <c r="H297" s="45">
        <f>G297/F297</f>
        <v>0.08692493029289243</v>
      </c>
      <c r="I297" s="8">
        <v>390</v>
      </c>
      <c r="J297" s="46">
        <f>I297/F297</f>
        <v>0.08692493029289243</v>
      </c>
    </row>
    <row r="298" spans="3:10" ht="15.75">
      <c r="C298" s="12" t="s">
        <v>10</v>
      </c>
      <c r="D298" s="7">
        <v>0</v>
      </c>
      <c r="E298" s="7">
        <v>0</v>
      </c>
      <c r="F298" s="7">
        <v>0</v>
      </c>
      <c r="G298" s="8">
        <v>0</v>
      </c>
      <c r="H298" s="45">
        <v>0</v>
      </c>
      <c r="I298" s="8">
        <v>0</v>
      </c>
      <c r="J298" s="46">
        <v>0</v>
      </c>
    </row>
    <row r="299" spans="3:10" ht="15.75">
      <c r="C299" s="12" t="s">
        <v>11</v>
      </c>
      <c r="D299" s="8">
        <v>0</v>
      </c>
      <c r="E299" s="8">
        <v>0</v>
      </c>
      <c r="F299" s="8">
        <v>0</v>
      </c>
      <c r="G299" s="8">
        <v>0</v>
      </c>
      <c r="H299" s="45">
        <v>0</v>
      </c>
      <c r="I299" s="8">
        <v>0</v>
      </c>
      <c r="J299" s="46">
        <v>0</v>
      </c>
    </row>
    <row r="300" spans="3:10" ht="15.75">
      <c r="C300" s="12"/>
      <c r="D300" s="7"/>
      <c r="E300" s="8"/>
      <c r="F300" s="7"/>
      <c r="G300" s="8"/>
      <c r="H300" s="45"/>
      <c r="I300" s="8"/>
      <c r="J300" s="46"/>
    </row>
    <row r="301" spans="3:10" ht="31.5">
      <c r="C301" s="11" t="s">
        <v>38</v>
      </c>
      <c r="D301" s="8"/>
      <c r="E301" s="8"/>
      <c r="F301" s="7"/>
      <c r="G301" s="8"/>
      <c r="H301" s="45"/>
      <c r="I301" s="8"/>
      <c r="J301" s="46"/>
    </row>
    <row r="302" spans="3:10" ht="15.75">
      <c r="C302" s="12" t="s">
        <v>1</v>
      </c>
      <c r="D302" s="8">
        <f>D303+D304+D305</f>
        <v>167727.22</v>
      </c>
      <c r="E302" s="8">
        <f>E303+E304+E305</f>
        <v>277915.38</v>
      </c>
      <c r="F302" s="8">
        <f>F303+F304+F305</f>
        <v>167727.22</v>
      </c>
      <c r="G302" s="8">
        <f>G303+G304+G305</f>
        <v>5406.070000000001</v>
      </c>
      <c r="H302" s="45">
        <f>G302/F302</f>
        <v>0.03223132178545617</v>
      </c>
      <c r="I302" s="51">
        <f>I303+I304+I305</f>
        <v>5406.070000000001</v>
      </c>
      <c r="J302" s="46">
        <f>I302/F302</f>
        <v>0.03223132178545617</v>
      </c>
    </row>
    <row r="303" spans="3:10" ht="15.75">
      <c r="C303" s="12" t="s">
        <v>16</v>
      </c>
      <c r="D303" s="7">
        <v>36386.47</v>
      </c>
      <c r="E303" s="7">
        <v>68276.86</v>
      </c>
      <c r="F303" s="7">
        <v>36386.47</v>
      </c>
      <c r="G303" s="7">
        <v>270.3</v>
      </c>
      <c r="H303" s="45">
        <f>G303/F303</f>
        <v>0.007428585405509246</v>
      </c>
      <c r="I303" s="7">
        <v>270.3</v>
      </c>
      <c r="J303" s="46">
        <f>I303/F303</f>
        <v>0.007428585405509246</v>
      </c>
    </row>
    <row r="304" spans="3:10" ht="15.75">
      <c r="C304" s="12" t="s">
        <v>10</v>
      </c>
      <c r="D304" s="7">
        <v>131340.75</v>
      </c>
      <c r="E304" s="7">
        <v>209638.52</v>
      </c>
      <c r="F304" s="7">
        <v>131340.75</v>
      </c>
      <c r="G304" s="7">
        <v>5135.77</v>
      </c>
      <c r="H304" s="45">
        <f>G304/F304</f>
        <v>0.03910263950830188</v>
      </c>
      <c r="I304" s="7">
        <v>5135.77</v>
      </c>
      <c r="J304" s="46">
        <f>I304/F304</f>
        <v>0.03910263950830188</v>
      </c>
    </row>
    <row r="305" spans="3:10" ht="15.75">
      <c r="C305" s="12" t="s">
        <v>11</v>
      </c>
      <c r="D305" s="8">
        <v>0</v>
      </c>
      <c r="E305" s="8">
        <v>0</v>
      </c>
      <c r="F305" s="8">
        <v>0</v>
      </c>
      <c r="G305" s="8">
        <v>0</v>
      </c>
      <c r="H305" s="45">
        <v>0</v>
      </c>
      <c r="I305" s="8">
        <v>0</v>
      </c>
      <c r="J305" s="46">
        <v>0</v>
      </c>
    </row>
    <row r="306" spans="3:10" ht="15.75">
      <c r="C306" s="12"/>
      <c r="D306" s="8"/>
      <c r="E306" s="8"/>
      <c r="F306" s="7"/>
      <c r="G306" s="8"/>
      <c r="H306" s="45"/>
      <c r="I306" s="8"/>
      <c r="J306" s="46"/>
    </row>
    <row r="307" spans="3:10" ht="47.25">
      <c r="C307" s="11" t="s">
        <v>91</v>
      </c>
      <c r="D307" s="8"/>
      <c r="E307" s="8"/>
      <c r="F307" s="7"/>
      <c r="G307" s="8"/>
      <c r="H307" s="45"/>
      <c r="I307" s="8"/>
      <c r="J307" s="46"/>
    </row>
    <row r="308" spans="3:10" ht="15.75">
      <c r="C308" s="12" t="s">
        <v>1</v>
      </c>
      <c r="D308" s="7">
        <f>D309+D310+D311</f>
        <v>337783.25</v>
      </c>
      <c r="E308" s="53">
        <f>E309+E310+E311</f>
        <v>313995.35000000003</v>
      </c>
      <c r="F308" s="7">
        <f>F309+F310+F311</f>
        <v>337783.25</v>
      </c>
      <c r="G308" s="7">
        <f>G309+G310+G311</f>
        <v>99909.81999999999</v>
      </c>
      <c r="H308" s="45">
        <f>G308/F308</f>
        <v>0.29578085947127336</v>
      </c>
      <c r="I308" s="53">
        <f>I309+I310+I311</f>
        <v>99909.81999999999</v>
      </c>
      <c r="J308" s="46">
        <f>I308/F308</f>
        <v>0.29578085947127336</v>
      </c>
    </row>
    <row r="309" spans="3:10" ht="15.75">
      <c r="C309" s="12" t="s">
        <v>16</v>
      </c>
      <c r="D309" s="7">
        <v>45441.73</v>
      </c>
      <c r="E309" s="7">
        <v>21653.83</v>
      </c>
      <c r="F309" s="7">
        <v>45441.73</v>
      </c>
      <c r="G309" s="8">
        <v>5660.76</v>
      </c>
      <c r="H309" s="45">
        <f>G309/F309</f>
        <v>0.12457184178507288</v>
      </c>
      <c r="I309" s="8">
        <v>5660.76</v>
      </c>
      <c r="J309" s="46">
        <f>I309/F309</f>
        <v>0.12457184178507288</v>
      </c>
    </row>
    <row r="310" spans="3:10" ht="15.75">
      <c r="C310" s="12" t="s">
        <v>10</v>
      </c>
      <c r="D310" s="7">
        <v>292341.52</v>
      </c>
      <c r="E310" s="7">
        <v>292341.52</v>
      </c>
      <c r="F310" s="7">
        <v>292341.52</v>
      </c>
      <c r="G310" s="51">
        <v>94249.06</v>
      </c>
      <c r="H310" s="45">
        <f>G310/F310</f>
        <v>0.3223936853034081</v>
      </c>
      <c r="I310" s="51">
        <v>94249.06</v>
      </c>
      <c r="J310" s="46">
        <f>I310/F310</f>
        <v>0.3223936853034081</v>
      </c>
    </row>
    <row r="311" spans="3:10" ht="15.75">
      <c r="C311" s="12" t="s">
        <v>11</v>
      </c>
      <c r="D311" s="7">
        <v>0</v>
      </c>
      <c r="E311" s="8">
        <v>0</v>
      </c>
      <c r="F311" s="7">
        <v>0</v>
      </c>
      <c r="G311" s="8">
        <v>0</v>
      </c>
      <c r="H311" s="45">
        <v>0</v>
      </c>
      <c r="I311" s="8">
        <v>0</v>
      </c>
      <c r="J311" s="46">
        <v>0</v>
      </c>
    </row>
    <row r="312" spans="3:10" ht="15.75">
      <c r="C312" s="12"/>
      <c r="D312" s="8"/>
      <c r="E312" s="8"/>
      <c r="F312" s="7"/>
      <c r="G312" s="8"/>
      <c r="H312" s="45"/>
      <c r="I312" s="8"/>
      <c r="J312" s="46"/>
    </row>
    <row r="313" spans="3:10" ht="47.25">
      <c r="C313" s="12" t="s">
        <v>39</v>
      </c>
      <c r="D313" s="8"/>
      <c r="E313" s="8"/>
      <c r="F313" s="7"/>
      <c r="G313" s="8"/>
      <c r="H313" s="45"/>
      <c r="I313" s="8"/>
      <c r="J313" s="46"/>
    </row>
    <row r="314" spans="3:10" ht="15.75">
      <c r="C314" s="12" t="s">
        <v>1</v>
      </c>
      <c r="D314" s="7">
        <f>D315+D316+D317</f>
        <v>5140.47</v>
      </c>
      <c r="E314" s="7">
        <f>E315+E316+E317</f>
        <v>5140.47</v>
      </c>
      <c r="F314" s="7">
        <f>F315+F316+F317</f>
        <v>7990.47</v>
      </c>
      <c r="G314" s="7">
        <f>G315+G316+G317</f>
        <v>5179.6</v>
      </c>
      <c r="H314" s="45">
        <f>G314/F314</f>
        <v>0.6482221946894238</v>
      </c>
      <c r="I314" s="7">
        <f>I315+I316+I317</f>
        <v>5179.610000000001</v>
      </c>
      <c r="J314" s="46">
        <f>I314/F314</f>
        <v>0.6482234461802623</v>
      </c>
    </row>
    <row r="315" spans="3:10" ht="15.75">
      <c r="C315" s="12" t="s">
        <v>16</v>
      </c>
      <c r="D315" s="8">
        <v>5140.47</v>
      </c>
      <c r="E315" s="8">
        <v>5140.47</v>
      </c>
      <c r="F315" s="7">
        <v>5140.47</v>
      </c>
      <c r="G315" s="8">
        <v>5119</v>
      </c>
      <c r="H315" s="45">
        <f>G315/F315</f>
        <v>0.9958233391110151</v>
      </c>
      <c r="I315" s="8">
        <v>5119.01</v>
      </c>
      <c r="J315" s="46">
        <f>I315/F315</f>
        <v>0.995825284458425</v>
      </c>
    </row>
    <row r="316" spans="3:10" ht="15.75">
      <c r="C316" s="12" t="s">
        <v>10</v>
      </c>
      <c r="D316" s="8">
        <v>0</v>
      </c>
      <c r="E316" s="8">
        <v>0</v>
      </c>
      <c r="F316" s="7">
        <v>0</v>
      </c>
      <c r="G316" s="8">
        <v>0</v>
      </c>
      <c r="H316" s="45">
        <v>0</v>
      </c>
      <c r="I316" s="8">
        <v>0</v>
      </c>
      <c r="J316" s="46">
        <v>0</v>
      </c>
    </row>
    <row r="317" spans="3:10" ht="15.75">
      <c r="C317" s="12" t="s">
        <v>11</v>
      </c>
      <c r="D317" s="8">
        <v>0</v>
      </c>
      <c r="E317" s="8">
        <v>0</v>
      </c>
      <c r="F317" s="7">
        <v>2850</v>
      </c>
      <c r="G317" s="8">
        <v>60.6</v>
      </c>
      <c r="H317" s="45">
        <f>G317/F317</f>
        <v>0.02126315789473684</v>
      </c>
      <c r="I317" s="8">
        <v>60.6</v>
      </c>
      <c r="J317" s="46">
        <f>I317/F317</f>
        <v>0.02126315789473684</v>
      </c>
    </row>
    <row r="318" spans="3:10" ht="15.75">
      <c r="C318" s="12"/>
      <c r="D318" s="8"/>
      <c r="E318" s="8"/>
      <c r="F318" s="7"/>
      <c r="G318" s="8"/>
      <c r="H318" s="45"/>
      <c r="I318" s="8"/>
      <c r="J318" s="46"/>
    </row>
    <row r="319" spans="3:10" ht="47.25">
      <c r="C319" s="12" t="s">
        <v>107</v>
      </c>
      <c r="D319" s="8"/>
      <c r="E319" s="8"/>
      <c r="F319" s="7"/>
      <c r="G319" s="8"/>
      <c r="H319" s="45"/>
      <c r="I319" s="8"/>
      <c r="J319" s="46"/>
    </row>
    <row r="320" spans="3:10" ht="15.75">
      <c r="C320" s="12" t="s">
        <v>1</v>
      </c>
      <c r="D320" s="8">
        <f>D321+D322+D323</f>
        <v>0</v>
      </c>
      <c r="E320" s="8">
        <f>E321+E322+E323</f>
        <v>518.88</v>
      </c>
      <c r="F320" s="7">
        <v>0</v>
      </c>
      <c r="G320" s="8">
        <f>G321+G322+G323</f>
        <v>0</v>
      </c>
      <c r="H320" s="45">
        <v>0</v>
      </c>
      <c r="I320" s="8">
        <f>I321+I322+I323</f>
        <v>0</v>
      </c>
      <c r="J320" s="46">
        <v>0</v>
      </c>
    </row>
    <row r="321" spans="3:10" ht="15.75">
      <c r="C321" s="12" t="s">
        <v>16</v>
      </c>
      <c r="D321" s="8">
        <v>0</v>
      </c>
      <c r="E321" s="8">
        <v>518.88</v>
      </c>
      <c r="F321" s="7">
        <v>0</v>
      </c>
      <c r="G321" s="8">
        <v>0</v>
      </c>
      <c r="H321" s="45">
        <v>0</v>
      </c>
      <c r="I321" s="8">
        <v>0</v>
      </c>
      <c r="J321" s="46">
        <v>0</v>
      </c>
    </row>
    <row r="322" spans="3:10" ht="15.75">
      <c r="C322" s="12" t="s">
        <v>10</v>
      </c>
      <c r="D322" s="8">
        <v>0</v>
      </c>
      <c r="E322" s="8">
        <v>0</v>
      </c>
      <c r="F322" s="7">
        <v>0</v>
      </c>
      <c r="G322" s="8">
        <v>0</v>
      </c>
      <c r="H322" s="45">
        <v>0</v>
      </c>
      <c r="I322" s="8">
        <v>0</v>
      </c>
      <c r="J322" s="46">
        <v>0</v>
      </c>
    </row>
    <row r="323" spans="3:10" ht="15.75">
      <c r="C323" s="12" t="s">
        <v>11</v>
      </c>
      <c r="D323" s="8">
        <v>0</v>
      </c>
      <c r="E323" s="8">
        <v>0</v>
      </c>
      <c r="F323" s="7">
        <v>0</v>
      </c>
      <c r="G323" s="8">
        <v>0</v>
      </c>
      <c r="H323" s="45">
        <v>0</v>
      </c>
      <c r="I323" s="8">
        <v>0</v>
      </c>
      <c r="J323" s="46">
        <v>0</v>
      </c>
    </row>
    <row r="324" spans="3:10" ht="15.75">
      <c r="C324" s="12"/>
      <c r="D324" s="8"/>
      <c r="E324" s="8"/>
      <c r="F324" s="7"/>
      <c r="G324" s="8"/>
      <c r="H324" s="45"/>
      <c r="I324" s="8"/>
      <c r="J324" s="46"/>
    </row>
    <row r="325" spans="3:10" ht="47.25">
      <c r="C325" s="12" t="s">
        <v>92</v>
      </c>
      <c r="D325" s="8"/>
      <c r="E325" s="8"/>
      <c r="F325" s="7"/>
      <c r="G325" s="8"/>
      <c r="H325" s="45"/>
      <c r="I325" s="8"/>
      <c r="J325" s="46"/>
    </row>
    <row r="326" spans="3:10" ht="15.75">
      <c r="C326" s="12" t="s">
        <v>1</v>
      </c>
      <c r="D326" s="7">
        <f>D327+D328+D329</f>
        <v>912</v>
      </c>
      <c r="E326" s="7">
        <f>E327+E328+E329</f>
        <v>1227</v>
      </c>
      <c r="F326" s="7">
        <f>F327+F328+F329</f>
        <v>912</v>
      </c>
      <c r="G326" s="7">
        <f>G327+G328+G329</f>
        <v>473.1</v>
      </c>
      <c r="H326" s="45">
        <f>G326/F326</f>
        <v>0.51875</v>
      </c>
      <c r="I326" s="7">
        <f>I327+I328+I329</f>
        <v>473.1</v>
      </c>
      <c r="J326" s="46">
        <f>I326/F326</f>
        <v>0.51875</v>
      </c>
    </row>
    <row r="327" spans="3:10" ht="15.75">
      <c r="C327" s="12" t="s">
        <v>16</v>
      </c>
      <c r="D327" s="8">
        <v>0</v>
      </c>
      <c r="E327" s="8">
        <v>0</v>
      </c>
      <c r="F327" s="7">
        <v>0</v>
      </c>
      <c r="G327" s="8">
        <v>0</v>
      </c>
      <c r="H327" s="45">
        <v>0</v>
      </c>
      <c r="I327" s="8">
        <v>0</v>
      </c>
      <c r="J327" s="46">
        <v>0</v>
      </c>
    </row>
    <row r="328" spans="3:10" ht="15.75">
      <c r="C328" s="12" t="s">
        <v>10</v>
      </c>
      <c r="D328" s="8">
        <v>912</v>
      </c>
      <c r="E328" s="8">
        <v>1227</v>
      </c>
      <c r="F328" s="7">
        <v>912</v>
      </c>
      <c r="G328" s="8">
        <v>473.1</v>
      </c>
      <c r="H328" s="45">
        <f>G328/F328</f>
        <v>0.51875</v>
      </c>
      <c r="I328" s="8">
        <v>473.1</v>
      </c>
      <c r="J328" s="46">
        <f>I328/F328</f>
        <v>0.51875</v>
      </c>
    </row>
    <row r="329" spans="3:10" ht="15.75">
      <c r="C329" s="12" t="s">
        <v>11</v>
      </c>
      <c r="D329" s="8">
        <v>0</v>
      </c>
      <c r="E329" s="8">
        <v>0</v>
      </c>
      <c r="F329" s="7">
        <v>0</v>
      </c>
      <c r="G329" s="8">
        <v>0</v>
      </c>
      <c r="H329" s="45">
        <v>0</v>
      </c>
      <c r="I329" s="8">
        <v>0</v>
      </c>
      <c r="J329" s="46">
        <v>0</v>
      </c>
    </row>
    <row r="330" spans="3:10" ht="15.75">
      <c r="C330" s="12"/>
      <c r="D330" s="8"/>
      <c r="E330" s="8"/>
      <c r="F330" s="7"/>
      <c r="G330" s="8"/>
      <c r="H330" s="45"/>
      <c r="I330" s="8"/>
      <c r="J330" s="46"/>
    </row>
    <row r="331" spans="3:10" ht="47.25">
      <c r="C331" s="64" t="s">
        <v>41</v>
      </c>
      <c r="D331" s="8"/>
      <c r="E331" s="8"/>
      <c r="F331" s="7"/>
      <c r="G331" s="8"/>
      <c r="H331" s="45"/>
      <c r="I331" s="8"/>
      <c r="J331" s="46"/>
    </row>
    <row r="332" spans="3:10" s="22" customFormat="1" ht="15.75">
      <c r="C332" s="21" t="s">
        <v>1</v>
      </c>
      <c r="D332" s="9">
        <f aca="true" t="shared" si="12" ref="D332:G334">D338+D344+D350+D356</f>
        <v>2000</v>
      </c>
      <c r="E332" s="9">
        <f t="shared" si="12"/>
        <v>2000</v>
      </c>
      <c r="F332" s="9">
        <f t="shared" si="12"/>
        <v>4000</v>
      </c>
      <c r="G332" s="52">
        <f t="shared" si="12"/>
        <v>1692.9</v>
      </c>
      <c r="H332" s="45">
        <f>G332/F332</f>
        <v>0.423225</v>
      </c>
      <c r="I332" s="9">
        <f>I338+I344+I350+I356</f>
        <v>1692.89</v>
      </c>
      <c r="J332" s="46">
        <f>I332/F332</f>
        <v>0.4232225</v>
      </c>
    </row>
    <row r="333" spans="3:10" ht="15.75">
      <c r="C333" s="12" t="s">
        <v>16</v>
      </c>
      <c r="D333" s="7">
        <f t="shared" si="12"/>
        <v>2000</v>
      </c>
      <c r="E333" s="7">
        <f t="shared" si="12"/>
        <v>2000</v>
      </c>
      <c r="F333" s="7">
        <f t="shared" si="12"/>
        <v>2000</v>
      </c>
      <c r="G333" s="7">
        <f t="shared" si="12"/>
        <v>22.9</v>
      </c>
      <c r="H333" s="45">
        <f>G333/F333</f>
        <v>0.01145</v>
      </c>
      <c r="I333" s="7">
        <f>I339+I345+I351+I357</f>
        <v>22.89</v>
      </c>
      <c r="J333" s="46">
        <f>I333/F333</f>
        <v>0.011445</v>
      </c>
    </row>
    <row r="334" spans="3:10" ht="15.75">
      <c r="C334" s="12" t="s">
        <v>10</v>
      </c>
      <c r="D334" s="7">
        <f t="shared" si="12"/>
        <v>0</v>
      </c>
      <c r="E334" s="7">
        <f t="shared" si="12"/>
        <v>0</v>
      </c>
      <c r="F334" s="7">
        <f t="shared" si="12"/>
        <v>0</v>
      </c>
      <c r="G334" s="7">
        <f t="shared" si="12"/>
        <v>0</v>
      </c>
      <c r="H334" s="45">
        <v>0</v>
      </c>
      <c r="I334" s="7">
        <f>I340+I346+I352+I358</f>
        <v>0</v>
      </c>
      <c r="J334" s="46">
        <v>0</v>
      </c>
    </row>
    <row r="335" spans="3:10" ht="15.75">
      <c r="C335" s="12" t="s">
        <v>11</v>
      </c>
      <c r="D335" s="7">
        <f>D341+D347+D359</f>
        <v>0</v>
      </c>
      <c r="E335" s="7">
        <f>E341+E347+E359</f>
        <v>0</v>
      </c>
      <c r="F335" s="7">
        <f>F341+F347+F359</f>
        <v>2000</v>
      </c>
      <c r="G335" s="7">
        <f>G341+G347+G359</f>
        <v>1670</v>
      </c>
      <c r="H335" s="45">
        <f>G335/F335</f>
        <v>0.835</v>
      </c>
      <c r="I335" s="7">
        <f>I341+I347+I359</f>
        <v>1670</v>
      </c>
      <c r="J335" s="46">
        <f>I335/F335</f>
        <v>0.835</v>
      </c>
    </row>
    <row r="336" spans="3:10" ht="15.75">
      <c r="C336" s="12"/>
      <c r="D336" s="8"/>
      <c r="E336" s="8"/>
      <c r="F336" s="7"/>
      <c r="G336" s="8"/>
      <c r="H336" s="45"/>
      <c r="I336" s="8"/>
      <c r="J336" s="46"/>
    </row>
    <row r="337" spans="3:10" ht="15.75">
      <c r="C337" s="11" t="s">
        <v>42</v>
      </c>
      <c r="D337" s="8"/>
      <c r="E337" s="8"/>
      <c r="F337" s="7"/>
      <c r="G337" s="8"/>
      <c r="H337" s="45"/>
      <c r="I337" s="8"/>
      <c r="J337" s="46"/>
    </row>
    <row r="338" spans="3:10" ht="15.75">
      <c r="C338" s="12" t="s">
        <v>1</v>
      </c>
      <c r="D338" s="7">
        <f>D339+D340+D341</f>
        <v>0</v>
      </c>
      <c r="E338" s="7">
        <f>E339+E340+E341</f>
        <v>0</v>
      </c>
      <c r="F338" s="7">
        <f>F339+F340+F341</f>
        <v>0</v>
      </c>
      <c r="G338" s="7">
        <f>G339+G340+G341</f>
        <v>0</v>
      </c>
      <c r="H338" s="45">
        <v>0</v>
      </c>
      <c r="I338" s="7">
        <f>I339+I340+I341</f>
        <v>0</v>
      </c>
      <c r="J338" s="46">
        <v>0</v>
      </c>
    </row>
    <row r="339" spans="3:10" ht="15.75">
      <c r="C339" s="12" t="s">
        <v>16</v>
      </c>
      <c r="D339" s="7">
        <v>0</v>
      </c>
      <c r="E339" s="7">
        <v>0</v>
      </c>
      <c r="F339" s="7">
        <v>0</v>
      </c>
      <c r="G339" s="8">
        <v>0</v>
      </c>
      <c r="H339" s="45">
        <v>0</v>
      </c>
      <c r="I339" s="8">
        <v>0</v>
      </c>
      <c r="J339" s="46">
        <v>0</v>
      </c>
    </row>
    <row r="340" spans="3:10" ht="15.75">
      <c r="C340" s="12" t="s">
        <v>10</v>
      </c>
      <c r="D340" s="7">
        <v>0</v>
      </c>
      <c r="E340" s="7">
        <v>0</v>
      </c>
      <c r="F340" s="8">
        <v>0</v>
      </c>
      <c r="G340" s="8">
        <v>0</v>
      </c>
      <c r="H340" s="45">
        <v>0</v>
      </c>
      <c r="I340" s="8">
        <v>0</v>
      </c>
      <c r="J340" s="46">
        <v>0</v>
      </c>
    </row>
    <row r="341" spans="3:10" ht="15.75">
      <c r="C341" s="12" t="s">
        <v>11</v>
      </c>
      <c r="D341" s="8">
        <v>0</v>
      </c>
      <c r="E341" s="8">
        <v>0</v>
      </c>
      <c r="F341" s="7">
        <v>0</v>
      </c>
      <c r="G341" s="8">
        <v>0</v>
      </c>
      <c r="H341" s="45">
        <v>0</v>
      </c>
      <c r="I341" s="8">
        <v>0</v>
      </c>
      <c r="J341" s="46">
        <v>0</v>
      </c>
    </row>
    <row r="342" spans="3:10" ht="15.75">
      <c r="C342" s="12"/>
      <c r="D342" s="8"/>
      <c r="E342" s="8"/>
      <c r="F342" s="7"/>
      <c r="G342" s="8"/>
      <c r="H342" s="45"/>
      <c r="I342" s="8"/>
      <c r="J342" s="46"/>
    </row>
    <row r="343" spans="3:10" ht="15.75">
      <c r="C343" s="11" t="s">
        <v>43</v>
      </c>
      <c r="D343" s="8"/>
      <c r="E343" s="8"/>
      <c r="F343" s="7"/>
      <c r="G343" s="8"/>
      <c r="H343" s="45"/>
      <c r="I343" s="8"/>
      <c r="J343" s="46"/>
    </row>
    <row r="344" spans="3:10" ht="15.75">
      <c r="C344" s="12" t="s">
        <v>1</v>
      </c>
      <c r="D344" s="7">
        <f>D345+D346+D347</f>
        <v>0</v>
      </c>
      <c r="E344" s="7">
        <f>E345+E346+E347</f>
        <v>0</v>
      </c>
      <c r="F344" s="7">
        <f>F345+F346+F347</f>
        <v>0</v>
      </c>
      <c r="G344" s="7">
        <f>G345+G346+G347</f>
        <v>0</v>
      </c>
      <c r="H344" s="45">
        <v>0</v>
      </c>
      <c r="I344" s="7">
        <f>I345+I346+I347</f>
        <v>0</v>
      </c>
      <c r="J344" s="46">
        <v>0</v>
      </c>
    </row>
    <row r="345" spans="3:10" ht="15.75">
      <c r="C345" s="12" t="s">
        <v>16</v>
      </c>
      <c r="D345" s="7">
        <v>0</v>
      </c>
      <c r="E345" s="7">
        <v>0</v>
      </c>
      <c r="F345" s="7">
        <v>0</v>
      </c>
      <c r="G345" s="8">
        <v>0</v>
      </c>
      <c r="H345" s="45">
        <v>0</v>
      </c>
      <c r="I345" s="8">
        <v>0</v>
      </c>
      <c r="J345" s="46">
        <v>0</v>
      </c>
    </row>
    <row r="346" spans="3:10" ht="15.75">
      <c r="C346" s="12" t="s">
        <v>10</v>
      </c>
      <c r="D346" s="8">
        <v>0</v>
      </c>
      <c r="E346" s="8">
        <v>0</v>
      </c>
      <c r="F346" s="8">
        <v>0</v>
      </c>
      <c r="G346" s="8">
        <v>0</v>
      </c>
      <c r="H346" s="45">
        <v>0</v>
      </c>
      <c r="I346" s="8">
        <v>0</v>
      </c>
      <c r="J346" s="46">
        <v>0</v>
      </c>
    </row>
    <row r="347" spans="3:10" ht="15.75">
      <c r="C347" s="12" t="s">
        <v>11</v>
      </c>
      <c r="D347" s="8">
        <v>0</v>
      </c>
      <c r="E347" s="8">
        <v>0</v>
      </c>
      <c r="F347" s="7">
        <v>0</v>
      </c>
      <c r="G347" s="8">
        <v>0</v>
      </c>
      <c r="H347" s="45">
        <v>0</v>
      </c>
      <c r="I347" s="8">
        <v>0</v>
      </c>
      <c r="J347" s="46">
        <v>0</v>
      </c>
    </row>
    <row r="348" spans="3:10" ht="15.75">
      <c r="C348" s="12"/>
      <c r="D348" s="8"/>
      <c r="E348" s="8"/>
      <c r="F348" s="7"/>
      <c r="G348" s="8"/>
      <c r="H348" s="45"/>
      <c r="I348" s="8"/>
      <c r="J348" s="46"/>
    </row>
    <row r="349" spans="3:10" ht="31.5">
      <c r="C349" s="11" t="s">
        <v>44</v>
      </c>
      <c r="D349" s="8"/>
      <c r="E349" s="8"/>
      <c r="F349" s="7"/>
      <c r="G349" s="8"/>
      <c r="H349" s="45"/>
      <c r="I349" s="8"/>
      <c r="J349" s="46"/>
    </row>
    <row r="350" spans="3:10" ht="15.75">
      <c r="C350" s="12" t="s">
        <v>1</v>
      </c>
      <c r="D350" s="7">
        <f>D351+D352+D353</f>
        <v>1500</v>
      </c>
      <c r="E350" s="7">
        <f>E351+E352+E353</f>
        <v>1500</v>
      </c>
      <c r="F350" s="7">
        <f>F351+F352+F353</f>
        <v>1500</v>
      </c>
      <c r="G350" s="7">
        <f>G351+G352+G353</f>
        <v>0</v>
      </c>
      <c r="H350" s="45">
        <v>0</v>
      </c>
      <c r="I350" s="7">
        <f>I351+I352+I353</f>
        <v>0</v>
      </c>
      <c r="J350" s="46">
        <v>0</v>
      </c>
    </row>
    <row r="351" spans="3:10" ht="15.75">
      <c r="C351" s="12" t="s">
        <v>16</v>
      </c>
      <c r="D351" s="7">
        <v>1500</v>
      </c>
      <c r="E351" s="7">
        <v>1500</v>
      </c>
      <c r="F351" s="7">
        <v>1500</v>
      </c>
      <c r="G351" s="7">
        <v>0</v>
      </c>
      <c r="H351" s="45">
        <v>0</v>
      </c>
      <c r="I351" s="7">
        <v>0</v>
      </c>
      <c r="J351" s="46">
        <v>0</v>
      </c>
    </row>
    <row r="352" spans="3:10" ht="15.75">
      <c r="C352" s="12" t="s">
        <v>10</v>
      </c>
      <c r="D352" s="7">
        <v>0</v>
      </c>
      <c r="E352" s="7">
        <v>0</v>
      </c>
      <c r="F352" s="8">
        <v>0</v>
      </c>
      <c r="G352" s="8">
        <v>0</v>
      </c>
      <c r="H352" s="45">
        <v>0</v>
      </c>
      <c r="I352" s="8">
        <v>0</v>
      </c>
      <c r="J352" s="46">
        <v>0</v>
      </c>
    </row>
    <row r="353" spans="3:10" ht="15.75">
      <c r="C353" s="12" t="s">
        <v>11</v>
      </c>
      <c r="D353" s="8">
        <v>0</v>
      </c>
      <c r="E353" s="8">
        <v>0</v>
      </c>
      <c r="F353" s="7">
        <v>0</v>
      </c>
      <c r="G353" s="7">
        <v>0</v>
      </c>
      <c r="H353" s="45">
        <v>0</v>
      </c>
      <c r="I353" s="7">
        <v>0</v>
      </c>
      <c r="J353" s="46">
        <v>0</v>
      </c>
    </row>
    <row r="354" spans="3:10" ht="15.75">
      <c r="C354" s="12"/>
      <c r="D354" s="8"/>
      <c r="E354" s="8"/>
      <c r="F354" s="7"/>
      <c r="G354" s="8"/>
      <c r="H354" s="45"/>
      <c r="I354" s="8"/>
      <c r="J354" s="46"/>
    </row>
    <row r="355" spans="3:10" ht="62.25" customHeight="1">
      <c r="C355" s="11" t="s">
        <v>76</v>
      </c>
      <c r="D355" s="8"/>
      <c r="E355" s="8"/>
      <c r="F355" s="7"/>
      <c r="G355" s="8"/>
      <c r="H355" s="45"/>
      <c r="I355" s="8"/>
      <c r="J355" s="46"/>
    </row>
    <row r="356" spans="3:10" ht="15.75">
      <c r="C356" s="12" t="s">
        <v>1</v>
      </c>
      <c r="D356" s="7">
        <f>D357+D358+D359</f>
        <v>500</v>
      </c>
      <c r="E356" s="7">
        <f>E357+E358+E359</f>
        <v>500</v>
      </c>
      <c r="F356" s="7">
        <f>F357+F358+F359</f>
        <v>2500</v>
      </c>
      <c r="G356" s="7">
        <f>G357+G358+G359</f>
        <v>1692.9</v>
      </c>
      <c r="H356" s="45">
        <f>G356/F356</f>
        <v>0.67716</v>
      </c>
      <c r="I356" s="7">
        <f>I357+I358+I359</f>
        <v>1692.89</v>
      </c>
      <c r="J356" s="46">
        <f>I356/F356</f>
        <v>0.6771560000000001</v>
      </c>
    </row>
    <row r="357" spans="3:10" ht="15.75">
      <c r="C357" s="12" t="s">
        <v>16</v>
      </c>
      <c r="D357" s="7">
        <v>500</v>
      </c>
      <c r="E357" s="7">
        <v>500</v>
      </c>
      <c r="F357" s="7">
        <v>500</v>
      </c>
      <c r="G357" s="8">
        <v>22.9</v>
      </c>
      <c r="H357" s="45">
        <f>G357/F357</f>
        <v>0.0458</v>
      </c>
      <c r="I357" s="8">
        <v>22.89</v>
      </c>
      <c r="J357" s="46">
        <f>I357/F357</f>
        <v>0.04578</v>
      </c>
    </row>
    <row r="358" spans="3:10" ht="15.75">
      <c r="C358" s="12" t="s">
        <v>10</v>
      </c>
      <c r="D358" s="7">
        <v>0</v>
      </c>
      <c r="E358" s="7">
        <v>0</v>
      </c>
      <c r="F358" s="7">
        <v>0</v>
      </c>
      <c r="G358" s="8">
        <v>0</v>
      </c>
      <c r="H358" s="45">
        <v>0</v>
      </c>
      <c r="I358" s="8">
        <v>0</v>
      </c>
      <c r="J358" s="46">
        <v>0</v>
      </c>
    </row>
    <row r="359" spans="3:10" ht="15.75">
      <c r="C359" s="12" t="s">
        <v>11</v>
      </c>
      <c r="D359" s="7">
        <v>0</v>
      </c>
      <c r="E359" s="7">
        <v>0</v>
      </c>
      <c r="F359" s="7">
        <v>2000</v>
      </c>
      <c r="G359" s="8">
        <v>1670</v>
      </c>
      <c r="H359" s="45">
        <f>G359/F359</f>
        <v>0.835</v>
      </c>
      <c r="I359" s="51">
        <v>1670</v>
      </c>
      <c r="J359" s="46">
        <f>I359/F359</f>
        <v>0.835</v>
      </c>
    </row>
    <row r="360" spans="3:10" ht="15.75">
      <c r="C360" s="12"/>
      <c r="D360" s="8"/>
      <c r="E360" s="8"/>
      <c r="F360" s="7"/>
      <c r="G360" s="8"/>
      <c r="H360" s="45"/>
      <c r="I360" s="8"/>
      <c r="J360" s="46"/>
    </row>
    <row r="361" spans="3:10" ht="72.75" customHeight="1">
      <c r="C361" s="64" t="s">
        <v>45</v>
      </c>
      <c r="D361" s="8"/>
      <c r="E361" s="8"/>
      <c r="F361" s="7"/>
      <c r="G361" s="8"/>
      <c r="H361" s="45"/>
      <c r="I361" s="8"/>
      <c r="J361" s="46"/>
    </row>
    <row r="362" spans="3:10" s="22" customFormat="1" ht="15.75">
      <c r="C362" s="21" t="s">
        <v>1</v>
      </c>
      <c r="D362" s="9">
        <f>D368+D374+D380+D386</f>
        <v>1361615.4</v>
      </c>
      <c r="E362" s="9">
        <f>E368+E374+E380+E386</f>
        <v>1368733.2</v>
      </c>
      <c r="F362" s="9">
        <f>F368+F374+F380+F386</f>
        <v>1367379.9</v>
      </c>
      <c r="G362" s="52">
        <f>G368+G374+G380+G386</f>
        <v>1014455.7999999999</v>
      </c>
      <c r="H362" s="45">
        <f>G362/F362</f>
        <v>0.7418975516606614</v>
      </c>
      <c r="I362" s="52">
        <f>I368+I374+I380+I386</f>
        <v>1014455.7799999999</v>
      </c>
      <c r="J362" s="46">
        <f>I362/F362</f>
        <v>0.7418975370341483</v>
      </c>
    </row>
    <row r="363" spans="3:10" ht="15.75">
      <c r="C363" s="12" t="s">
        <v>16</v>
      </c>
      <c r="D363" s="7">
        <f aca="true" t="shared" si="13" ref="D363:G365">D369+D375+D381+D387</f>
        <v>1345891.4</v>
      </c>
      <c r="E363" s="7">
        <f t="shared" si="13"/>
        <v>1353009.2</v>
      </c>
      <c r="F363" s="7">
        <f t="shared" si="13"/>
        <v>1351655.9</v>
      </c>
      <c r="G363" s="7">
        <f t="shared" si="13"/>
        <v>1005019.2</v>
      </c>
      <c r="H363" s="45">
        <f>G363/F363</f>
        <v>0.7435466378684101</v>
      </c>
      <c r="I363" s="7">
        <f>I369+I375+I381+I387</f>
        <v>1005019.25</v>
      </c>
      <c r="J363" s="46">
        <f>I363/F363</f>
        <v>0.7435466748600735</v>
      </c>
    </row>
    <row r="364" spans="3:10" ht="15.75">
      <c r="C364" s="12" t="s">
        <v>10</v>
      </c>
      <c r="D364" s="7">
        <f t="shared" si="13"/>
        <v>15724</v>
      </c>
      <c r="E364" s="7">
        <f t="shared" si="13"/>
        <v>15724</v>
      </c>
      <c r="F364" s="7">
        <f t="shared" si="13"/>
        <v>15724</v>
      </c>
      <c r="G364" s="7">
        <f t="shared" si="13"/>
        <v>9436.6</v>
      </c>
      <c r="H364" s="45">
        <f>G364/F364</f>
        <v>0.6001399135080132</v>
      </c>
      <c r="I364" s="7">
        <f>I370+I376+I382+I388</f>
        <v>9436.53</v>
      </c>
      <c r="J364" s="46">
        <f>I364/F364</f>
        <v>0.6001354617145764</v>
      </c>
    </row>
    <row r="365" spans="3:10" ht="15.75">
      <c r="C365" s="12" t="s">
        <v>11</v>
      </c>
      <c r="D365" s="7">
        <f t="shared" si="13"/>
        <v>0</v>
      </c>
      <c r="E365" s="7">
        <f t="shared" si="13"/>
        <v>0</v>
      </c>
      <c r="F365" s="7">
        <f t="shared" si="13"/>
        <v>0</v>
      </c>
      <c r="G365" s="7">
        <f t="shared" si="13"/>
        <v>0</v>
      </c>
      <c r="H365" s="45">
        <v>0</v>
      </c>
      <c r="I365" s="7">
        <f>I371+I377+I383+I389</f>
        <v>0</v>
      </c>
      <c r="J365" s="46">
        <v>0</v>
      </c>
    </row>
    <row r="366" spans="3:10" ht="15.75">
      <c r="C366" s="12"/>
      <c r="D366" s="8"/>
      <c r="E366" s="8"/>
      <c r="F366" s="7"/>
      <c r="G366" s="8"/>
      <c r="H366" s="45"/>
      <c r="I366" s="8"/>
      <c r="J366" s="46"/>
    </row>
    <row r="367" spans="3:10" ht="48.75" customHeight="1">
      <c r="C367" s="12" t="s">
        <v>93</v>
      </c>
      <c r="D367" s="8"/>
      <c r="E367" s="8"/>
      <c r="F367" s="7"/>
      <c r="G367" s="8"/>
      <c r="H367" s="45"/>
      <c r="I367" s="8"/>
      <c r="J367" s="46"/>
    </row>
    <row r="368" spans="3:10" ht="15.75">
      <c r="C368" s="12" t="s">
        <v>1</v>
      </c>
      <c r="D368" s="8">
        <f>D369+D370+D371</f>
        <v>89422.4</v>
      </c>
      <c r="E368" s="8">
        <f>E369+E370+E371</f>
        <v>89882.71</v>
      </c>
      <c r="F368" s="8">
        <f>F369+F370+F371</f>
        <v>89422.4</v>
      </c>
      <c r="G368" s="8">
        <f>G369+G370+G371</f>
        <v>55422.2</v>
      </c>
      <c r="H368" s="45">
        <f>G368/F368</f>
        <v>0.6197798314516273</v>
      </c>
      <c r="I368" s="8">
        <f>I369+I370+I371</f>
        <v>55422.21</v>
      </c>
      <c r="J368" s="46">
        <f>I368/F368</f>
        <v>0.6197799432804308</v>
      </c>
    </row>
    <row r="369" spans="3:10" ht="15.75">
      <c r="C369" s="12" t="s">
        <v>16</v>
      </c>
      <c r="D369" s="7">
        <v>73698.4</v>
      </c>
      <c r="E369" s="8">
        <v>74158.71</v>
      </c>
      <c r="F369" s="7">
        <v>73698.4</v>
      </c>
      <c r="G369" s="8">
        <v>45985.6</v>
      </c>
      <c r="H369" s="45">
        <f>G369/F369</f>
        <v>0.6239701268955635</v>
      </c>
      <c r="I369" s="8">
        <v>45985.68</v>
      </c>
      <c r="J369" s="46">
        <f>I369/F369</f>
        <v>0.623971212400812</v>
      </c>
    </row>
    <row r="370" spans="3:10" ht="15.75">
      <c r="C370" s="12" t="s">
        <v>10</v>
      </c>
      <c r="D370" s="7">
        <v>15724</v>
      </c>
      <c r="E370" s="8">
        <v>15724</v>
      </c>
      <c r="F370" s="7">
        <v>15724</v>
      </c>
      <c r="G370" s="8">
        <v>9436.6</v>
      </c>
      <c r="H370" s="45">
        <f>G370/F370</f>
        <v>0.6001399135080132</v>
      </c>
      <c r="I370" s="8">
        <v>9436.53</v>
      </c>
      <c r="J370" s="46">
        <f>I370/F370</f>
        <v>0.6001354617145764</v>
      </c>
    </row>
    <row r="371" spans="3:10" ht="15.75">
      <c r="C371" s="12" t="s">
        <v>11</v>
      </c>
      <c r="D371" s="8">
        <v>0</v>
      </c>
      <c r="E371" s="8">
        <v>0</v>
      </c>
      <c r="F371" s="7">
        <v>0</v>
      </c>
      <c r="G371" s="8">
        <v>0</v>
      </c>
      <c r="H371" s="45">
        <v>0</v>
      </c>
      <c r="I371" s="8">
        <v>0</v>
      </c>
      <c r="J371" s="46">
        <v>0</v>
      </c>
    </row>
    <row r="372" spans="3:10" ht="15.75">
      <c r="C372" s="12"/>
      <c r="D372" s="8"/>
      <c r="E372" s="8"/>
      <c r="F372" s="7"/>
      <c r="G372" s="8"/>
      <c r="H372" s="45"/>
      <c r="I372" s="8"/>
      <c r="J372" s="46"/>
    </row>
    <row r="373" spans="3:10" ht="31.5">
      <c r="C373" s="12" t="s">
        <v>94</v>
      </c>
      <c r="D373" s="8"/>
      <c r="E373" s="8"/>
      <c r="F373" s="7"/>
      <c r="G373" s="8"/>
      <c r="H373" s="45"/>
      <c r="I373" s="8"/>
      <c r="J373" s="46"/>
    </row>
    <row r="374" spans="3:10" ht="15.75">
      <c r="C374" s="12" t="s">
        <v>1</v>
      </c>
      <c r="D374" s="8">
        <f>D375+D376+D377</f>
        <v>500</v>
      </c>
      <c r="E374" s="8">
        <f>E375+E376+E377</f>
        <v>500</v>
      </c>
      <c r="F374" s="8">
        <f>F375+F376+F377</f>
        <v>500</v>
      </c>
      <c r="G374" s="8">
        <f>G375+G376+G377</f>
        <v>0</v>
      </c>
      <c r="H374" s="45">
        <f>G374/F374</f>
        <v>0</v>
      </c>
      <c r="I374" s="8">
        <f>I375+I376+I377</f>
        <v>0</v>
      </c>
      <c r="J374" s="46">
        <f>I374/F374</f>
        <v>0</v>
      </c>
    </row>
    <row r="375" spans="3:10" ht="15.75">
      <c r="C375" s="12" t="s">
        <v>16</v>
      </c>
      <c r="D375" s="8">
        <v>500</v>
      </c>
      <c r="E375" s="8">
        <v>500</v>
      </c>
      <c r="F375" s="7">
        <v>500</v>
      </c>
      <c r="G375" s="8">
        <v>0</v>
      </c>
      <c r="H375" s="45">
        <f>G375/F375</f>
        <v>0</v>
      </c>
      <c r="I375" s="8">
        <v>0</v>
      </c>
      <c r="J375" s="46">
        <f>I375/F375</f>
        <v>0</v>
      </c>
    </row>
    <row r="376" spans="3:10" ht="15.75">
      <c r="C376" s="12" t="s">
        <v>10</v>
      </c>
      <c r="D376" s="8">
        <v>0</v>
      </c>
      <c r="E376" s="8">
        <v>0</v>
      </c>
      <c r="F376" s="7">
        <v>0</v>
      </c>
      <c r="G376" s="8">
        <v>0</v>
      </c>
      <c r="H376" s="45">
        <v>0</v>
      </c>
      <c r="I376" s="8">
        <v>0</v>
      </c>
      <c r="J376" s="46">
        <v>0</v>
      </c>
    </row>
    <row r="377" spans="3:10" ht="15.75">
      <c r="C377" s="12" t="s">
        <v>11</v>
      </c>
      <c r="D377" s="8">
        <v>0</v>
      </c>
      <c r="E377" s="8">
        <v>0</v>
      </c>
      <c r="F377" s="7">
        <v>0</v>
      </c>
      <c r="G377" s="8">
        <v>0</v>
      </c>
      <c r="H377" s="45">
        <v>0</v>
      </c>
      <c r="I377" s="8">
        <v>0</v>
      </c>
      <c r="J377" s="46">
        <v>0</v>
      </c>
    </row>
    <row r="378" spans="3:10" ht="15.75">
      <c r="C378" s="12"/>
      <c r="D378" s="8"/>
      <c r="E378" s="8"/>
      <c r="F378" s="7"/>
      <c r="G378" s="8"/>
      <c r="H378" s="45"/>
      <c r="I378" s="8"/>
      <c r="J378" s="46"/>
    </row>
    <row r="379" spans="3:10" ht="31.5">
      <c r="C379" s="12" t="s">
        <v>46</v>
      </c>
      <c r="D379" s="8"/>
      <c r="E379" s="8"/>
      <c r="F379" s="7"/>
      <c r="G379" s="8"/>
      <c r="H379" s="45"/>
      <c r="I379" s="8"/>
      <c r="J379" s="46"/>
    </row>
    <row r="380" spans="3:10" ht="15.75">
      <c r="C380" s="12" t="s">
        <v>1</v>
      </c>
      <c r="D380" s="8">
        <f>D381+D382+D383</f>
        <v>0</v>
      </c>
      <c r="E380" s="8">
        <f>E381+E382+E383</f>
        <v>0</v>
      </c>
      <c r="F380" s="8">
        <f>F381+F382+F383</f>
        <v>0</v>
      </c>
      <c r="G380" s="8">
        <f>G381+G382+G383</f>
        <v>0</v>
      </c>
      <c r="H380" s="45">
        <v>0</v>
      </c>
      <c r="I380" s="8">
        <f>I381+I383+I382</f>
        <v>0</v>
      </c>
      <c r="J380" s="46">
        <v>0</v>
      </c>
    </row>
    <row r="381" spans="3:10" ht="15.75">
      <c r="C381" s="12" t="s">
        <v>16</v>
      </c>
      <c r="D381" s="8">
        <v>0</v>
      </c>
      <c r="E381" s="8">
        <v>0</v>
      </c>
      <c r="F381" s="7">
        <v>0</v>
      </c>
      <c r="G381" s="8">
        <v>0</v>
      </c>
      <c r="H381" s="45">
        <v>0</v>
      </c>
      <c r="I381" s="8">
        <v>0</v>
      </c>
      <c r="J381" s="46">
        <v>0</v>
      </c>
    </row>
    <row r="382" spans="3:10" ht="15.75">
      <c r="C382" s="12" t="s">
        <v>10</v>
      </c>
      <c r="D382" s="8">
        <v>0</v>
      </c>
      <c r="E382" s="8">
        <v>0</v>
      </c>
      <c r="F382" s="7">
        <v>0</v>
      </c>
      <c r="G382" s="8">
        <v>0</v>
      </c>
      <c r="H382" s="45">
        <v>0</v>
      </c>
      <c r="I382" s="8">
        <v>0</v>
      </c>
      <c r="J382" s="46">
        <v>0</v>
      </c>
    </row>
    <row r="383" spans="3:10" ht="15.75">
      <c r="C383" s="12" t="s">
        <v>47</v>
      </c>
      <c r="D383" s="8">
        <v>0</v>
      </c>
      <c r="E383" s="8">
        <v>0</v>
      </c>
      <c r="F383" s="7">
        <v>0</v>
      </c>
      <c r="G383" s="8">
        <v>0</v>
      </c>
      <c r="H383" s="45">
        <v>0</v>
      </c>
      <c r="I383" s="8">
        <v>0</v>
      </c>
      <c r="J383" s="46">
        <v>0</v>
      </c>
    </row>
    <row r="384" spans="3:10" ht="15.75">
      <c r="C384" s="12"/>
      <c r="D384" s="8"/>
      <c r="E384" s="8"/>
      <c r="F384" s="7"/>
      <c r="G384" s="8"/>
      <c r="H384" s="45"/>
      <c r="I384" s="8"/>
      <c r="J384" s="46"/>
    </row>
    <row r="385" spans="3:10" ht="15.75">
      <c r="C385" s="12" t="s">
        <v>48</v>
      </c>
      <c r="D385" s="8"/>
      <c r="E385" s="8"/>
      <c r="F385" s="7"/>
      <c r="G385" s="8"/>
      <c r="H385" s="45"/>
      <c r="I385" s="8"/>
      <c r="J385" s="46"/>
    </row>
    <row r="386" spans="3:10" ht="15.75">
      <c r="C386" s="12" t="s">
        <v>1</v>
      </c>
      <c r="D386" s="8">
        <f>D387+D388+D389</f>
        <v>1271693</v>
      </c>
      <c r="E386" s="51">
        <f>E387+E388+E389</f>
        <v>1278350.49</v>
      </c>
      <c r="F386" s="51">
        <f>F387+F388+F389</f>
        <v>1277457.5</v>
      </c>
      <c r="G386" s="8">
        <f>G387+G388+G389</f>
        <v>959033.6</v>
      </c>
      <c r="H386" s="45">
        <f>G386/F386</f>
        <v>0.7507362084452908</v>
      </c>
      <c r="I386" s="51">
        <f>I387+I388+I389</f>
        <v>959033.57</v>
      </c>
      <c r="J386" s="46">
        <f>I386/F386</f>
        <v>0.7507361849611435</v>
      </c>
    </row>
    <row r="387" spans="3:10" ht="15.75">
      <c r="C387" s="12" t="s">
        <v>16</v>
      </c>
      <c r="D387" s="7">
        <v>1271693</v>
      </c>
      <c r="E387" s="8">
        <v>1278350.49</v>
      </c>
      <c r="F387" s="7">
        <v>1277457.5</v>
      </c>
      <c r="G387" s="8">
        <v>959033.6</v>
      </c>
      <c r="H387" s="45">
        <f>G387/F387</f>
        <v>0.7507362084452908</v>
      </c>
      <c r="I387" s="8">
        <v>959033.57</v>
      </c>
      <c r="J387" s="46">
        <f>I387/F387</f>
        <v>0.7507361849611435</v>
      </c>
    </row>
    <row r="388" spans="3:10" ht="15.75">
      <c r="C388" s="12" t="s">
        <v>10</v>
      </c>
      <c r="D388" s="8">
        <v>0</v>
      </c>
      <c r="E388" s="8">
        <v>0</v>
      </c>
      <c r="F388" s="7">
        <v>0</v>
      </c>
      <c r="G388" s="8">
        <v>0</v>
      </c>
      <c r="H388" s="56">
        <v>0</v>
      </c>
      <c r="I388" s="8">
        <v>0</v>
      </c>
      <c r="J388" s="60">
        <v>0</v>
      </c>
    </row>
    <row r="389" spans="3:10" ht="15.75">
      <c r="C389" s="12" t="s">
        <v>11</v>
      </c>
      <c r="D389" s="8">
        <v>0</v>
      </c>
      <c r="E389" s="8">
        <v>0</v>
      </c>
      <c r="F389" s="7">
        <v>0</v>
      </c>
      <c r="G389" s="8">
        <v>0</v>
      </c>
      <c r="H389" s="45">
        <v>0</v>
      </c>
      <c r="I389" s="8">
        <v>0</v>
      </c>
      <c r="J389" s="46">
        <v>0</v>
      </c>
    </row>
    <row r="390" spans="3:10" ht="15.75">
      <c r="C390" s="12"/>
      <c r="D390" s="8"/>
      <c r="E390" s="8"/>
      <c r="F390" s="7"/>
      <c r="G390" s="8"/>
      <c r="H390" s="45"/>
      <c r="I390" s="8"/>
      <c r="J390" s="46"/>
    </row>
    <row r="391" spans="3:10" ht="97.5" customHeight="1">
      <c r="C391" s="19" t="s">
        <v>49</v>
      </c>
      <c r="D391" s="8"/>
      <c r="E391" s="8"/>
      <c r="F391" s="7"/>
      <c r="G391" s="8"/>
      <c r="H391" s="45"/>
      <c r="I391" s="8"/>
      <c r="J391" s="46"/>
    </row>
    <row r="392" spans="3:10" s="22" customFormat="1" ht="15.75">
      <c r="C392" s="21" t="s">
        <v>1</v>
      </c>
      <c r="D392" s="9">
        <f aca="true" t="shared" si="14" ref="D392:G393">D398+D410+D422+D404</f>
        <v>75144.2</v>
      </c>
      <c r="E392" s="52">
        <f>E398+E404+E410+E416+E422</f>
        <v>99079.90000000001</v>
      </c>
      <c r="F392" s="9">
        <f t="shared" si="14"/>
        <v>78390.2</v>
      </c>
      <c r="G392" s="52">
        <f t="shared" si="14"/>
        <v>53617.03999999999</v>
      </c>
      <c r="H392" s="45">
        <f>G392/F392</f>
        <v>0.6839763133657013</v>
      </c>
      <c r="I392" s="52">
        <f>I398+I410+I422+I404</f>
        <v>53616.91</v>
      </c>
      <c r="J392" s="46">
        <f>I392/F392</f>
        <v>0.6839746549951398</v>
      </c>
    </row>
    <row r="393" spans="3:10" ht="15.75">
      <c r="C393" s="12" t="s">
        <v>16</v>
      </c>
      <c r="D393" s="7">
        <f t="shared" si="14"/>
        <v>75144.2</v>
      </c>
      <c r="E393" s="7">
        <f t="shared" si="14"/>
        <v>82914.99</v>
      </c>
      <c r="F393" s="7">
        <f t="shared" si="14"/>
        <v>75135</v>
      </c>
      <c r="G393" s="53">
        <f t="shared" si="14"/>
        <v>51465.5</v>
      </c>
      <c r="H393" s="45">
        <f>G393/F393</f>
        <v>0.6849737139815</v>
      </c>
      <c r="I393" s="7">
        <f>I399+I411+I423+I405</f>
        <v>51465.41</v>
      </c>
      <c r="J393" s="46">
        <f>I393/F393</f>
        <v>0.684972516137619</v>
      </c>
    </row>
    <row r="394" spans="3:10" ht="15.75">
      <c r="C394" s="12" t="s">
        <v>10</v>
      </c>
      <c r="D394" s="7">
        <f>D400+D406+D412+D424</f>
        <v>0</v>
      </c>
      <c r="E394" s="7">
        <f>E400+E406+E412+E418+E424+0</f>
        <v>16164.91</v>
      </c>
      <c r="F394" s="7">
        <f>F400+F406+F412+F418+F424</f>
        <v>9.2</v>
      </c>
      <c r="G394" s="53">
        <f>G400+G412+G424+G406</f>
        <v>0</v>
      </c>
      <c r="H394" s="45">
        <f>G394/F394</f>
        <v>0</v>
      </c>
      <c r="I394" s="53">
        <f>I400+I406+I412+I418+I424</f>
        <v>0</v>
      </c>
      <c r="J394" s="46">
        <f>I394/F394</f>
        <v>0</v>
      </c>
    </row>
    <row r="395" spans="3:10" ht="15.75">
      <c r="C395" s="12" t="s">
        <v>11</v>
      </c>
      <c r="D395" s="7">
        <f>D401+D413+D425</f>
        <v>0</v>
      </c>
      <c r="E395" s="7">
        <f>E401+E413+E425</f>
        <v>0</v>
      </c>
      <c r="F395" s="7">
        <f>F401+F407+F413+F419+F425</f>
        <v>3246</v>
      </c>
      <c r="G395" s="53">
        <f>G401+G413+G425+G407</f>
        <v>2151.54</v>
      </c>
      <c r="H395" s="45">
        <f>G395/F395</f>
        <v>0.6628280961182994</v>
      </c>
      <c r="I395" s="7">
        <f>I401+I413+I425</f>
        <v>2151.5</v>
      </c>
      <c r="J395" s="46">
        <f>I395/F395</f>
        <v>0.6628157732593962</v>
      </c>
    </row>
    <row r="396" spans="3:10" ht="15.75">
      <c r="C396" s="12"/>
      <c r="D396" s="7"/>
      <c r="E396" s="7"/>
      <c r="F396" s="7"/>
      <c r="G396" s="7"/>
      <c r="H396" s="45"/>
      <c r="I396" s="7"/>
      <c r="J396" s="46"/>
    </row>
    <row r="397" spans="3:10" ht="94.5">
      <c r="C397" s="11" t="s">
        <v>50</v>
      </c>
      <c r="D397" s="7"/>
      <c r="E397" s="7"/>
      <c r="F397" s="7"/>
      <c r="G397" s="7"/>
      <c r="H397" s="45"/>
      <c r="I397" s="7"/>
      <c r="J397" s="46"/>
    </row>
    <row r="398" spans="3:10" ht="15.75">
      <c r="C398" s="12" t="s">
        <v>1</v>
      </c>
      <c r="D398" s="7">
        <f>D399+D400+D401</f>
        <v>23300</v>
      </c>
      <c r="E398" s="7">
        <f>E399+E400+E401</f>
        <v>23300</v>
      </c>
      <c r="F398" s="7">
        <f>F399+F400+F401</f>
        <v>25046</v>
      </c>
      <c r="G398" s="7">
        <f>G399+G400+G401</f>
        <v>15151.8</v>
      </c>
      <c r="H398" s="45">
        <f>G398/F398</f>
        <v>0.6049588756687694</v>
      </c>
      <c r="I398" s="7">
        <f>I399+I400+I401</f>
        <v>15151.75</v>
      </c>
      <c r="J398" s="46">
        <f>I398/F398</f>
        <v>0.6049568793420107</v>
      </c>
    </row>
    <row r="399" spans="3:10" ht="15.75">
      <c r="C399" s="12" t="s">
        <v>16</v>
      </c>
      <c r="D399" s="7">
        <v>23300</v>
      </c>
      <c r="E399" s="7">
        <v>23300</v>
      </c>
      <c r="F399" s="7">
        <v>23300</v>
      </c>
      <c r="G399" s="8">
        <v>13842.3</v>
      </c>
      <c r="H399" s="45">
        <f>G399/F399</f>
        <v>0.5940901287553648</v>
      </c>
      <c r="I399" s="51">
        <v>13842.25</v>
      </c>
      <c r="J399" s="46">
        <f>I399/F399</f>
        <v>0.594087982832618</v>
      </c>
    </row>
    <row r="400" spans="3:10" ht="15.75">
      <c r="C400" s="12" t="s">
        <v>10</v>
      </c>
      <c r="D400" s="7">
        <v>0</v>
      </c>
      <c r="E400" s="7">
        <v>0</v>
      </c>
      <c r="F400" s="7">
        <v>0</v>
      </c>
      <c r="G400" s="8">
        <v>0</v>
      </c>
      <c r="H400" s="45">
        <v>0</v>
      </c>
      <c r="I400" s="8">
        <v>0</v>
      </c>
      <c r="J400" s="46">
        <v>0</v>
      </c>
    </row>
    <row r="401" spans="3:10" ht="15.75">
      <c r="C401" s="12" t="s">
        <v>11</v>
      </c>
      <c r="D401" s="8">
        <v>0</v>
      </c>
      <c r="E401" s="8">
        <v>0</v>
      </c>
      <c r="F401" s="8">
        <v>1746</v>
      </c>
      <c r="G401" s="51">
        <v>1309.5</v>
      </c>
      <c r="H401" s="45">
        <f>G401/F401</f>
        <v>0.75</v>
      </c>
      <c r="I401" s="51">
        <v>1309.5</v>
      </c>
      <c r="J401" s="46">
        <f>I401/F401</f>
        <v>0.75</v>
      </c>
    </row>
    <row r="402" spans="3:10" ht="15.75">
      <c r="C402" s="12"/>
      <c r="D402" s="8"/>
      <c r="E402" s="8"/>
      <c r="F402" s="7"/>
      <c r="G402" s="8"/>
      <c r="H402" s="45"/>
      <c r="I402" s="8"/>
      <c r="J402" s="46"/>
    </row>
    <row r="403" spans="3:10" ht="31.5">
      <c r="C403" s="11" t="s">
        <v>95</v>
      </c>
      <c r="D403" s="7"/>
      <c r="E403" s="7"/>
      <c r="F403" s="7"/>
      <c r="G403" s="7"/>
      <c r="H403" s="45"/>
      <c r="I403" s="7"/>
      <c r="J403" s="46"/>
    </row>
    <row r="404" spans="3:10" ht="15.75">
      <c r="C404" s="12" t="s">
        <v>1</v>
      </c>
      <c r="D404" s="7">
        <f>D405+D406+D407</f>
        <v>12500</v>
      </c>
      <c r="E404" s="53">
        <f>E405+E406+E407</f>
        <v>37144.9</v>
      </c>
      <c r="F404" s="7">
        <f>F405+F406+F407</f>
        <v>12500</v>
      </c>
      <c r="G404" s="7">
        <f>G405+G406+G407</f>
        <v>8760.7</v>
      </c>
      <c r="H404" s="56">
        <v>0</v>
      </c>
      <c r="I404" s="53">
        <f>I405+I406+I407</f>
        <v>8760.66</v>
      </c>
      <c r="J404" s="60">
        <v>0</v>
      </c>
    </row>
    <row r="405" spans="3:10" ht="15.75">
      <c r="C405" s="12" t="s">
        <v>16</v>
      </c>
      <c r="D405" s="7">
        <v>12500</v>
      </c>
      <c r="E405" s="7">
        <v>20979.99</v>
      </c>
      <c r="F405" s="7">
        <v>12500</v>
      </c>
      <c r="G405" s="8">
        <v>8760.7</v>
      </c>
      <c r="H405" s="56">
        <v>0</v>
      </c>
      <c r="I405" s="8">
        <v>8760.66</v>
      </c>
      <c r="J405" s="60">
        <v>0</v>
      </c>
    </row>
    <row r="406" spans="3:10" ht="15.75">
      <c r="C406" s="12" t="s">
        <v>10</v>
      </c>
      <c r="D406" s="7">
        <v>0</v>
      </c>
      <c r="E406" s="7">
        <v>16164.91</v>
      </c>
      <c r="F406" s="7">
        <v>0</v>
      </c>
      <c r="G406" s="8">
        <v>0</v>
      </c>
      <c r="H406" s="56">
        <v>0</v>
      </c>
      <c r="I406" s="8">
        <v>0</v>
      </c>
      <c r="J406" s="60">
        <v>0</v>
      </c>
    </row>
    <row r="407" spans="3:10" ht="15.75">
      <c r="C407" s="12" t="s">
        <v>11</v>
      </c>
      <c r="D407" s="8">
        <v>0</v>
      </c>
      <c r="E407" s="8">
        <v>0</v>
      </c>
      <c r="F407" s="8">
        <v>0</v>
      </c>
      <c r="G407" s="8">
        <v>0</v>
      </c>
      <c r="H407" s="45">
        <v>0</v>
      </c>
      <c r="I407" s="8">
        <v>0</v>
      </c>
      <c r="J407" s="46">
        <v>0</v>
      </c>
    </row>
    <row r="408" spans="3:10" ht="15.75">
      <c r="C408" s="12"/>
      <c r="D408" s="8"/>
      <c r="E408" s="8"/>
      <c r="F408" s="7"/>
      <c r="G408" s="8"/>
      <c r="H408" s="45"/>
      <c r="I408" s="8"/>
      <c r="J408" s="46"/>
    </row>
    <row r="409" spans="3:10" ht="31.5">
      <c r="C409" s="11" t="s">
        <v>51</v>
      </c>
      <c r="D409" s="8"/>
      <c r="E409" s="8"/>
      <c r="F409" s="7"/>
      <c r="G409" s="8"/>
      <c r="H409" s="45"/>
      <c r="I409" s="8"/>
      <c r="J409" s="46"/>
    </row>
    <row r="410" spans="3:10" ht="15.75">
      <c r="C410" s="12" t="s">
        <v>1</v>
      </c>
      <c r="D410" s="7">
        <f>D411+D412+D413</f>
        <v>14071</v>
      </c>
      <c r="E410" s="7">
        <f>E411+E412+E413</f>
        <v>11064.36</v>
      </c>
      <c r="F410" s="7">
        <f>F411+F412+F413</f>
        <v>14071</v>
      </c>
      <c r="G410" s="53">
        <f>G411+G413</f>
        <v>9750.5</v>
      </c>
      <c r="H410" s="45">
        <f>G410/F410</f>
        <v>0.6929500390874849</v>
      </c>
      <c r="I410" s="7">
        <f>I411+I412+I413</f>
        <v>9750.5</v>
      </c>
      <c r="J410" s="46">
        <f>I410/F410</f>
        <v>0.6929500390874849</v>
      </c>
    </row>
    <row r="411" spans="3:10" ht="15.75">
      <c r="C411" s="12" t="s">
        <v>16</v>
      </c>
      <c r="D411" s="7">
        <v>14071</v>
      </c>
      <c r="E411" s="7">
        <v>11064.36</v>
      </c>
      <c r="F411" s="7">
        <v>14071</v>
      </c>
      <c r="G411" s="51">
        <v>9750.5</v>
      </c>
      <c r="H411" s="45">
        <f>G411/F411</f>
        <v>0.6929500390874849</v>
      </c>
      <c r="I411" s="8">
        <v>9750.5</v>
      </c>
      <c r="J411" s="46">
        <f>I411/F411</f>
        <v>0.6929500390874849</v>
      </c>
    </row>
    <row r="412" spans="3:10" ht="15.75">
      <c r="C412" s="12" t="s">
        <v>10</v>
      </c>
      <c r="D412" s="7">
        <v>0</v>
      </c>
      <c r="E412" s="7">
        <v>0</v>
      </c>
      <c r="F412" s="7">
        <v>0</v>
      </c>
      <c r="G412" s="51">
        <v>0</v>
      </c>
      <c r="H412" s="45">
        <v>0</v>
      </c>
      <c r="I412" s="8">
        <v>0</v>
      </c>
      <c r="J412" s="46">
        <v>0</v>
      </c>
    </row>
    <row r="413" spans="3:10" ht="15.75">
      <c r="C413" s="12" t="s">
        <v>11</v>
      </c>
      <c r="D413" s="8">
        <v>0</v>
      </c>
      <c r="E413" s="8">
        <v>0</v>
      </c>
      <c r="F413" s="7">
        <v>0</v>
      </c>
      <c r="G413" s="51">
        <v>0</v>
      </c>
      <c r="H413" s="45">
        <v>0</v>
      </c>
      <c r="I413" s="51">
        <v>0</v>
      </c>
      <c r="J413" s="46">
        <v>0</v>
      </c>
    </row>
    <row r="414" spans="3:10" ht="15.75">
      <c r="C414" s="12"/>
      <c r="D414" s="8"/>
      <c r="E414" s="8"/>
      <c r="F414" s="7"/>
      <c r="G414" s="51"/>
      <c r="H414" s="45"/>
      <c r="I414" s="51"/>
      <c r="J414" s="46"/>
    </row>
    <row r="415" spans="3:10" ht="47.25">
      <c r="C415" s="11" t="s">
        <v>100</v>
      </c>
      <c r="D415" s="8"/>
      <c r="E415" s="8"/>
      <c r="F415" s="7"/>
      <c r="G415" s="51"/>
      <c r="H415" s="45"/>
      <c r="I415" s="51"/>
      <c r="J415" s="46"/>
    </row>
    <row r="416" spans="3:10" ht="15.75">
      <c r="C416" s="12" t="s">
        <v>1</v>
      </c>
      <c r="D416" s="8">
        <f>D417+D418+D419</f>
        <v>0</v>
      </c>
      <c r="E416" s="8">
        <f>E417+E418+E419</f>
        <v>0</v>
      </c>
      <c r="F416" s="7">
        <f>F417+F418+F419</f>
        <v>0</v>
      </c>
      <c r="G416" s="51">
        <f>G417+G418+G419</f>
        <v>0</v>
      </c>
      <c r="H416" s="45">
        <v>0</v>
      </c>
      <c r="I416" s="51">
        <f>I417+I418+I419</f>
        <v>0</v>
      </c>
      <c r="J416" s="46">
        <v>0</v>
      </c>
    </row>
    <row r="417" spans="3:10" ht="15.75">
      <c r="C417" s="12" t="s">
        <v>16</v>
      </c>
      <c r="D417" s="8">
        <v>0</v>
      </c>
      <c r="E417" s="8">
        <v>0</v>
      </c>
      <c r="F417" s="7">
        <v>0</v>
      </c>
      <c r="G417" s="51">
        <v>0</v>
      </c>
      <c r="H417" s="45">
        <v>0</v>
      </c>
      <c r="I417" s="51">
        <v>0</v>
      </c>
      <c r="J417" s="46">
        <v>0</v>
      </c>
    </row>
    <row r="418" spans="3:10" ht="15.75">
      <c r="C418" s="12" t="s">
        <v>10</v>
      </c>
      <c r="D418" s="8">
        <v>0</v>
      </c>
      <c r="E418" s="8">
        <v>0</v>
      </c>
      <c r="F418" s="7">
        <v>0</v>
      </c>
      <c r="G418" s="51">
        <v>0</v>
      </c>
      <c r="H418" s="45">
        <v>0</v>
      </c>
      <c r="I418" s="51">
        <v>0</v>
      </c>
      <c r="J418" s="46">
        <v>0</v>
      </c>
    </row>
    <row r="419" spans="3:10" ht="15.75">
      <c r="C419" s="12" t="s">
        <v>11</v>
      </c>
      <c r="D419" s="8">
        <v>0</v>
      </c>
      <c r="E419" s="8">
        <v>0</v>
      </c>
      <c r="F419" s="7">
        <v>0</v>
      </c>
      <c r="G419" s="51">
        <v>0</v>
      </c>
      <c r="H419" s="45">
        <v>0</v>
      </c>
      <c r="I419" s="51">
        <v>0</v>
      </c>
      <c r="J419" s="46">
        <v>0</v>
      </c>
    </row>
    <row r="420" spans="3:10" ht="15.75">
      <c r="C420" s="12"/>
      <c r="D420" s="8"/>
      <c r="E420" s="8"/>
      <c r="F420" s="7"/>
      <c r="G420" s="51"/>
      <c r="H420" s="45"/>
      <c r="I420" s="8"/>
      <c r="J420" s="60"/>
    </row>
    <row r="421" spans="3:10" ht="40.5" customHeight="1">
      <c r="C421" s="11" t="s">
        <v>48</v>
      </c>
      <c r="D421" s="8"/>
      <c r="E421" s="8"/>
      <c r="F421" s="7"/>
      <c r="G421" s="8"/>
      <c r="H421" s="45"/>
      <c r="I421" s="8"/>
      <c r="J421" s="46"/>
    </row>
    <row r="422" spans="3:10" ht="15.75">
      <c r="C422" s="12" t="s">
        <v>1</v>
      </c>
      <c r="D422" s="7">
        <f>D423+D425+D424</f>
        <v>25273.2</v>
      </c>
      <c r="E422" s="7">
        <f>E423+E425+E424</f>
        <v>27570.64</v>
      </c>
      <c r="F422" s="7">
        <f>F423+F425+F424</f>
        <v>26773.2</v>
      </c>
      <c r="G422" s="7">
        <f>G423+G425+G424</f>
        <v>19954.04</v>
      </c>
      <c r="H422" s="45">
        <f>G422/F422</f>
        <v>0.7452990303736573</v>
      </c>
      <c r="I422" s="7">
        <f>I423+I424+I425</f>
        <v>19954</v>
      </c>
      <c r="J422" s="46">
        <f>I422/F422</f>
        <v>0.7452975363423124</v>
      </c>
    </row>
    <row r="423" spans="3:10" ht="15.75">
      <c r="C423" s="12" t="s">
        <v>16</v>
      </c>
      <c r="D423" s="7">
        <v>25273.2</v>
      </c>
      <c r="E423" s="7">
        <v>27570.64</v>
      </c>
      <c r="F423" s="7">
        <v>25264</v>
      </c>
      <c r="G423" s="8">
        <v>19112</v>
      </c>
      <c r="H423" s="45">
        <f>G423/F423</f>
        <v>0.7564914502849905</v>
      </c>
      <c r="I423" s="8">
        <v>19112</v>
      </c>
      <c r="J423" s="46">
        <f>I423/F423</f>
        <v>0.7564914502849905</v>
      </c>
    </row>
    <row r="424" spans="3:10" ht="15.75">
      <c r="C424" s="12" t="s">
        <v>10</v>
      </c>
      <c r="D424" s="7">
        <v>0</v>
      </c>
      <c r="E424" s="7">
        <v>0</v>
      </c>
      <c r="F424" s="7">
        <v>9.2</v>
      </c>
      <c r="G424" s="8">
        <v>0</v>
      </c>
      <c r="H424" s="45">
        <f>G424/F424</f>
        <v>0</v>
      </c>
      <c r="I424" s="8">
        <v>0</v>
      </c>
      <c r="J424" s="46">
        <f>I424/F424</f>
        <v>0</v>
      </c>
    </row>
    <row r="425" spans="3:10" ht="15.75" customHeight="1">
      <c r="C425" s="12" t="s">
        <v>11</v>
      </c>
      <c r="D425" s="8">
        <v>0</v>
      </c>
      <c r="E425" s="8">
        <v>0</v>
      </c>
      <c r="F425" s="7">
        <v>1500</v>
      </c>
      <c r="G425" s="8">
        <v>842.04</v>
      </c>
      <c r="H425" s="45">
        <f>G425/F425</f>
        <v>0.56136</v>
      </c>
      <c r="I425" s="8">
        <v>842</v>
      </c>
      <c r="J425" s="46">
        <f>I425/F425</f>
        <v>0.5613333333333334</v>
      </c>
    </row>
    <row r="426" spans="3:10" ht="15.75" customHeight="1">
      <c r="C426" s="12"/>
      <c r="D426" s="8"/>
      <c r="E426" s="8"/>
      <c r="F426" s="7"/>
      <c r="G426" s="8"/>
      <c r="H426" s="45"/>
      <c r="I426" s="8"/>
      <c r="J426" s="46"/>
    </row>
    <row r="427" spans="3:10" ht="75" customHeight="1">
      <c r="C427" s="64" t="s">
        <v>52</v>
      </c>
      <c r="D427" s="8"/>
      <c r="E427" s="8"/>
      <c r="F427" s="7"/>
      <c r="G427" s="8"/>
      <c r="H427" s="45"/>
      <c r="I427" s="8"/>
      <c r="J427" s="46"/>
    </row>
    <row r="428" spans="3:10" s="22" customFormat="1" ht="15.75">
      <c r="C428" s="21" t="s">
        <v>1</v>
      </c>
      <c r="D428" s="9">
        <f>D434+D440</f>
        <v>566722.3</v>
      </c>
      <c r="E428" s="9">
        <f>E434+E440</f>
        <v>583845.2899999999</v>
      </c>
      <c r="F428" s="9">
        <f>F434+F440</f>
        <v>566722.3</v>
      </c>
      <c r="G428" s="9">
        <f>G434+G440</f>
        <v>381849.60000000003</v>
      </c>
      <c r="H428" s="45">
        <f>G428/F428</f>
        <v>0.673786085354326</v>
      </c>
      <c r="I428" s="9">
        <f>I434+I440</f>
        <v>381849.59</v>
      </c>
      <c r="J428" s="46">
        <f>I428/F428</f>
        <v>0.6737860677089996</v>
      </c>
    </row>
    <row r="429" spans="3:10" ht="15.75">
      <c r="C429" s="12" t="s">
        <v>16</v>
      </c>
      <c r="D429" s="7">
        <f aca="true" t="shared" si="15" ref="D429:G431">D435+D441</f>
        <v>403332.3</v>
      </c>
      <c r="E429" s="7">
        <f t="shared" si="15"/>
        <v>425532.29000000004</v>
      </c>
      <c r="F429" s="7">
        <f>F435+F441</f>
        <v>403332.3</v>
      </c>
      <c r="G429" s="7">
        <f t="shared" si="15"/>
        <v>310957.2</v>
      </c>
      <c r="H429" s="45">
        <f>G429/F429</f>
        <v>0.7709702396758207</v>
      </c>
      <c r="I429" s="7">
        <f>I435+I441</f>
        <v>310957.22000000003</v>
      </c>
      <c r="J429" s="46">
        <f>I429/F429</f>
        <v>0.7709702892627247</v>
      </c>
    </row>
    <row r="430" spans="3:10" ht="15.75">
      <c r="C430" s="12" t="s">
        <v>10</v>
      </c>
      <c r="D430" s="7">
        <f t="shared" si="15"/>
        <v>163390</v>
      </c>
      <c r="E430" s="7">
        <f t="shared" si="15"/>
        <v>158313</v>
      </c>
      <c r="F430" s="7">
        <f>F436+F442</f>
        <v>163390</v>
      </c>
      <c r="G430" s="7">
        <f t="shared" si="15"/>
        <v>70892.4</v>
      </c>
      <c r="H430" s="45">
        <f>G430/F430</f>
        <v>0.43388457065915903</v>
      </c>
      <c r="I430" s="7">
        <f>I436+I442</f>
        <v>70892.37</v>
      </c>
      <c r="J430" s="46">
        <f>I430/F430</f>
        <v>0.433884387049391</v>
      </c>
    </row>
    <row r="431" spans="3:10" ht="18" customHeight="1">
      <c r="C431" s="12" t="s">
        <v>11</v>
      </c>
      <c r="D431" s="7">
        <f t="shared" si="15"/>
        <v>0</v>
      </c>
      <c r="E431" s="7">
        <f t="shared" si="15"/>
        <v>0</v>
      </c>
      <c r="F431" s="7">
        <f>F437+F443</f>
        <v>0</v>
      </c>
      <c r="G431" s="7">
        <f t="shared" si="15"/>
        <v>0</v>
      </c>
      <c r="H431" s="45">
        <v>0</v>
      </c>
      <c r="I431" s="7">
        <f>I437+I443</f>
        <v>0</v>
      </c>
      <c r="J431" s="46">
        <v>0</v>
      </c>
    </row>
    <row r="432" spans="3:10" ht="18" customHeight="1">
      <c r="C432" s="35"/>
      <c r="D432" s="36"/>
      <c r="E432" s="36"/>
      <c r="F432" s="37"/>
      <c r="G432" s="8"/>
      <c r="H432" s="45"/>
      <c r="I432" s="8"/>
      <c r="J432" s="46"/>
    </row>
    <row r="433" spans="3:10" ht="40.5" customHeight="1">
      <c r="C433" s="35" t="s">
        <v>53</v>
      </c>
      <c r="D433" s="36"/>
      <c r="E433" s="36"/>
      <c r="F433" s="37"/>
      <c r="G433" s="8"/>
      <c r="H433" s="45"/>
      <c r="I433" s="8"/>
      <c r="J433" s="46"/>
    </row>
    <row r="434" spans="3:10" ht="23.25" customHeight="1">
      <c r="C434" s="35" t="s">
        <v>1</v>
      </c>
      <c r="D434" s="36">
        <f>D435+D436+D437</f>
        <v>2932.3</v>
      </c>
      <c r="E434" s="36">
        <f>E435+E436+E437</f>
        <v>3882.33</v>
      </c>
      <c r="F434" s="36">
        <f>F435+F436+F437</f>
        <v>2932.3</v>
      </c>
      <c r="G434" s="55">
        <f>G435+G436+G437</f>
        <v>2885.3</v>
      </c>
      <c r="H434" s="56">
        <f>G434/F434</f>
        <v>0.9839716263683798</v>
      </c>
      <c r="I434" s="55">
        <f>I435+I436+I437</f>
        <v>2885.28</v>
      </c>
      <c r="J434" s="46">
        <f>I434/F434</f>
        <v>0.9839648057838557</v>
      </c>
    </row>
    <row r="435" spans="3:10" ht="21" customHeight="1">
      <c r="C435" s="35" t="s">
        <v>16</v>
      </c>
      <c r="D435" s="37">
        <v>2932.3</v>
      </c>
      <c r="E435" s="36">
        <v>3882.33</v>
      </c>
      <c r="F435" s="37">
        <v>2932.3</v>
      </c>
      <c r="G435" s="51">
        <v>2885.3</v>
      </c>
      <c r="H435" s="56">
        <f>G435/F435</f>
        <v>0.9839716263683798</v>
      </c>
      <c r="I435" s="51">
        <v>2885.28</v>
      </c>
      <c r="J435" s="46">
        <f>I435/F435</f>
        <v>0.9839648057838557</v>
      </c>
    </row>
    <row r="436" spans="3:10" ht="18" customHeight="1">
      <c r="C436" s="35" t="s">
        <v>54</v>
      </c>
      <c r="D436" s="37">
        <v>0</v>
      </c>
      <c r="E436" s="36">
        <v>0</v>
      </c>
      <c r="F436" s="37">
        <v>0</v>
      </c>
      <c r="G436" s="51">
        <v>0</v>
      </c>
      <c r="H436" s="56">
        <v>0</v>
      </c>
      <c r="I436" s="51">
        <v>0</v>
      </c>
      <c r="J436" s="60">
        <v>0</v>
      </c>
    </row>
    <row r="437" spans="3:10" ht="18" customHeight="1">
      <c r="C437" s="35" t="s">
        <v>11</v>
      </c>
      <c r="D437" s="37">
        <v>0</v>
      </c>
      <c r="E437" s="36">
        <v>0</v>
      </c>
      <c r="F437" s="37">
        <v>0</v>
      </c>
      <c r="G437" s="51">
        <v>0</v>
      </c>
      <c r="H437" s="56">
        <v>0</v>
      </c>
      <c r="I437" s="51">
        <v>0</v>
      </c>
      <c r="J437" s="46">
        <v>0</v>
      </c>
    </row>
    <row r="438" spans="3:10" ht="18" customHeight="1">
      <c r="C438" s="35"/>
      <c r="D438" s="37"/>
      <c r="E438" s="36"/>
      <c r="F438" s="37"/>
      <c r="G438" s="51"/>
      <c r="H438" s="56"/>
      <c r="I438" s="51"/>
      <c r="J438" s="46"/>
    </row>
    <row r="439" spans="3:10" ht="18" customHeight="1">
      <c r="C439" s="35" t="s">
        <v>55</v>
      </c>
      <c r="D439" s="36"/>
      <c r="E439" s="36"/>
      <c r="F439" s="37"/>
      <c r="G439" s="51"/>
      <c r="H439" s="56"/>
      <c r="I439" s="51"/>
      <c r="J439" s="46"/>
    </row>
    <row r="440" spans="3:10" ht="18" customHeight="1">
      <c r="C440" s="35" t="s">
        <v>1</v>
      </c>
      <c r="D440" s="36">
        <f>D441+D442+D443</f>
        <v>563790</v>
      </c>
      <c r="E440" s="36">
        <f>E441+E442+E443</f>
        <v>579962.96</v>
      </c>
      <c r="F440" s="36">
        <f>F441+F442+F443</f>
        <v>563790</v>
      </c>
      <c r="G440" s="55">
        <f>G441+G442+G443</f>
        <v>378964.30000000005</v>
      </c>
      <c r="H440" s="56">
        <f>G440/F440</f>
        <v>0.6721727948349564</v>
      </c>
      <c r="I440" s="55">
        <f>I441+I442+I443</f>
        <v>378964.31</v>
      </c>
      <c r="J440" s="46">
        <f>I440/F440</f>
        <v>0.672172812572057</v>
      </c>
    </row>
    <row r="441" spans="3:10" ht="18" customHeight="1">
      <c r="C441" s="35" t="s">
        <v>16</v>
      </c>
      <c r="D441" s="37">
        <v>400400</v>
      </c>
      <c r="E441" s="36">
        <v>421649.96</v>
      </c>
      <c r="F441" s="37">
        <v>400400</v>
      </c>
      <c r="G441" s="51">
        <v>308071.9</v>
      </c>
      <c r="H441" s="56">
        <f>G441/F441</f>
        <v>0.7694103396603397</v>
      </c>
      <c r="I441" s="51">
        <v>308071.94</v>
      </c>
      <c r="J441" s="46">
        <f>I441/F441</f>
        <v>0.7694104395604395</v>
      </c>
    </row>
    <row r="442" spans="3:10" ht="18" customHeight="1">
      <c r="C442" s="35" t="s">
        <v>10</v>
      </c>
      <c r="D442" s="37">
        <v>163390</v>
      </c>
      <c r="E442" s="36">
        <v>158313</v>
      </c>
      <c r="F442" s="37">
        <v>163390</v>
      </c>
      <c r="G442" s="51">
        <v>70892.4</v>
      </c>
      <c r="H442" s="56">
        <f>G442/F442</f>
        <v>0.43388457065915903</v>
      </c>
      <c r="I442" s="51">
        <v>70892.37</v>
      </c>
      <c r="J442" s="46">
        <f>I442/F442</f>
        <v>0.433884387049391</v>
      </c>
    </row>
    <row r="443" spans="3:10" ht="18" customHeight="1">
      <c r="C443" s="35" t="s">
        <v>11</v>
      </c>
      <c r="D443" s="37">
        <v>0</v>
      </c>
      <c r="E443" s="36">
        <v>0</v>
      </c>
      <c r="F443" s="37">
        <v>0</v>
      </c>
      <c r="G443" s="51">
        <v>0</v>
      </c>
      <c r="H443" s="56">
        <v>0</v>
      </c>
      <c r="I443" s="51">
        <v>0</v>
      </c>
      <c r="J443" s="46">
        <v>0</v>
      </c>
    </row>
    <row r="444" spans="3:10" ht="18" customHeight="1">
      <c r="C444" s="35"/>
      <c r="D444" s="36"/>
      <c r="E444" s="36"/>
      <c r="F444" s="37"/>
      <c r="G444" s="8"/>
      <c r="H444" s="45"/>
      <c r="I444" s="8"/>
      <c r="J444" s="46"/>
    </row>
    <row r="445" spans="3:10" ht="61.5" customHeight="1">
      <c r="C445" s="19" t="s">
        <v>56</v>
      </c>
      <c r="D445" s="36"/>
      <c r="E445" s="36"/>
      <c r="F445" s="37"/>
      <c r="G445" s="8"/>
      <c r="H445" s="45"/>
      <c r="I445" s="8"/>
      <c r="J445" s="46"/>
    </row>
    <row r="446" spans="3:10" ht="18" customHeight="1">
      <c r="C446" s="21" t="s">
        <v>1</v>
      </c>
      <c r="D446" s="38">
        <f aca="true" t="shared" si="16" ref="D446:G447">D452+D458+D464+D470</f>
        <v>149642</v>
      </c>
      <c r="E446" s="38">
        <f t="shared" si="16"/>
        <v>152431.97</v>
      </c>
      <c r="F446" s="38">
        <f t="shared" si="16"/>
        <v>149642</v>
      </c>
      <c r="G446" s="54">
        <f t="shared" si="16"/>
        <v>109961.82999999999</v>
      </c>
      <c r="H446" s="45">
        <f>G446/F446</f>
        <v>0.7348326672992875</v>
      </c>
      <c r="I446" s="54">
        <f>I452+I458+I464+I470</f>
        <v>109961.84999999999</v>
      </c>
      <c r="J446" s="46">
        <f>I446/F446</f>
        <v>0.7348328009516044</v>
      </c>
    </row>
    <row r="447" spans="3:10" ht="18" customHeight="1">
      <c r="C447" s="12" t="s">
        <v>16</v>
      </c>
      <c r="D447" s="36">
        <f t="shared" si="16"/>
        <v>141526</v>
      </c>
      <c r="E447" s="36">
        <f t="shared" si="16"/>
        <v>144315.97</v>
      </c>
      <c r="F447" s="36">
        <f t="shared" si="16"/>
        <v>141526</v>
      </c>
      <c r="G447" s="36">
        <f t="shared" si="16"/>
        <v>105214.84999999999</v>
      </c>
      <c r="H447" s="45">
        <f>G447/F447</f>
        <v>0.7434312423158995</v>
      </c>
      <c r="I447" s="36">
        <f>I453+I459+I465+I471</f>
        <v>105214.84999999999</v>
      </c>
      <c r="J447" s="46">
        <f>I447/F447</f>
        <v>0.7434312423158995</v>
      </c>
    </row>
    <row r="448" spans="3:10" ht="18" customHeight="1">
      <c r="C448" s="12" t="s">
        <v>10</v>
      </c>
      <c r="D448" s="36">
        <f>D454+D460+D466+D472</f>
        <v>8116</v>
      </c>
      <c r="E448" s="36">
        <f>E454+E466+E472</f>
        <v>8116</v>
      </c>
      <c r="F448" s="36">
        <f>F454+F460+F466+F472</f>
        <v>8116</v>
      </c>
      <c r="G448" s="36">
        <f>G454+G460+G466+G472</f>
        <v>4746.98</v>
      </c>
      <c r="H448" s="45">
        <f>G448/F448</f>
        <v>0.5848915722030557</v>
      </c>
      <c r="I448" s="36">
        <f>I454+I460+I466+I472</f>
        <v>4747</v>
      </c>
      <c r="J448" s="46">
        <f>I448/F448</f>
        <v>0.5848940364711681</v>
      </c>
    </row>
    <row r="449" spans="3:10" ht="18" customHeight="1">
      <c r="C449" s="12" t="s">
        <v>11</v>
      </c>
      <c r="D449" s="36">
        <f>D455+D467+D473</f>
        <v>0</v>
      </c>
      <c r="E449" s="36">
        <f>E455+E461</f>
        <v>0</v>
      </c>
      <c r="F449" s="36">
        <f>F455+F461+F467+F473</f>
        <v>0</v>
      </c>
      <c r="G449" s="36">
        <f>G455+G467+G473</f>
        <v>0</v>
      </c>
      <c r="H449" s="45">
        <v>0</v>
      </c>
      <c r="I449" s="36">
        <f>I455+I461+I467+I473</f>
        <v>0</v>
      </c>
      <c r="J449" s="46">
        <v>0</v>
      </c>
    </row>
    <row r="450" spans="3:10" ht="18" customHeight="1">
      <c r="C450" s="12"/>
      <c r="D450" s="36"/>
      <c r="E450" s="36"/>
      <c r="F450" s="37"/>
      <c r="G450" s="8"/>
      <c r="H450" s="45"/>
      <c r="I450" s="8"/>
      <c r="J450" s="46"/>
    </row>
    <row r="451" spans="3:10" ht="139.5" customHeight="1">
      <c r="C451" s="11" t="s">
        <v>96</v>
      </c>
      <c r="D451" s="36"/>
      <c r="E451" s="36"/>
      <c r="F451" s="37"/>
      <c r="G451" s="8"/>
      <c r="H451" s="45"/>
      <c r="I451" s="8"/>
      <c r="J451" s="46"/>
    </row>
    <row r="452" spans="3:10" ht="18" customHeight="1">
      <c r="C452" s="12" t="s">
        <v>1</v>
      </c>
      <c r="D452" s="7">
        <f>D453+D454+D455</f>
        <v>799</v>
      </c>
      <c r="E452" s="7">
        <f>E453+E454+E455</f>
        <v>799</v>
      </c>
      <c r="F452" s="7">
        <f>F453+F454+F455</f>
        <v>799</v>
      </c>
      <c r="G452" s="7">
        <f>G453+G454+G455</f>
        <v>0</v>
      </c>
      <c r="H452" s="45">
        <f>G452/F452</f>
        <v>0</v>
      </c>
      <c r="I452" s="53">
        <f>I453+I454+I455</f>
        <v>0</v>
      </c>
      <c r="J452" s="46">
        <f>I452/F452</f>
        <v>0</v>
      </c>
    </row>
    <row r="453" spans="3:10" ht="18" customHeight="1">
      <c r="C453" s="12" t="s">
        <v>16</v>
      </c>
      <c r="D453" s="7">
        <v>259</v>
      </c>
      <c r="E453" s="7">
        <v>259</v>
      </c>
      <c r="F453" s="7">
        <v>259</v>
      </c>
      <c r="G453" s="8">
        <v>0</v>
      </c>
      <c r="H453" s="45">
        <f>G453/F453</f>
        <v>0</v>
      </c>
      <c r="I453" s="8">
        <v>0</v>
      </c>
      <c r="J453" s="46">
        <f>I453/F453</f>
        <v>0</v>
      </c>
    </row>
    <row r="454" spans="3:10" ht="18" customHeight="1">
      <c r="C454" s="12" t="s">
        <v>10</v>
      </c>
      <c r="D454" s="7">
        <v>540</v>
      </c>
      <c r="E454" s="7">
        <v>540</v>
      </c>
      <c r="F454" s="7">
        <v>540</v>
      </c>
      <c r="G454" s="8">
        <v>0</v>
      </c>
      <c r="H454" s="45">
        <f>G454/F454</f>
        <v>0</v>
      </c>
      <c r="I454" s="8">
        <v>0</v>
      </c>
      <c r="J454" s="46">
        <f>I454/F454</f>
        <v>0</v>
      </c>
    </row>
    <row r="455" spans="3:10" ht="18" customHeight="1">
      <c r="C455" s="12" t="s">
        <v>11</v>
      </c>
      <c r="D455" s="7">
        <v>0</v>
      </c>
      <c r="E455" s="8">
        <v>0</v>
      </c>
      <c r="F455" s="7">
        <v>0</v>
      </c>
      <c r="G455" s="8">
        <v>0</v>
      </c>
      <c r="H455" s="45">
        <v>0</v>
      </c>
      <c r="I455" s="8">
        <v>0</v>
      </c>
      <c r="J455" s="46">
        <v>0</v>
      </c>
    </row>
    <row r="456" spans="3:10" ht="18" customHeight="1">
      <c r="C456" s="12"/>
      <c r="D456" s="36"/>
      <c r="E456" s="36"/>
      <c r="F456" s="37"/>
      <c r="G456" s="8"/>
      <c r="H456" s="45"/>
      <c r="I456" s="8"/>
      <c r="J456" s="46"/>
    </row>
    <row r="457" spans="3:10" ht="76.5" customHeight="1">
      <c r="C457" s="11" t="s">
        <v>57</v>
      </c>
      <c r="D457" s="36"/>
      <c r="E457" s="36"/>
      <c r="F457" s="37"/>
      <c r="G457" s="8"/>
      <c r="H457" s="45"/>
      <c r="I457" s="8"/>
      <c r="J457" s="46"/>
    </row>
    <row r="458" spans="3:10" ht="18" customHeight="1">
      <c r="C458" s="12" t="s">
        <v>1</v>
      </c>
      <c r="D458" s="7">
        <f>D459+D460+D461</f>
        <v>16593</v>
      </c>
      <c r="E458" s="53">
        <f>E459+E460+E461</f>
        <v>19382.97</v>
      </c>
      <c r="F458" s="7">
        <f>F459+F460+F461</f>
        <v>16593</v>
      </c>
      <c r="G458" s="7">
        <f>G459+G460+G461</f>
        <v>11974.65</v>
      </c>
      <c r="H458" s="45">
        <f>G458/F458</f>
        <v>0.7216687759898752</v>
      </c>
      <c r="I458" s="7">
        <f>I459+I460+I461</f>
        <v>11974.65</v>
      </c>
      <c r="J458" s="46">
        <f>I458/F458</f>
        <v>0.7216687759898752</v>
      </c>
    </row>
    <row r="459" spans="3:10" ht="18" customHeight="1">
      <c r="C459" s="12" t="s">
        <v>16</v>
      </c>
      <c r="D459" s="7">
        <v>16593</v>
      </c>
      <c r="E459" s="7">
        <v>19382.97</v>
      </c>
      <c r="F459" s="7">
        <v>16593</v>
      </c>
      <c r="G459" s="51">
        <v>11974.65</v>
      </c>
      <c r="H459" s="45">
        <f>G459/F459</f>
        <v>0.7216687759898752</v>
      </c>
      <c r="I459" s="8">
        <v>11974.65</v>
      </c>
      <c r="J459" s="46">
        <f>I459/F459</f>
        <v>0.7216687759898752</v>
      </c>
    </row>
    <row r="460" spans="3:10" ht="18" customHeight="1">
      <c r="C460" s="12" t="s">
        <v>10</v>
      </c>
      <c r="D460" s="8">
        <v>0</v>
      </c>
      <c r="E460" s="7">
        <v>0</v>
      </c>
      <c r="F460" s="8">
        <v>0</v>
      </c>
      <c r="G460" s="51">
        <v>0</v>
      </c>
      <c r="H460" s="45">
        <v>0</v>
      </c>
      <c r="I460" s="8">
        <v>0</v>
      </c>
      <c r="J460" s="46">
        <v>0</v>
      </c>
    </row>
    <row r="461" spans="3:10" ht="18" customHeight="1">
      <c r="C461" s="12" t="s">
        <v>11</v>
      </c>
      <c r="D461" s="7">
        <v>0</v>
      </c>
      <c r="E461" s="8">
        <v>0</v>
      </c>
      <c r="F461" s="7">
        <v>0</v>
      </c>
      <c r="G461" s="8">
        <v>0</v>
      </c>
      <c r="H461" s="45">
        <v>0</v>
      </c>
      <c r="I461" s="8">
        <v>0</v>
      </c>
      <c r="J461" s="46">
        <v>0</v>
      </c>
    </row>
    <row r="462" spans="3:10" ht="18" customHeight="1">
      <c r="C462" s="35"/>
      <c r="D462" s="37"/>
      <c r="E462" s="36"/>
      <c r="F462" s="37"/>
      <c r="G462" s="8"/>
      <c r="H462" s="45"/>
      <c r="I462" s="8"/>
      <c r="J462" s="46"/>
    </row>
    <row r="463" spans="3:10" ht="48.75" customHeight="1">
      <c r="C463" s="72" t="s">
        <v>97</v>
      </c>
      <c r="D463" s="37"/>
      <c r="E463" s="36"/>
      <c r="F463" s="37"/>
      <c r="G463" s="8"/>
      <c r="H463" s="45"/>
      <c r="I463" s="8"/>
      <c r="J463" s="46"/>
    </row>
    <row r="464" spans="3:10" ht="18" customHeight="1">
      <c r="C464" s="35" t="s">
        <v>1</v>
      </c>
      <c r="D464" s="37">
        <f>D465+D466+D467</f>
        <v>120854</v>
      </c>
      <c r="E464" s="36">
        <f>E465+E466+E467</f>
        <v>120854</v>
      </c>
      <c r="F464" s="37">
        <f>F465+F466+F467</f>
        <v>120854</v>
      </c>
      <c r="G464" s="8">
        <f>G465+G466+G467</f>
        <v>90640.5</v>
      </c>
      <c r="H464" s="45">
        <f>G464/F464</f>
        <v>0.75</v>
      </c>
      <c r="I464" s="8">
        <f>I465+I466+I467</f>
        <v>90640.5</v>
      </c>
      <c r="J464" s="46">
        <f>I464/F464</f>
        <v>0.75</v>
      </c>
    </row>
    <row r="465" spans="3:10" ht="18" customHeight="1">
      <c r="C465" s="35" t="s">
        <v>16</v>
      </c>
      <c r="D465" s="37">
        <v>120854</v>
      </c>
      <c r="E465" s="36">
        <v>120854</v>
      </c>
      <c r="F465" s="37">
        <v>120854</v>
      </c>
      <c r="G465" s="8">
        <v>90640.5</v>
      </c>
      <c r="H465" s="45">
        <f>G465/F465</f>
        <v>0.75</v>
      </c>
      <c r="I465" s="8">
        <v>90640.5</v>
      </c>
      <c r="J465" s="46">
        <f>I465/F465</f>
        <v>0.75</v>
      </c>
    </row>
    <row r="466" spans="3:10" ht="18" customHeight="1">
      <c r="C466" s="35" t="s">
        <v>10</v>
      </c>
      <c r="D466" s="37">
        <v>0</v>
      </c>
      <c r="E466" s="36">
        <v>0</v>
      </c>
      <c r="F466" s="37">
        <v>0</v>
      </c>
      <c r="G466" s="8">
        <v>0</v>
      </c>
      <c r="H466" s="45">
        <v>0</v>
      </c>
      <c r="I466" s="8">
        <v>0</v>
      </c>
      <c r="J466" s="46">
        <v>0</v>
      </c>
    </row>
    <row r="467" spans="3:10" ht="18" customHeight="1">
      <c r="C467" s="35" t="s">
        <v>11</v>
      </c>
      <c r="D467" s="37">
        <v>0</v>
      </c>
      <c r="E467" s="36">
        <v>0</v>
      </c>
      <c r="F467" s="37">
        <v>0</v>
      </c>
      <c r="G467" s="8">
        <v>0</v>
      </c>
      <c r="H467" s="45">
        <v>0</v>
      </c>
      <c r="I467" s="8">
        <v>0</v>
      </c>
      <c r="J467" s="46">
        <v>0</v>
      </c>
    </row>
    <row r="468" spans="3:10" ht="18" customHeight="1">
      <c r="C468" s="35"/>
      <c r="D468" s="37"/>
      <c r="E468" s="36"/>
      <c r="F468" s="37"/>
      <c r="G468" s="8"/>
      <c r="H468" s="45"/>
      <c r="I468" s="8"/>
      <c r="J468" s="46"/>
    </row>
    <row r="469" spans="3:10" ht="32.25" customHeight="1">
      <c r="C469" s="72" t="s">
        <v>98</v>
      </c>
      <c r="D469" s="37"/>
      <c r="E469" s="36"/>
      <c r="F469" s="37"/>
      <c r="G469" s="8"/>
      <c r="H469" s="45"/>
      <c r="I469" s="8"/>
      <c r="J469" s="46"/>
    </row>
    <row r="470" spans="3:10" ht="18" customHeight="1">
      <c r="C470" s="35" t="s">
        <v>1</v>
      </c>
      <c r="D470" s="37">
        <f>D471+D472+D473</f>
        <v>11396</v>
      </c>
      <c r="E470" s="36">
        <f>E471+E472+E473</f>
        <v>11396</v>
      </c>
      <c r="F470" s="37">
        <f>F471+F472+F473</f>
        <v>11396</v>
      </c>
      <c r="G470" s="8">
        <f>G471+G472+G473</f>
        <v>7346.679999999999</v>
      </c>
      <c r="H470" s="45">
        <f>G470/F470</f>
        <v>0.6446718146718147</v>
      </c>
      <c r="I470" s="8">
        <f>I471+I472+I473</f>
        <v>7346.7</v>
      </c>
      <c r="J470" s="46">
        <f>I470/F470</f>
        <v>0.6446735696735697</v>
      </c>
    </row>
    <row r="471" spans="3:10" ht="18" customHeight="1">
      <c r="C471" s="35" t="s">
        <v>16</v>
      </c>
      <c r="D471" s="37">
        <v>3820</v>
      </c>
      <c r="E471" s="36">
        <v>3820</v>
      </c>
      <c r="F471" s="37">
        <v>3820</v>
      </c>
      <c r="G471" s="8">
        <v>2599.7</v>
      </c>
      <c r="H471" s="45">
        <f>G471/F471</f>
        <v>0.6805497382198953</v>
      </c>
      <c r="I471" s="8">
        <v>2599.7</v>
      </c>
      <c r="J471" s="46">
        <f>I471/F471</f>
        <v>0.6805497382198953</v>
      </c>
    </row>
    <row r="472" spans="3:10" ht="18" customHeight="1">
      <c r="C472" s="35" t="s">
        <v>10</v>
      </c>
      <c r="D472" s="37">
        <v>7576</v>
      </c>
      <c r="E472" s="36">
        <v>7576</v>
      </c>
      <c r="F472" s="37">
        <v>7576</v>
      </c>
      <c r="G472" s="8">
        <v>4746.98</v>
      </c>
      <c r="H472" s="45">
        <f>G472/F472</f>
        <v>0.6265813093980992</v>
      </c>
      <c r="I472" s="8">
        <v>4747</v>
      </c>
      <c r="J472" s="46">
        <f>I472/F472</f>
        <v>0.6265839493136219</v>
      </c>
    </row>
    <row r="473" spans="3:10" ht="18" customHeight="1">
      <c r="C473" s="35" t="s">
        <v>11</v>
      </c>
      <c r="D473" s="37">
        <v>0</v>
      </c>
      <c r="E473" s="36">
        <v>0</v>
      </c>
      <c r="F473" s="37">
        <v>0</v>
      </c>
      <c r="G473" s="8">
        <v>0</v>
      </c>
      <c r="H473" s="45">
        <v>0</v>
      </c>
      <c r="I473" s="8">
        <v>0</v>
      </c>
      <c r="J473" s="46">
        <v>0</v>
      </c>
    </row>
    <row r="474" spans="3:10" ht="18" customHeight="1">
      <c r="C474" s="35"/>
      <c r="D474" s="37"/>
      <c r="E474" s="36"/>
      <c r="F474" s="37"/>
      <c r="G474" s="8"/>
      <c r="H474" s="45"/>
      <c r="I474" s="8"/>
      <c r="J474" s="46"/>
    </row>
    <row r="475" spans="3:10" ht="54" customHeight="1">
      <c r="C475" s="39" t="s">
        <v>58</v>
      </c>
      <c r="D475" s="37"/>
      <c r="E475" s="36"/>
      <c r="F475" s="37"/>
      <c r="G475" s="8"/>
      <c r="H475" s="45"/>
      <c r="I475" s="8"/>
      <c r="J475" s="46"/>
    </row>
    <row r="476" spans="3:10" ht="18" customHeight="1">
      <c r="C476" s="39" t="s">
        <v>1</v>
      </c>
      <c r="D476" s="40">
        <f>D482+D488</f>
        <v>43783</v>
      </c>
      <c r="E476" s="40">
        <f>E482+E488</f>
        <v>43783</v>
      </c>
      <c r="F476" s="40">
        <f>F482+F488</f>
        <v>43783</v>
      </c>
      <c r="G476" s="50">
        <f>G482+G488</f>
        <v>4443.9400000000005</v>
      </c>
      <c r="H476" s="45">
        <f>G476/F476</f>
        <v>0.10149921202293129</v>
      </c>
      <c r="I476" s="50">
        <f>I482+I488</f>
        <v>4443.93</v>
      </c>
      <c r="J476" s="46">
        <f>I476/F476</f>
        <v>0.10149898362378093</v>
      </c>
    </row>
    <row r="477" spans="3:10" ht="18" customHeight="1">
      <c r="C477" s="35" t="s">
        <v>16</v>
      </c>
      <c r="D477" s="37">
        <f aca="true" t="shared" si="17" ref="D477:G479">D483+D489</f>
        <v>39800</v>
      </c>
      <c r="E477" s="37">
        <f t="shared" si="17"/>
        <v>39800</v>
      </c>
      <c r="F477" s="37">
        <f>F483+F489</f>
        <v>39800</v>
      </c>
      <c r="G477" s="37">
        <f t="shared" si="17"/>
        <v>2100</v>
      </c>
      <c r="H477" s="45">
        <f>G477/F477</f>
        <v>0.052763819095477386</v>
      </c>
      <c r="I477" s="37">
        <f>I483+I489</f>
        <v>2100</v>
      </c>
      <c r="J477" s="46">
        <f>I477/F477</f>
        <v>0.052763819095477386</v>
      </c>
    </row>
    <row r="478" spans="3:10" ht="18" customHeight="1">
      <c r="C478" s="35" t="s">
        <v>10</v>
      </c>
      <c r="D478" s="37">
        <f t="shared" si="17"/>
        <v>3983</v>
      </c>
      <c r="E478" s="37">
        <f t="shared" si="17"/>
        <v>3983</v>
      </c>
      <c r="F478" s="37">
        <f t="shared" si="17"/>
        <v>3983</v>
      </c>
      <c r="G478" s="37">
        <f t="shared" si="17"/>
        <v>2343.94</v>
      </c>
      <c r="H478" s="45">
        <f>G478/F478</f>
        <v>0.5884860657795632</v>
      </c>
      <c r="I478" s="37">
        <f>I485+I490</f>
        <v>2343.93</v>
      </c>
      <c r="J478" s="46">
        <f>I478/F478</f>
        <v>0.5884835551092141</v>
      </c>
    </row>
    <row r="479" spans="3:10" ht="18" customHeight="1">
      <c r="C479" s="35" t="s">
        <v>11</v>
      </c>
      <c r="D479" s="37">
        <f t="shared" si="17"/>
        <v>0</v>
      </c>
      <c r="E479" s="37">
        <f t="shared" si="17"/>
        <v>0</v>
      </c>
      <c r="F479" s="37">
        <f t="shared" si="17"/>
        <v>0</v>
      </c>
      <c r="G479" s="37">
        <f t="shared" si="17"/>
        <v>0</v>
      </c>
      <c r="H479" s="45">
        <v>0</v>
      </c>
      <c r="I479" s="37">
        <f>I485+I491</f>
        <v>0</v>
      </c>
      <c r="J479" s="46">
        <v>0</v>
      </c>
    </row>
    <row r="480" spans="3:10" ht="18" customHeight="1">
      <c r="C480" s="35"/>
      <c r="D480" s="37"/>
      <c r="E480" s="36"/>
      <c r="F480" s="37"/>
      <c r="G480" s="8"/>
      <c r="H480" s="45"/>
      <c r="I480" s="8"/>
      <c r="J480" s="46"/>
    </row>
    <row r="481" spans="3:10" ht="33" customHeight="1">
      <c r="C481" s="35" t="s">
        <v>59</v>
      </c>
      <c r="D481" s="37"/>
      <c r="E481" s="36"/>
      <c r="F481" s="37"/>
      <c r="G481" s="8"/>
      <c r="H481" s="45"/>
      <c r="I481" s="8"/>
      <c r="J481" s="46"/>
    </row>
    <row r="482" spans="3:10" ht="23.25" customHeight="1">
      <c r="C482" s="35" t="s">
        <v>1</v>
      </c>
      <c r="D482" s="37">
        <f>D483+D484+D485</f>
        <v>0</v>
      </c>
      <c r="E482" s="37">
        <f>E483+E484+E485</f>
        <v>0</v>
      </c>
      <c r="F482" s="37">
        <f>F483+F484+F485</f>
        <v>0</v>
      </c>
      <c r="G482" s="37">
        <f>G483+G484+G485</f>
        <v>0</v>
      </c>
      <c r="H482" s="45">
        <v>0</v>
      </c>
      <c r="I482" s="8">
        <f>I483+I484+I485</f>
        <v>0</v>
      </c>
      <c r="J482" s="46">
        <v>0</v>
      </c>
    </row>
    <row r="483" spans="3:10" ht="18" customHeight="1">
      <c r="C483" s="35" t="s">
        <v>16</v>
      </c>
      <c r="D483" s="37">
        <v>0</v>
      </c>
      <c r="E483" s="36">
        <v>0</v>
      </c>
      <c r="F483" s="37">
        <v>0</v>
      </c>
      <c r="G483" s="8">
        <v>0</v>
      </c>
      <c r="H483" s="45">
        <v>0</v>
      </c>
      <c r="I483" s="8">
        <v>0</v>
      </c>
      <c r="J483" s="46">
        <v>0</v>
      </c>
    </row>
    <row r="484" spans="3:10" ht="18" customHeight="1">
      <c r="C484" s="35" t="s">
        <v>10</v>
      </c>
      <c r="D484" s="37">
        <v>0</v>
      </c>
      <c r="E484" s="36">
        <v>0</v>
      </c>
      <c r="F484" s="37">
        <v>0</v>
      </c>
      <c r="G484" s="8">
        <v>0</v>
      </c>
      <c r="H484" s="45">
        <v>0</v>
      </c>
      <c r="I484" s="8">
        <v>0</v>
      </c>
      <c r="J484" s="46">
        <v>0</v>
      </c>
    </row>
    <row r="485" spans="3:10" ht="18" customHeight="1">
      <c r="C485" s="35" t="s">
        <v>11</v>
      </c>
      <c r="D485" s="37">
        <v>0</v>
      </c>
      <c r="E485" s="36">
        <v>0</v>
      </c>
      <c r="F485" s="37">
        <v>0</v>
      </c>
      <c r="G485" s="8">
        <v>0</v>
      </c>
      <c r="H485" s="45">
        <v>0</v>
      </c>
      <c r="I485" s="8">
        <v>0</v>
      </c>
      <c r="J485" s="46">
        <v>0</v>
      </c>
    </row>
    <row r="486" spans="3:10" ht="18" customHeight="1">
      <c r="C486" s="35"/>
      <c r="D486" s="37"/>
      <c r="E486" s="36"/>
      <c r="F486" s="37"/>
      <c r="G486" s="8"/>
      <c r="H486" s="45"/>
      <c r="I486" s="8"/>
      <c r="J486" s="46"/>
    </row>
    <row r="487" spans="3:10" ht="47.25" customHeight="1">
      <c r="C487" s="35" t="s">
        <v>77</v>
      </c>
      <c r="D487" s="37"/>
      <c r="E487" s="36"/>
      <c r="F487" s="37"/>
      <c r="G487" s="8"/>
      <c r="H487" s="45"/>
      <c r="I487" s="8"/>
      <c r="J487" s="46"/>
    </row>
    <row r="488" spans="3:10" ht="18" customHeight="1">
      <c r="C488" s="35" t="s">
        <v>1</v>
      </c>
      <c r="D488" s="37">
        <f>D489+D490+D491</f>
        <v>43783</v>
      </c>
      <c r="E488" s="37">
        <f>E489+E490+E491</f>
        <v>43783</v>
      </c>
      <c r="F488" s="37">
        <f>F489+F490+F491</f>
        <v>43783</v>
      </c>
      <c r="G488" s="8">
        <f>G489+G491+G490</f>
        <v>4443.9400000000005</v>
      </c>
      <c r="H488" s="45">
        <f>G488/F488</f>
        <v>0.10149921202293129</v>
      </c>
      <c r="I488" s="51">
        <f>I489+I491+I490</f>
        <v>4443.93</v>
      </c>
      <c r="J488" s="46">
        <f>I488/F488</f>
        <v>0.10149898362378093</v>
      </c>
    </row>
    <row r="489" spans="3:10" ht="18" customHeight="1">
      <c r="C489" s="35" t="s">
        <v>16</v>
      </c>
      <c r="D489" s="37">
        <v>39800</v>
      </c>
      <c r="E489" s="36">
        <v>39800</v>
      </c>
      <c r="F489" s="37">
        <v>39800</v>
      </c>
      <c r="G489" s="8">
        <v>2100</v>
      </c>
      <c r="H489" s="45">
        <f>G489/F489</f>
        <v>0.052763819095477386</v>
      </c>
      <c r="I489" s="8">
        <v>2100</v>
      </c>
      <c r="J489" s="46">
        <f>I489/F489</f>
        <v>0.052763819095477386</v>
      </c>
    </row>
    <row r="490" spans="3:10" ht="18" customHeight="1">
      <c r="C490" s="35" t="s">
        <v>10</v>
      </c>
      <c r="D490" s="37">
        <v>3983</v>
      </c>
      <c r="E490" s="36">
        <v>3983</v>
      </c>
      <c r="F490" s="37">
        <v>3983</v>
      </c>
      <c r="G490" s="8">
        <v>2343.94</v>
      </c>
      <c r="H490" s="45">
        <f>G490/F490</f>
        <v>0.5884860657795632</v>
      </c>
      <c r="I490" s="51">
        <v>2343.93</v>
      </c>
      <c r="J490" s="46">
        <f>I490/F490</f>
        <v>0.5884835551092141</v>
      </c>
    </row>
    <row r="491" spans="3:10" ht="18" customHeight="1">
      <c r="C491" s="35" t="s">
        <v>11</v>
      </c>
      <c r="D491" s="37">
        <v>0</v>
      </c>
      <c r="E491" s="36">
        <v>0</v>
      </c>
      <c r="F491" s="37">
        <v>0</v>
      </c>
      <c r="G491" s="8">
        <v>0</v>
      </c>
      <c r="H491" s="45">
        <v>0</v>
      </c>
      <c r="I491" s="8">
        <v>0</v>
      </c>
      <c r="J491" s="46">
        <v>0</v>
      </c>
    </row>
    <row r="492" spans="3:10" ht="18" customHeight="1">
      <c r="C492" s="35"/>
      <c r="D492" s="37"/>
      <c r="E492" s="36"/>
      <c r="F492" s="37"/>
      <c r="G492" s="8"/>
      <c r="H492" s="45"/>
      <c r="I492" s="8"/>
      <c r="J492" s="46"/>
    </row>
    <row r="493" spans="3:10" ht="62.25" customHeight="1">
      <c r="C493" s="66" t="s">
        <v>60</v>
      </c>
      <c r="D493" s="37"/>
      <c r="E493" s="36"/>
      <c r="F493" s="37"/>
      <c r="G493" s="8"/>
      <c r="H493" s="45"/>
      <c r="I493" s="8"/>
      <c r="J493" s="46"/>
    </row>
    <row r="494" spans="3:10" ht="18" customHeight="1">
      <c r="C494" s="39" t="s">
        <v>1</v>
      </c>
      <c r="D494" s="40">
        <f aca="true" t="shared" si="18" ref="D494:G497">D500+D506+D513</f>
        <v>2054899.0699999998</v>
      </c>
      <c r="E494" s="50">
        <f t="shared" si="18"/>
        <v>1989871.29</v>
      </c>
      <c r="F494" s="40">
        <f t="shared" si="18"/>
        <v>2010979.98</v>
      </c>
      <c r="G494" s="50">
        <f t="shared" si="18"/>
        <v>1026819.3500000001</v>
      </c>
      <c r="H494" s="45">
        <f>G494/F494</f>
        <v>0.5106064506917668</v>
      </c>
      <c r="I494" s="50">
        <f>I500+I506+I513</f>
        <v>1026819.3200000001</v>
      </c>
      <c r="J494" s="46">
        <f>I494/F494</f>
        <v>0.5106064357736669</v>
      </c>
    </row>
    <row r="495" spans="3:10" ht="18" customHeight="1">
      <c r="C495" s="35" t="s">
        <v>16</v>
      </c>
      <c r="D495" s="37">
        <f t="shared" si="18"/>
        <v>1576639.6400000001</v>
      </c>
      <c r="E495" s="37">
        <f t="shared" si="18"/>
        <v>1465726.49</v>
      </c>
      <c r="F495" s="37">
        <f t="shared" si="18"/>
        <v>1466955.9</v>
      </c>
      <c r="G495" s="37">
        <f t="shared" si="18"/>
        <v>834631.39</v>
      </c>
      <c r="H495" s="45">
        <f>G495/F495</f>
        <v>0.5689546563737874</v>
      </c>
      <c r="I495" s="37">
        <f>I501+I507+I514</f>
        <v>834631.39</v>
      </c>
      <c r="J495" s="46">
        <f>I495/F495</f>
        <v>0.5689546563737874</v>
      </c>
    </row>
    <row r="496" spans="3:10" ht="18" customHeight="1">
      <c r="C496" s="35" t="s">
        <v>10</v>
      </c>
      <c r="D496" s="37">
        <f t="shared" si="18"/>
        <v>478259.43000000005</v>
      </c>
      <c r="E496" s="37">
        <f t="shared" si="18"/>
        <v>524144.80000000005</v>
      </c>
      <c r="F496" s="37">
        <f t="shared" si="18"/>
        <v>524158.07999999996</v>
      </c>
      <c r="G496" s="37">
        <f t="shared" si="18"/>
        <v>185803.06</v>
      </c>
      <c r="H496" s="45">
        <f>G496/F496</f>
        <v>0.35447905334207575</v>
      </c>
      <c r="I496" s="37">
        <f>I502+I508+I515</f>
        <v>185803.03</v>
      </c>
      <c r="J496" s="46">
        <f>I496/F496</f>
        <v>0.3544789961074339</v>
      </c>
    </row>
    <row r="497" spans="3:10" ht="18" customHeight="1">
      <c r="C497" s="35" t="s">
        <v>11</v>
      </c>
      <c r="D497" s="37">
        <f t="shared" si="18"/>
        <v>0</v>
      </c>
      <c r="E497" s="37">
        <f t="shared" si="18"/>
        <v>0</v>
      </c>
      <c r="F497" s="37">
        <f t="shared" si="18"/>
        <v>19866</v>
      </c>
      <c r="G497" s="37">
        <f t="shared" si="18"/>
        <v>6384.9</v>
      </c>
      <c r="H497" s="45">
        <f>G497/F497</f>
        <v>0.3213983690727877</v>
      </c>
      <c r="I497" s="37">
        <f>I503+I509+I516</f>
        <v>6384.9</v>
      </c>
      <c r="J497" s="46">
        <f>I497/F497</f>
        <v>0.3213983690727877</v>
      </c>
    </row>
    <row r="498" spans="3:10" ht="18" customHeight="1">
      <c r="C498" s="35"/>
      <c r="D498" s="37"/>
      <c r="E498" s="36"/>
      <c r="F498" s="37"/>
      <c r="G498" s="8"/>
      <c r="H498" s="45"/>
      <c r="I498" s="8"/>
      <c r="J498" s="46"/>
    </row>
    <row r="499" spans="3:10" ht="35.25" customHeight="1">
      <c r="C499" s="72" t="s">
        <v>13</v>
      </c>
      <c r="D499" s="37"/>
      <c r="E499" s="36"/>
      <c r="F499" s="37"/>
      <c r="G499" s="8"/>
      <c r="H499" s="45"/>
      <c r="I499" s="8"/>
      <c r="J499" s="46"/>
    </row>
    <row r="500" spans="3:10" ht="18" customHeight="1">
      <c r="C500" s="35" t="s">
        <v>1</v>
      </c>
      <c r="D500" s="37">
        <f>D501+D502+D503</f>
        <v>892895.37</v>
      </c>
      <c r="E500" s="49">
        <f>E501+E502+E503</f>
        <v>770403.3600000001</v>
      </c>
      <c r="F500" s="37">
        <f>F501+F502+F503</f>
        <v>771016.51</v>
      </c>
      <c r="G500" s="49">
        <f>G501+G502+G503</f>
        <v>245960.03999999998</v>
      </c>
      <c r="H500" s="45">
        <f>G500/F500</f>
        <v>0.31900748792007055</v>
      </c>
      <c r="I500" s="51">
        <f>I501+I502+I503</f>
        <v>245960.01</v>
      </c>
      <c r="J500" s="46">
        <f>I500/F500</f>
        <v>0.31900744901039796</v>
      </c>
    </row>
    <row r="501" spans="3:10" ht="18" customHeight="1">
      <c r="C501" s="35" t="s">
        <v>16</v>
      </c>
      <c r="D501" s="37">
        <v>510892.6</v>
      </c>
      <c r="E501" s="36">
        <v>395182.08</v>
      </c>
      <c r="F501" s="37">
        <v>395781.95</v>
      </c>
      <c r="G501" s="51">
        <v>110488.24</v>
      </c>
      <c r="H501" s="45">
        <f>G501/F501</f>
        <v>0.27916442374393274</v>
      </c>
      <c r="I501" s="8">
        <v>110488.24</v>
      </c>
      <c r="J501" s="46">
        <f>I501/F501</f>
        <v>0.27916442374393274</v>
      </c>
    </row>
    <row r="502" spans="3:10" ht="18" customHeight="1">
      <c r="C502" s="35" t="s">
        <v>10</v>
      </c>
      <c r="D502" s="37">
        <v>382002.77</v>
      </c>
      <c r="E502" s="36">
        <v>375221.28</v>
      </c>
      <c r="F502" s="37">
        <v>375234.56</v>
      </c>
      <c r="G502" s="51">
        <v>135471.8</v>
      </c>
      <c r="H502" s="45">
        <f>G502/F502</f>
        <v>0.3610323100302914</v>
      </c>
      <c r="I502" s="8">
        <v>135471.77</v>
      </c>
      <c r="J502" s="46">
        <f>I502/F502</f>
        <v>0.3610322300802996</v>
      </c>
    </row>
    <row r="503" spans="3:10" ht="18" customHeight="1">
      <c r="C503" s="35" t="s">
        <v>11</v>
      </c>
      <c r="D503" s="37">
        <v>0</v>
      </c>
      <c r="E503" s="36">
        <v>0</v>
      </c>
      <c r="F503" s="37">
        <v>0</v>
      </c>
      <c r="G503" s="51">
        <v>0</v>
      </c>
      <c r="H503" s="45">
        <v>0</v>
      </c>
      <c r="I503" s="8">
        <v>0</v>
      </c>
      <c r="J503" s="46">
        <v>0</v>
      </c>
    </row>
    <row r="504" spans="3:10" ht="18" customHeight="1">
      <c r="C504" s="35"/>
      <c r="D504" s="37"/>
      <c r="E504" s="36"/>
      <c r="F504" s="37"/>
      <c r="G504" s="8"/>
      <c r="H504" s="45"/>
      <c r="I504" s="8"/>
      <c r="J504" s="46"/>
    </row>
    <row r="505" spans="3:10" ht="81" customHeight="1">
      <c r="C505" s="72" t="s">
        <v>99</v>
      </c>
      <c r="D505" s="37"/>
      <c r="E505" s="36"/>
      <c r="F505" s="37"/>
      <c r="G505" s="8"/>
      <c r="H505" s="45"/>
      <c r="I505" s="8"/>
      <c r="J505" s="46"/>
    </row>
    <row r="506" spans="3:10" ht="18" customHeight="1">
      <c r="C506" s="35" t="s">
        <v>1</v>
      </c>
      <c r="D506" s="37">
        <f>D507+D508+D509</f>
        <v>1162003.7</v>
      </c>
      <c r="E506" s="37">
        <f>E507+E508+E509</f>
        <v>1219467.93</v>
      </c>
      <c r="F506" s="37">
        <f>F507+F508+F509</f>
        <v>1239963.47</v>
      </c>
      <c r="G506" s="37">
        <f>G507+G508+G509</f>
        <v>780859.31</v>
      </c>
      <c r="H506" s="45">
        <f>G506/F506</f>
        <v>0.6297438020492653</v>
      </c>
      <c r="I506" s="51">
        <f>I507+I509+I508</f>
        <v>780859.31</v>
      </c>
      <c r="J506" s="46">
        <f>I506/F506</f>
        <v>0.6297438020492653</v>
      </c>
    </row>
    <row r="507" spans="3:10" ht="18" customHeight="1">
      <c r="C507" s="35" t="s">
        <v>16</v>
      </c>
      <c r="D507" s="37">
        <v>1065747.04</v>
      </c>
      <c r="E507" s="36">
        <v>1070544.41</v>
      </c>
      <c r="F507" s="37">
        <v>1071173.95</v>
      </c>
      <c r="G507" s="8">
        <v>724143.15</v>
      </c>
      <c r="H507" s="45">
        <f>G507/F507</f>
        <v>0.676027595704694</v>
      </c>
      <c r="I507" s="51">
        <v>724143.15</v>
      </c>
      <c r="J507" s="46">
        <f>I507/F507</f>
        <v>0.676027595704694</v>
      </c>
    </row>
    <row r="508" spans="3:10" ht="18" customHeight="1">
      <c r="C508" s="35" t="s">
        <v>10</v>
      </c>
      <c r="D508" s="37">
        <v>96256.66</v>
      </c>
      <c r="E508" s="36">
        <v>148923.52</v>
      </c>
      <c r="F508" s="37">
        <v>148923.52</v>
      </c>
      <c r="G508" s="8">
        <v>50331.26</v>
      </c>
      <c r="H508" s="45">
        <f>G508/F508</f>
        <v>0.3379671659654567</v>
      </c>
      <c r="I508" s="8">
        <v>50331.26</v>
      </c>
      <c r="J508" s="46">
        <f>I508/F508</f>
        <v>0.3379671659654567</v>
      </c>
    </row>
    <row r="509" spans="3:10" ht="18" customHeight="1">
      <c r="C509" s="35" t="s">
        <v>11</v>
      </c>
      <c r="D509" s="37">
        <v>0</v>
      </c>
      <c r="E509" s="36">
        <v>0</v>
      </c>
      <c r="F509" s="37">
        <v>19866</v>
      </c>
      <c r="G509" s="8">
        <v>6384.9</v>
      </c>
      <c r="H509" s="45">
        <f>G509/F509</f>
        <v>0.3213983690727877</v>
      </c>
      <c r="I509" s="8">
        <v>6384.9</v>
      </c>
      <c r="J509" s="46">
        <f>I509/F509</f>
        <v>0.3213983690727877</v>
      </c>
    </row>
    <row r="510" spans="3:10" ht="18" customHeight="1">
      <c r="C510" s="35"/>
      <c r="D510" s="37"/>
      <c r="E510" s="36"/>
      <c r="F510" s="37"/>
      <c r="G510" s="8"/>
      <c r="H510" s="45"/>
      <c r="I510" s="8"/>
      <c r="J510" s="46"/>
    </row>
    <row r="511" spans="3:10" ht="18" customHeight="1">
      <c r="C511" s="35"/>
      <c r="D511" s="37"/>
      <c r="E511" s="36"/>
      <c r="F511" s="37"/>
      <c r="G511" s="8"/>
      <c r="H511" s="45"/>
      <c r="I511" s="51"/>
      <c r="J511" s="46"/>
    </row>
    <row r="512" spans="3:10" ht="18" customHeight="1">
      <c r="C512" s="73" t="s">
        <v>78</v>
      </c>
      <c r="D512" s="37"/>
      <c r="E512" s="36"/>
      <c r="F512" s="37"/>
      <c r="G512" s="8"/>
      <c r="H512" s="45"/>
      <c r="I512" s="51"/>
      <c r="J512" s="46"/>
    </row>
    <row r="513" spans="3:10" ht="18" customHeight="1">
      <c r="C513" s="35" t="s">
        <v>1</v>
      </c>
      <c r="D513" s="37">
        <f>D514+D515+D516</f>
        <v>0</v>
      </c>
      <c r="E513" s="36">
        <f>E514+E515+E516</f>
        <v>0</v>
      </c>
      <c r="F513" s="37">
        <f>F514+F515+F516</f>
        <v>0</v>
      </c>
      <c r="G513" s="8">
        <f>G514+G515+G516</f>
        <v>0</v>
      </c>
      <c r="H513" s="45">
        <v>0</v>
      </c>
      <c r="I513" s="51">
        <f>I514+I515+I516</f>
        <v>0</v>
      </c>
      <c r="J513" s="46">
        <v>0</v>
      </c>
    </row>
    <row r="514" spans="3:10" ht="18" customHeight="1">
      <c r="C514" s="35" t="s">
        <v>16</v>
      </c>
      <c r="D514" s="37">
        <v>0</v>
      </c>
      <c r="E514" s="36">
        <v>0</v>
      </c>
      <c r="F514" s="37">
        <v>0</v>
      </c>
      <c r="G514" s="8">
        <v>0</v>
      </c>
      <c r="H514" s="45">
        <v>0</v>
      </c>
      <c r="I514" s="51">
        <v>0</v>
      </c>
      <c r="J514" s="46">
        <v>0</v>
      </c>
    </row>
    <row r="515" spans="3:10" ht="18" customHeight="1">
      <c r="C515" s="35" t="s">
        <v>10</v>
      </c>
      <c r="D515" s="37">
        <v>0</v>
      </c>
      <c r="E515" s="36">
        <v>0</v>
      </c>
      <c r="F515" s="37">
        <v>0</v>
      </c>
      <c r="G515" s="8">
        <v>0</v>
      </c>
      <c r="H515" s="45">
        <v>0</v>
      </c>
      <c r="I515" s="51">
        <v>0</v>
      </c>
      <c r="J515" s="46">
        <v>0</v>
      </c>
    </row>
    <row r="516" spans="3:10" ht="18" customHeight="1">
      <c r="C516" s="35" t="s">
        <v>11</v>
      </c>
      <c r="D516" s="37">
        <v>0</v>
      </c>
      <c r="E516" s="36">
        <v>0</v>
      </c>
      <c r="F516" s="37">
        <v>0</v>
      </c>
      <c r="G516" s="8">
        <v>0</v>
      </c>
      <c r="H516" s="45">
        <v>0</v>
      </c>
      <c r="I516" s="51">
        <v>0</v>
      </c>
      <c r="J516" s="46">
        <v>0</v>
      </c>
    </row>
    <row r="517" spans="3:10" ht="18" customHeight="1">
      <c r="C517" s="35"/>
      <c r="D517" s="37"/>
      <c r="E517" s="36"/>
      <c r="F517" s="37"/>
      <c r="G517" s="8"/>
      <c r="H517" s="45"/>
      <c r="I517" s="8"/>
      <c r="J517" s="46"/>
    </row>
    <row r="518" spans="3:10" ht="50.25" customHeight="1">
      <c r="C518" s="39" t="s">
        <v>61</v>
      </c>
      <c r="D518" s="37"/>
      <c r="E518" s="36"/>
      <c r="F518" s="37"/>
      <c r="G518" s="8"/>
      <c r="H518" s="45"/>
      <c r="I518" s="8"/>
      <c r="J518" s="46"/>
    </row>
    <row r="519" spans="3:10" ht="18" customHeight="1">
      <c r="C519" s="39" t="s">
        <v>1</v>
      </c>
      <c r="D519" s="50">
        <f>D525+D531+D537</f>
        <v>1743408.4799999997</v>
      </c>
      <c r="E519" s="40">
        <f>E525+E531+E537</f>
        <v>2052550.18</v>
      </c>
      <c r="F519" s="40">
        <f>F525+F531+F537</f>
        <v>1974159.3699999999</v>
      </c>
      <c r="G519" s="40">
        <f>G525+G531+G537</f>
        <v>983152.2799999999</v>
      </c>
      <c r="H519" s="45">
        <f>G519/F519</f>
        <v>0.4980105937445162</v>
      </c>
      <c r="I519" s="50">
        <f>I525+I531+I537</f>
        <v>983152.3099999999</v>
      </c>
      <c r="J519" s="46">
        <f>I519/F519</f>
        <v>0.4980106089408577</v>
      </c>
    </row>
    <row r="520" spans="3:10" ht="18" customHeight="1">
      <c r="C520" s="35" t="s">
        <v>16</v>
      </c>
      <c r="D520" s="37">
        <f aca="true" t="shared" si="19" ref="D520:G522">D526+D532+D538</f>
        <v>141695.08000000002</v>
      </c>
      <c r="E520" s="37">
        <f>E526+E532+E538</f>
        <v>141695.09</v>
      </c>
      <c r="F520" s="37">
        <f>F526+F532+F538</f>
        <v>141695.08000000002</v>
      </c>
      <c r="G520" s="37">
        <f t="shared" si="19"/>
        <v>71791.68</v>
      </c>
      <c r="H520" s="45">
        <f>G520/F520</f>
        <v>0.5066631812480714</v>
      </c>
      <c r="I520" s="37">
        <f>I526+I532+I538</f>
        <v>71791.68</v>
      </c>
      <c r="J520" s="46">
        <f>I520/F520</f>
        <v>0.5066631812480714</v>
      </c>
    </row>
    <row r="521" spans="3:10" ht="18" customHeight="1">
      <c r="C521" s="35" t="s">
        <v>10</v>
      </c>
      <c r="D521" s="37">
        <f t="shared" si="19"/>
        <v>1601713.4</v>
      </c>
      <c r="E521" s="37">
        <f t="shared" si="19"/>
        <v>1910855.09</v>
      </c>
      <c r="F521" s="37">
        <f>F527+F533+F539</f>
        <v>1832464.29</v>
      </c>
      <c r="G521" s="37">
        <f t="shared" si="19"/>
        <v>911360.6</v>
      </c>
      <c r="H521" s="45">
        <f>G521/F521</f>
        <v>0.49734153346038734</v>
      </c>
      <c r="I521" s="37">
        <f>I527+I533+I539</f>
        <v>911360.63</v>
      </c>
      <c r="J521" s="46">
        <f>I521/F521</f>
        <v>0.4973415498317842</v>
      </c>
    </row>
    <row r="522" spans="3:10" ht="18" customHeight="1">
      <c r="C522" s="35" t="s">
        <v>11</v>
      </c>
      <c r="D522" s="37">
        <f t="shared" si="19"/>
        <v>0</v>
      </c>
      <c r="E522" s="37">
        <f t="shared" si="19"/>
        <v>0</v>
      </c>
      <c r="F522" s="37">
        <f t="shared" si="19"/>
        <v>0</v>
      </c>
      <c r="G522" s="37">
        <f t="shared" si="19"/>
        <v>0</v>
      </c>
      <c r="H522" s="45">
        <v>0</v>
      </c>
      <c r="I522" s="37">
        <f>I528+I534+I540</f>
        <v>0</v>
      </c>
      <c r="J522" s="46">
        <v>0</v>
      </c>
    </row>
    <row r="523" spans="3:10" ht="18" customHeight="1">
      <c r="C523" s="35"/>
      <c r="D523" s="37"/>
      <c r="E523" s="36"/>
      <c r="F523" s="37"/>
      <c r="G523" s="8"/>
      <c r="H523" s="45"/>
      <c r="I523" s="8"/>
      <c r="J523" s="46"/>
    </row>
    <row r="524" spans="3:10" ht="32.25" customHeight="1">
      <c r="C524" s="35" t="s">
        <v>62</v>
      </c>
      <c r="D524" s="37"/>
      <c r="E524" s="36"/>
      <c r="F524" s="37"/>
      <c r="G524" s="8"/>
      <c r="H524" s="45"/>
      <c r="I524" s="8"/>
      <c r="J524" s="46"/>
    </row>
    <row r="525" spans="3:10" ht="18" customHeight="1">
      <c r="C525" s="35" t="s">
        <v>1</v>
      </c>
      <c r="D525" s="49">
        <f>D526+D527+D528</f>
        <v>1715536.3099999998</v>
      </c>
      <c r="E525" s="37">
        <f>E526+E527+E528</f>
        <v>2024678</v>
      </c>
      <c r="F525" s="37">
        <f>F526+F527+F528</f>
        <v>1946287.2</v>
      </c>
      <c r="G525" s="51">
        <f>G526+G527+G528</f>
        <v>958360.19</v>
      </c>
      <c r="H525" s="45">
        <f>G525/F525</f>
        <v>0.49240430189336903</v>
      </c>
      <c r="I525" s="8">
        <f>I526+I527+I528</f>
        <v>958360.22</v>
      </c>
      <c r="J525" s="46">
        <f>I525/F525</f>
        <v>0.49240431730733264</v>
      </c>
    </row>
    <row r="526" spans="3:10" ht="18" customHeight="1">
      <c r="C526" s="35" t="s">
        <v>16</v>
      </c>
      <c r="D526" s="37">
        <v>113822.91</v>
      </c>
      <c r="E526" s="36">
        <v>113822.91</v>
      </c>
      <c r="F526" s="37">
        <v>113822.91</v>
      </c>
      <c r="G526" s="51">
        <v>46999.59</v>
      </c>
      <c r="H526" s="45">
        <f>G526/F526</f>
        <v>0.4129185416187303</v>
      </c>
      <c r="I526" s="8">
        <v>46999.59</v>
      </c>
      <c r="J526" s="46">
        <f>I526/F526</f>
        <v>0.4129185416187303</v>
      </c>
    </row>
    <row r="527" spans="3:10" ht="18" customHeight="1">
      <c r="C527" s="35" t="s">
        <v>10</v>
      </c>
      <c r="D527" s="37">
        <v>1601713.4</v>
      </c>
      <c r="E527" s="36">
        <v>1910855.09</v>
      </c>
      <c r="F527" s="37">
        <v>1832464.29</v>
      </c>
      <c r="G527" s="51">
        <v>911360.6</v>
      </c>
      <c r="H527" s="45">
        <f>G527/F527</f>
        <v>0.49734153346038734</v>
      </c>
      <c r="I527" s="8">
        <v>911360.63</v>
      </c>
      <c r="J527" s="46">
        <f>I527/F527</f>
        <v>0.4973415498317842</v>
      </c>
    </row>
    <row r="528" spans="3:10" ht="18" customHeight="1">
      <c r="C528" s="35" t="s">
        <v>11</v>
      </c>
      <c r="D528" s="37">
        <v>0</v>
      </c>
      <c r="E528" s="36">
        <v>0</v>
      </c>
      <c r="F528" s="37">
        <v>0</v>
      </c>
      <c r="G528" s="8">
        <v>0</v>
      </c>
      <c r="H528" s="45">
        <v>0</v>
      </c>
      <c r="I528" s="8">
        <v>0</v>
      </c>
      <c r="J528" s="46">
        <v>0</v>
      </c>
    </row>
    <row r="529" spans="3:10" ht="18" customHeight="1">
      <c r="C529" s="35"/>
      <c r="D529" s="37"/>
      <c r="E529" s="36"/>
      <c r="F529" s="37"/>
      <c r="G529" s="8"/>
      <c r="H529" s="45"/>
      <c r="I529" s="8"/>
      <c r="J529" s="46"/>
    </row>
    <row r="530" spans="3:10" ht="57" customHeight="1">
      <c r="C530" s="35" t="s">
        <v>63</v>
      </c>
      <c r="D530" s="37"/>
      <c r="E530" s="36"/>
      <c r="F530" s="37"/>
      <c r="G530" s="8"/>
      <c r="H530" s="45"/>
      <c r="I530" s="8"/>
      <c r="J530" s="46"/>
    </row>
    <row r="531" spans="3:10" ht="18" customHeight="1">
      <c r="C531" s="35" t="s">
        <v>1</v>
      </c>
      <c r="D531" s="37">
        <f>D532+D533+D534</f>
        <v>0</v>
      </c>
      <c r="E531" s="37">
        <f>E532+E533+E534</f>
        <v>0</v>
      </c>
      <c r="F531" s="37">
        <f>F532+F533+F534</f>
        <v>0</v>
      </c>
      <c r="G531" s="37">
        <f>G532+G533+G534</f>
        <v>0</v>
      </c>
      <c r="H531" s="45">
        <v>0</v>
      </c>
      <c r="I531" s="8">
        <f>I532+I533+I534</f>
        <v>0</v>
      </c>
      <c r="J531" s="46">
        <v>0</v>
      </c>
    </row>
    <row r="532" spans="3:10" ht="18" customHeight="1">
      <c r="C532" s="35" t="s">
        <v>16</v>
      </c>
      <c r="D532" s="37">
        <v>0</v>
      </c>
      <c r="E532" s="36">
        <v>0</v>
      </c>
      <c r="F532" s="37">
        <v>0</v>
      </c>
      <c r="G532" s="8">
        <v>0</v>
      </c>
      <c r="H532" s="45">
        <v>0</v>
      </c>
      <c r="I532" s="8">
        <v>0</v>
      </c>
      <c r="J532" s="46">
        <v>0</v>
      </c>
    </row>
    <row r="533" spans="3:10" ht="18" customHeight="1">
      <c r="C533" s="35" t="s">
        <v>10</v>
      </c>
      <c r="D533" s="37">
        <v>0</v>
      </c>
      <c r="E533" s="36">
        <v>0</v>
      </c>
      <c r="F533" s="37">
        <v>0</v>
      </c>
      <c r="G533" s="8">
        <v>0</v>
      </c>
      <c r="H533" s="45">
        <v>0</v>
      </c>
      <c r="I533" s="8">
        <v>0</v>
      </c>
      <c r="J533" s="46">
        <v>0</v>
      </c>
    </row>
    <row r="534" spans="3:10" ht="18" customHeight="1">
      <c r="C534" s="35" t="s">
        <v>11</v>
      </c>
      <c r="D534" s="37">
        <v>0</v>
      </c>
      <c r="E534" s="36">
        <v>0</v>
      </c>
      <c r="F534" s="37">
        <v>0</v>
      </c>
      <c r="G534" s="8">
        <v>0</v>
      </c>
      <c r="H534" s="45">
        <v>0</v>
      </c>
      <c r="I534" s="8">
        <v>0</v>
      </c>
      <c r="J534" s="46">
        <v>0</v>
      </c>
    </row>
    <row r="535" spans="3:10" ht="18" customHeight="1">
      <c r="C535" s="35"/>
      <c r="D535" s="37"/>
      <c r="E535" s="36"/>
      <c r="F535" s="37"/>
      <c r="G535" s="8"/>
      <c r="H535" s="45"/>
      <c r="I535" s="8"/>
      <c r="J535" s="46"/>
    </row>
    <row r="536" spans="3:10" ht="18" customHeight="1">
      <c r="C536" s="35" t="s">
        <v>40</v>
      </c>
      <c r="D536" s="37"/>
      <c r="E536" s="36"/>
      <c r="F536" s="37"/>
      <c r="G536" s="8"/>
      <c r="H536" s="45"/>
      <c r="I536" s="8"/>
      <c r="J536" s="46"/>
    </row>
    <row r="537" spans="3:10" ht="18" customHeight="1">
      <c r="C537" s="35" t="s">
        <v>1</v>
      </c>
      <c r="D537" s="37">
        <f>D538+D539+D540</f>
        <v>27872.17</v>
      </c>
      <c r="E537" s="37">
        <f>E538+E539+E540</f>
        <v>27872.18</v>
      </c>
      <c r="F537" s="37">
        <f>F538+F539+F540</f>
        <v>27872.17</v>
      </c>
      <c r="G537" s="8">
        <f>G538+G540+G539</f>
        <v>24792.09</v>
      </c>
      <c r="H537" s="45">
        <f>G537/F537</f>
        <v>0.8894926372794082</v>
      </c>
      <c r="I537" s="8">
        <f>I538+I540+I539</f>
        <v>24792.09</v>
      </c>
      <c r="J537" s="46">
        <f>I537/F537</f>
        <v>0.8894926372794082</v>
      </c>
    </row>
    <row r="538" spans="3:10" ht="18" customHeight="1">
      <c r="C538" s="35" t="s">
        <v>16</v>
      </c>
      <c r="D538" s="37">
        <v>27872.17</v>
      </c>
      <c r="E538" s="36">
        <v>27872.18</v>
      </c>
      <c r="F538" s="37">
        <v>27872.17</v>
      </c>
      <c r="G538" s="8">
        <v>24792.09</v>
      </c>
      <c r="H538" s="45">
        <f>G538/F538</f>
        <v>0.8894926372794082</v>
      </c>
      <c r="I538" s="8">
        <v>24792.09</v>
      </c>
      <c r="J538" s="46">
        <f>I538/F538</f>
        <v>0.8894926372794082</v>
      </c>
    </row>
    <row r="539" spans="3:10" ht="18" customHeight="1">
      <c r="C539" s="35" t="s">
        <v>10</v>
      </c>
      <c r="D539" s="37">
        <v>0</v>
      </c>
      <c r="E539" s="36">
        <v>0</v>
      </c>
      <c r="F539" s="37">
        <v>0</v>
      </c>
      <c r="G539" s="8">
        <v>0</v>
      </c>
      <c r="H539" s="45">
        <v>0</v>
      </c>
      <c r="I539" s="8">
        <v>0</v>
      </c>
      <c r="J539" s="46">
        <v>0</v>
      </c>
    </row>
    <row r="540" spans="3:10" ht="18" customHeight="1">
      <c r="C540" s="35" t="s">
        <v>11</v>
      </c>
      <c r="D540" s="37">
        <v>0</v>
      </c>
      <c r="E540" s="36">
        <v>0</v>
      </c>
      <c r="F540" s="37">
        <v>0</v>
      </c>
      <c r="G540" s="8">
        <v>0</v>
      </c>
      <c r="H540" s="45">
        <v>0</v>
      </c>
      <c r="I540" s="8">
        <v>0</v>
      </c>
      <c r="J540" s="46">
        <v>0</v>
      </c>
    </row>
    <row r="541" spans="3:10" ht="18" customHeight="1">
      <c r="C541" s="35"/>
      <c r="D541" s="37"/>
      <c r="E541" s="36"/>
      <c r="F541" s="37"/>
      <c r="G541" s="8"/>
      <c r="H541" s="45"/>
      <c r="I541" s="8"/>
      <c r="J541" s="46"/>
    </row>
    <row r="542" spans="3:10" ht="47.25" customHeight="1">
      <c r="C542" s="39" t="s">
        <v>64</v>
      </c>
      <c r="D542" s="37"/>
      <c r="E542" s="36"/>
      <c r="F542" s="37"/>
      <c r="G542" s="8"/>
      <c r="H542" s="45"/>
      <c r="I542" s="8"/>
      <c r="J542" s="46"/>
    </row>
    <row r="543" spans="3:10" ht="18" customHeight="1">
      <c r="C543" s="39" t="s">
        <v>1</v>
      </c>
      <c r="D543" s="40">
        <f>D549+D555</f>
        <v>0</v>
      </c>
      <c r="E543" s="50">
        <f>E549+E555</f>
        <v>0</v>
      </c>
      <c r="F543" s="40">
        <f>F549+F555</f>
        <v>15100.3</v>
      </c>
      <c r="G543" s="50">
        <f>G549+G555</f>
        <v>9506.6</v>
      </c>
      <c r="H543" s="45">
        <f>G543/F543</f>
        <v>0.6295636510532904</v>
      </c>
      <c r="I543" s="50">
        <f>I549+I555</f>
        <v>9506.6</v>
      </c>
      <c r="J543" s="46">
        <f>I543/F543</f>
        <v>0.6295636510532904</v>
      </c>
    </row>
    <row r="544" spans="3:10" ht="18" customHeight="1">
      <c r="C544" s="35" t="s">
        <v>16</v>
      </c>
      <c r="D544" s="37">
        <f>D550+D556</f>
        <v>0</v>
      </c>
      <c r="E544" s="37">
        <f aca="true" t="shared" si="20" ref="E544:G546">E550+E556</f>
        <v>0</v>
      </c>
      <c r="F544" s="37">
        <f t="shared" si="20"/>
        <v>0</v>
      </c>
      <c r="G544" s="37">
        <f t="shared" si="20"/>
        <v>0</v>
      </c>
      <c r="H544" s="45">
        <v>0</v>
      </c>
      <c r="I544" s="37">
        <f>I550+I556</f>
        <v>0</v>
      </c>
      <c r="J544" s="46">
        <v>0</v>
      </c>
    </row>
    <row r="545" spans="3:10" ht="18" customHeight="1">
      <c r="C545" s="35" t="s">
        <v>10</v>
      </c>
      <c r="D545" s="37">
        <f>D551+D557</f>
        <v>0</v>
      </c>
      <c r="E545" s="37">
        <f t="shared" si="20"/>
        <v>0</v>
      </c>
      <c r="F545" s="37">
        <f t="shared" si="20"/>
        <v>0</v>
      </c>
      <c r="G545" s="37">
        <f t="shared" si="20"/>
        <v>0</v>
      </c>
      <c r="H545" s="45">
        <v>0</v>
      </c>
      <c r="I545" s="37">
        <f>I551+I557</f>
        <v>0</v>
      </c>
      <c r="J545" s="46">
        <v>0</v>
      </c>
    </row>
    <row r="546" spans="3:10" ht="18" customHeight="1">
      <c r="C546" s="35" t="s">
        <v>11</v>
      </c>
      <c r="D546" s="37">
        <f>D552+D558</f>
        <v>0</v>
      </c>
      <c r="E546" s="37">
        <f t="shared" si="20"/>
        <v>0</v>
      </c>
      <c r="F546" s="37">
        <f t="shared" si="20"/>
        <v>15100.3</v>
      </c>
      <c r="G546" s="37">
        <f t="shared" si="20"/>
        <v>9506.6</v>
      </c>
      <c r="H546" s="45">
        <f>G546/F546</f>
        <v>0.6295636510532904</v>
      </c>
      <c r="I546" s="37">
        <f>I552+I558</f>
        <v>9506.6</v>
      </c>
      <c r="J546" s="46">
        <f>I546/F546</f>
        <v>0.6295636510532904</v>
      </c>
    </row>
    <row r="547" spans="3:10" ht="18" customHeight="1">
      <c r="C547" s="35"/>
      <c r="D547" s="37"/>
      <c r="E547" s="36"/>
      <c r="F547" s="37"/>
      <c r="G547" s="8"/>
      <c r="H547" s="45"/>
      <c r="I547" s="8"/>
      <c r="J547" s="46"/>
    </row>
    <row r="548" spans="3:10" ht="51" customHeight="1">
      <c r="C548" s="35" t="s">
        <v>65</v>
      </c>
      <c r="D548" s="37"/>
      <c r="E548" s="36"/>
      <c r="F548" s="37"/>
      <c r="G548" s="8"/>
      <c r="H548" s="45"/>
      <c r="I548" s="8"/>
      <c r="J548" s="46"/>
    </row>
    <row r="549" spans="3:10" ht="18" customHeight="1">
      <c r="C549" s="35" t="s">
        <v>1</v>
      </c>
      <c r="D549" s="37">
        <f>D550+D551+D552</f>
        <v>0</v>
      </c>
      <c r="E549" s="37">
        <f>E550+E551+E552</f>
        <v>0</v>
      </c>
      <c r="F549" s="37">
        <f>F550+F551+F552</f>
        <v>0</v>
      </c>
      <c r="G549" s="37">
        <f>G550+G551+G552</f>
        <v>0</v>
      </c>
      <c r="H549" s="45">
        <v>0</v>
      </c>
      <c r="I549" s="8">
        <f>I550+I551+I552</f>
        <v>0</v>
      </c>
      <c r="J549" s="46">
        <v>0</v>
      </c>
    </row>
    <row r="550" spans="3:10" ht="18" customHeight="1">
      <c r="C550" s="35" t="s">
        <v>16</v>
      </c>
      <c r="D550" s="37">
        <v>0</v>
      </c>
      <c r="E550" s="36">
        <v>0</v>
      </c>
      <c r="F550" s="37">
        <v>0</v>
      </c>
      <c r="G550" s="8">
        <v>0</v>
      </c>
      <c r="H550" s="45">
        <v>0</v>
      </c>
      <c r="I550" s="8">
        <v>0</v>
      </c>
      <c r="J550" s="46">
        <v>0</v>
      </c>
    </row>
    <row r="551" spans="3:10" ht="18" customHeight="1">
      <c r="C551" s="35" t="s">
        <v>10</v>
      </c>
      <c r="D551" s="37">
        <v>0</v>
      </c>
      <c r="E551" s="36">
        <v>0</v>
      </c>
      <c r="F551" s="37">
        <v>0</v>
      </c>
      <c r="G551" s="8">
        <v>0</v>
      </c>
      <c r="H551" s="45">
        <v>0</v>
      </c>
      <c r="I551" s="8">
        <v>0</v>
      </c>
      <c r="J551" s="46">
        <v>0</v>
      </c>
    </row>
    <row r="552" spans="3:10" ht="18" customHeight="1">
      <c r="C552" s="35" t="s">
        <v>11</v>
      </c>
      <c r="D552" s="37">
        <v>0</v>
      </c>
      <c r="E552" s="36">
        <v>0</v>
      </c>
      <c r="F552" s="37">
        <v>0</v>
      </c>
      <c r="G552" s="8">
        <v>0</v>
      </c>
      <c r="H552" s="45">
        <v>0</v>
      </c>
      <c r="I552" s="8">
        <v>0</v>
      </c>
      <c r="J552" s="46">
        <v>0</v>
      </c>
    </row>
    <row r="553" spans="3:10" ht="18" customHeight="1">
      <c r="C553" s="35"/>
      <c r="D553" s="37"/>
      <c r="E553" s="36"/>
      <c r="F553" s="37"/>
      <c r="G553" s="8"/>
      <c r="H553" s="45"/>
      <c r="I553" s="8"/>
      <c r="J553" s="46"/>
    </row>
    <row r="554" spans="3:10" ht="61.5" customHeight="1">
      <c r="C554" s="35" t="s">
        <v>66</v>
      </c>
      <c r="D554" s="37"/>
      <c r="E554" s="36"/>
      <c r="F554" s="37"/>
      <c r="G554" s="8"/>
      <c r="H554" s="45"/>
      <c r="I554" s="8"/>
      <c r="J554" s="46" t="s">
        <v>71</v>
      </c>
    </row>
    <row r="555" spans="3:10" ht="18" customHeight="1">
      <c r="C555" s="35" t="s">
        <v>1</v>
      </c>
      <c r="D555" s="37">
        <f>D556+D557+D558</f>
        <v>0</v>
      </c>
      <c r="E555" s="49">
        <f>E556+E557+E558</f>
        <v>0</v>
      </c>
      <c r="F555" s="37">
        <f>F556+F557+F558</f>
        <v>15100.3</v>
      </c>
      <c r="G555" s="8">
        <f>G556+G557+G558</f>
        <v>9506.6</v>
      </c>
      <c r="H555" s="45">
        <f>G555/F555</f>
        <v>0.6295636510532904</v>
      </c>
      <c r="I555" s="51">
        <f>I556+I557+I558</f>
        <v>9506.6</v>
      </c>
      <c r="J555" s="46">
        <f>I555/F555</f>
        <v>0.6295636510532904</v>
      </c>
    </row>
    <row r="556" spans="3:10" ht="18" customHeight="1">
      <c r="C556" s="35" t="s">
        <v>16</v>
      </c>
      <c r="D556" s="37">
        <v>0</v>
      </c>
      <c r="E556" s="36">
        <v>0</v>
      </c>
      <c r="F556" s="37">
        <v>0</v>
      </c>
      <c r="G556" s="8">
        <v>0</v>
      </c>
      <c r="H556" s="45">
        <v>0</v>
      </c>
      <c r="I556" s="8">
        <v>0</v>
      </c>
      <c r="J556" s="46">
        <v>0</v>
      </c>
    </row>
    <row r="557" spans="3:10" ht="18" customHeight="1">
      <c r="C557" s="35" t="s">
        <v>10</v>
      </c>
      <c r="D557" s="37">
        <v>0</v>
      </c>
      <c r="E557" s="36">
        <v>0</v>
      </c>
      <c r="F557" s="37">
        <v>0</v>
      </c>
      <c r="G557" s="8">
        <v>0</v>
      </c>
      <c r="H557" s="45">
        <v>0</v>
      </c>
      <c r="I557" s="8">
        <v>0</v>
      </c>
      <c r="J557" s="46">
        <v>0</v>
      </c>
    </row>
    <row r="558" spans="3:10" ht="18" customHeight="1">
      <c r="C558" s="35" t="s">
        <v>11</v>
      </c>
      <c r="D558" s="37">
        <v>0</v>
      </c>
      <c r="E558" s="36">
        <v>0</v>
      </c>
      <c r="F558" s="37">
        <v>15100.3</v>
      </c>
      <c r="G558" s="8">
        <v>9506.6</v>
      </c>
      <c r="H558" s="45">
        <f>G558/F558</f>
        <v>0.6295636510532904</v>
      </c>
      <c r="I558" s="51">
        <v>9506.6</v>
      </c>
      <c r="J558" s="46">
        <f>I558/F558</f>
        <v>0.6295636510532904</v>
      </c>
    </row>
    <row r="559" spans="3:10" ht="18" customHeight="1">
      <c r="C559" s="35"/>
      <c r="D559" s="37"/>
      <c r="E559" s="36"/>
      <c r="F559" s="37"/>
      <c r="G559" s="8"/>
      <c r="H559" s="45"/>
      <c r="I559" s="8"/>
      <c r="J559" s="46"/>
    </row>
    <row r="560" spans="3:10" s="22" customFormat="1" ht="38.25" customHeight="1">
      <c r="C560" s="44" t="s">
        <v>0</v>
      </c>
      <c r="D560" s="41">
        <f aca="true" t="shared" si="21" ref="D560:G562">D7+D25+D74+D98+D140+D164+D188+D212+D254+D290+D332+D362+D392+D428+D446+D476+D494+D519+D543</f>
        <v>13970181.21</v>
      </c>
      <c r="E560" s="41">
        <f t="shared" si="21"/>
        <v>14478013.029999997</v>
      </c>
      <c r="F560" s="41">
        <f t="shared" si="21"/>
        <v>29924840.92</v>
      </c>
      <c r="G560" s="41">
        <f t="shared" si="21"/>
        <v>17573526.76401</v>
      </c>
      <c r="H560" s="45">
        <f>G560/F560</f>
        <v>0.5872554781825052</v>
      </c>
      <c r="I560" s="41">
        <f>I7+I25+I74+I98+I140+I164+I188+I212+I254+I290+I332+I362+I392+I428+I446+I476+I494+I519+I543</f>
        <v>17573526.69</v>
      </c>
      <c r="J560" s="46">
        <f>I560/F560</f>
        <v>0.5872554757093091</v>
      </c>
    </row>
    <row r="561" spans="3:12" ht="29.25" customHeight="1">
      <c r="C561" s="12" t="s">
        <v>16</v>
      </c>
      <c r="D561" s="8">
        <f t="shared" si="21"/>
        <v>7355328.859999999</v>
      </c>
      <c r="E561" s="8">
        <f t="shared" si="21"/>
        <v>7366340.32</v>
      </c>
      <c r="F561" s="8">
        <f t="shared" si="21"/>
        <v>7587740.1899999995</v>
      </c>
      <c r="G561" s="8">
        <f t="shared" si="21"/>
        <v>4885571.242540001</v>
      </c>
      <c r="H561" s="45">
        <f>G561/F561</f>
        <v>0.6438769805242899</v>
      </c>
      <c r="I561" s="8">
        <f>I8+I26+I75+I99+I141+I165+I189+I213+I255+I291+I333+I363+I393+I429+I447+I477+I495+I520+I544</f>
        <v>4885571.13</v>
      </c>
      <c r="J561" s="46">
        <f>I561/F561</f>
        <v>0.6438769656924692</v>
      </c>
      <c r="L561" s="22"/>
    </row>
    <row r="562" spans="3:12" ht="30" customHeight="1">
      <c r="C562" s="12" t="s">
        <v>10</v>
      </c>
      <c r="D562" s="8">
        <f t="shared" si="21"/>
        <v>6614852.35</v>
      </c>
      <c r="E562" s="8">
        <f t="shared" si="21"/>
        <v>7111672.71</v>
      </c>
      <c r="F562" s="8">
        <f t="shared" si="21"/>
        <v>6927158.08</v>
      </c>
      <c r="G562" s="8">
        <f t="shared" si="21"/>
        <v>4174098.62637</v>
      </c>
      <c r="H562" s="45">
        <f>G562/F562</f>
        <v>0.6025701417759475</v>
      </c>
      <c r="I562" s="8">
        <f>I9+I27+I76+I100+I142+I166+I190+I214+I256+I292+I334+I364+I388+I430+I448+I478+I496+I521+I545</f>
        <v>4174098.5599999996</v>
      </c>
      <c r="J562" s="46">
        <f>I562/F562</f>
        <v>0.6025701321948177</v>
      </c>
      <c r="L562" s="22"/>
    </row>
    <row r="563" spans="3:10" ht="29.25" customHeight="1">
      <c r="C563" s="12" t="s">
        <v>11</v>
      </c>
      <c r="D563" s="8">
        <f>D10+D28+D77+D101+D143+D167+D191+D215+D257+D293+D335+D365+D395+D431+D449+D479+D497+D522+D546</f>
        <v>0</v>
      </c>
      <c r="E563" s="8">
        <f>E10+E28+E77+E101+E143+E167+E191+E215++E257+E293+E335+E365+E395+E431+E449+E479+E497+E522+E546</f>
        <v>0</v>
      </c>
      <c r="F563" s="8">
        <f>F10+F28+F77+F101+F143+F167+F191+F215+F257+F293+F335+F365+F395+F431+F449+F479+F497+F522+F546</f>
        <v>15409942.650000002</v>
      </c>
      <c r="G563" s="8">
        <f>G10+G28+G77+G101+G143+G167+G191+G215+G257+G293+G335+G365+G395+G431+G449+G479+G497+G522+G546</f>
        <v>8513856.8951</v>
      </c>
      <c r="H563" s="45">
        <f>G563/F563</f>
        <v>0.5524911473372679</v>
      </c>
      <c r="I563" s="8">
        <f>I10+I28+I77+I101+I143+I167+I191+I215+I257+I293+I335+I365+I395+I431+I449+I479+I497+I522+I546</f>
        <v>8513857</v>
      </c>
      <c r="J563" s="46">
        <f>I563/F563</f>
        <v>0.5524911541445613</v>
      </c>
    </row>
    <row r="564" spans="2:13" s="17" customFormat="1" ht="13.5" customHeight="1">
      <c r="B564" s="15"/>
      <c r="C564" s="78" t="s">
        <v>83</v>
      </c>
      <c r="D564" s="79"/>
      <c r="E564" s="78"/>
      <c r="F564" s="78"/>
      <c r="G564" s="78"/>
      <c r="H564" s="78"/>
      <c r="I564" s="79"/>
      <c r="J564" s="80"/>
      <c r="M564" s="15"/>
    </row>
    <row r="565" spans="2:13" s="17" customFormat="1" ht="13.5" customHeight="1">
      <c r="B565" s="15"/>
      <c r="C565" s="18"/>
      <c r="D565" s="16"/>
      <c r="E565" s="15"/>
      <c r="F565" s="15"/>
      <c r="G565" s="15"/>
      <c r="H565" s="15"/>
      <c r="I565" s="16"/>
      <c r="M565" s="15"/>
    </row>
    <row r="566" spans="2:10" s="17" customFormat="1" ht="14.25" customHeight="1">
      <c r="B566" s="18"/>
      <c r="C566" s="93"/>
      <c r="D566" s="94"/>
      <c r="E566" s="94"/>
      <c r="F566" s="94"/>
      <c r="G566" s="94"/>
      <c r="H566" s="94"/>
      <c r="I566" s="94"/>
      <c r="J566" s="94"/>
    </row>
    <row r="567" spans="2:10" s="17" customFormat="1" ht="14.25" customHeight="1">
      <c r="B567" s="18"/>
      <c r="C567" s="76"/>
      <c r="D567" s="77"/>
      <c r="E567" s="77"/>
      <c r="F567" s="77"/>
      <c r="G567" s="77"/>
      <c r="H567" s="77"/>
      <c r="I567" s="77"/>
      <c r="J567" s="77"/>
    </row>
    <row r="568" spans="3:9" ht="87.75" customHeight="1">
      <c r="C568" s="92"/>
      <c r="D568" s="92"/>
      <c r="E568" s="6"/>
      <c r="F568" s="4"/>
      <c r="G568" s="4"/>
      <c r="H568" s="3"/>
      <c r="I568" s="57"/>
    </row>
    <row r="569" spans="3:9" ht="14.25" customHeight="1">
      <c r="C569" s="87"/>
      <c r="D569" s="87"/>
      <c r="E569" s="10"/>
      <c r="F569" s="4"/>
      <c r="G569" s="4"/>
      <c r="H569" s="3"/>
      <c r="I569" s="6"/>
    </row>
    <row r="570" spans="3:9" ht="15.75">
      <c r="C570" s="2"/>
      <c r="D570" s="4"/>
      <c r="E570" s="10"/>
      <c r="F570" s="4"/>
      <c r="G570" s="4"/>
      <c r="H570" s="3"/>
      <c r="I570" s="6"/>
    </row>
    <row r="571" spans="3:9" ht="15.75">
      <c r="C571" s="2"/>
      <c r="D571" s="4"/>
      <c r="E571" s="10"/>
      <c r="F571" s="4"/>
      <c r="G571" s="4"/>
      <c r="H571" s="3"/>
      <c r="I571" s="6"/>
    </row>
    <row r="572" spans="3:9" ht="15.75">
      <c r="C572" s="2"/>
      <c r="D572" s="5"/>
      <c r="E572" s="5"/>
      <c r="F572" s="3"/>
      <c r="G572" s="3"/>
      <c r="H572" s="3"/>
      <c r="I572" s="6"/>
    </row>
    <row r="573" spans="3:9" ht="15.75">
      <c r="C573" s="2"/>
      <c r="D573" s="5"/>
      <c r="E573" s="5"/>
      <c r="F573" s="3"/>
      <c r="G573" s="3"/>
      <c r="H573" s="3"/>
      <c r="I573" s="6"/>
    </row>
    <row r="574" spans="3:9" ht="15.75">
      <c r="C574" s="2"/>
      <c r="D574" s="5"/>
      <c r="E574" s="5"/>
      <c r="F574" s="3"/>
      <c r="G574" s="3"/>
      <c r="H574" s="3"/>
      <c r="I574" s="6"/>
    </row>
    <row r="575" spans="3:9" ht="15.75">
      <c r="C575" s="2"/>
      <c r="D575" s="5"/>
      <c r="E575" s="5"/>
      <c r="F575" s="3"/>
      <c r="G575" s="3"/>
      <c r="H575" s="3"/>
      <c r="I575" s="6"/>
    </row>
    <row r="576" spans="3:9" ht="15.75">
      <c r="C576" s="2"/>
      <c r="D576" s="5"/>
      <c r="E576" s="5"/>
      <c r="F576" s="3"/>
      <c r="G576" s="3"/>
      <c r="H576" s="3"/>
      <c r="I576" s="6"/>
    </row>
    <row r="577" spans="3:9" ht="15.75">
      <c r="C577" s="2"/>
      <c r="D577" s="5"/>
      <c r="E577" s="5"/>
      <c r="F577" s="3"/>
      <c r="G577" s="3"/>
      <c r="H577" s="3"/>
      <c r="I577" s="6"/>
    </row>
    <row r="578" spans="3:9" ht="15.75">
      <c r="C578" s="2"/>
      <c r="D578" s="5"/>
      <c r="E578" s="5"/>
      <c r="F578" s="3"/>
      <c r="G578" s="3"/>
      <c r="H578" s="3"/>
      <c r="I578" s="6"/>
    </row>
    <row r="579" spans="3:9" ht="15.75">
      <c r="C579" s="2"/>
      <c r="D579" s="5"/>
      <c r="E579" s="5"/>
      <c r="F579" s="3"/>
      <c r="G579" s="3"/>
      <c r="H579" s="3"/>
      <c r="I579" s="6"/>
    </row>
    <row r="580" spans="3:9" ht="15">
      <c r="C580" s="2"/>
      <c r="F580" s="2"/>
      <c r="G580" s="2"/>
      <c r="H580" s="2"/>
      <c r="I580" s="5"/>
    </row>
    <row r="581" spans="3:9" ht="15">
      <c r="C581" s="2"/>
      <c r="F581" s="2"/>
      <c r="G581" s="2"/>
      <c r="H581" s="2"/>
      <c r="I581" s="5"/>
    </row>
    <row r="582" spans="3:9" ht="15">
      <c r="C582" s="2"/>
      <c r="F582" s="2"/>
      <c r="G582" s="2"/>
      <c r="H582" s="2"/>
      <c r="I582" s="5"/>
    </row>
    <row r="583" spans="3:9" ht="15">
      <c r="C583" s="2"/>
      <c r="F583" s="2"/>
      <c r="G583" s="2"/>
      <c r="H583" s="2"/>
      <c r="I583" s="5"/>
    </row>
  </sheetData>
  <sheetProtection/>
  <mergeCells count="10">
    <mergeCell ref="G2:H4"/>
    <mergeCell ref="I2:J4"/>
    <mergeCell ref="C569:D569"/>
    <mergeCell ref="C1:J1"/>
    <mergeCell ref="C2:C5"/>
    <mergeCell ref="D2:D5"/>
    <mergeCell ref="E2:E5"/>
    <mergeCell ref="F2:F5"/>
    <mergeCell ref="C568:D568"/>
    <mergeCell ref="C566:J566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2023-10-23T06:38:20Z</cp:lastPrinted>
  <dcterms:created xsi:type="dcterms:W3CDTF">2010-05-17T05:37:16Z</dcterms:created>
  <dcterms:modified xsi:type="dcterms:W3CDTF">2023-10-23T06:44:48Z</dcterms:modified>
  <cp:category/>
  <cp:version/>
  <cp:contentType/>
  <cp:contentStatus/>
</cp:coreProperties>
</file>