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январь\"/>
    </mc:Choice>
  </mc:AlternateContent>
  <xr:revisionPtr revIDLastSave="0" documentId="13_ncr:1_{6ECBDB28-FFDC-4919-B2C9-40F25933A2A6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20" i="3"/>
  <c r="I22" i="3"/>
  <c r="I23" i="3"/>
  <c r="I24" i="3"/>
  <c r="I25" i="3"/>
  <c r="I26" i="3"/>
  <c r="I28" i="3"/>
  <c r="I29" i="3"/>
  <c r="I31" i="3"/>
  <c r="I32" i="3"/>
  <c r="I33" i="3"/>
  <c r="I34" i="3"/>
  <c r="I35" i="3"/>
  <c r="I40" i="3"/>
  <c r="I41" i="3"/>
  <c r="H5" i="3"/>
  <c r="H6" i="3"/>
  <c r="G13" i="3"/>
  <c r="F13" i="3"/>
  <c r="H13" i="3"/>
  <c r="G22" i="3" l="1"/>
  <c r="F22" i="3"/>
  <c r="H37" i="3" l="1"/>
  <c r="H32" i="3"/>
  <c r="H31" i="3" s="1"/>
  <c r="H22" i="3"/>
  <c r="H9" i="3"/>
  <c r="H7" i="3"/>
  <c r="H4" i="3" l="1"/>
  <c r="E7" i="3" l="1"/>
  <c r="F27" i="3" l="1"/>
  <c r="G27" i="3"/>
  <c r="E22" i="3"/>
  <c r="G8" i="3" l="1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D16" i="3"/>
  <c r="D13" i="3"/>
  <c r="D9" i="3"/>
  <c r="D7" i="3"/>
  <c r="D6" i="3" l="1"/>
  <c r="D5" i="3" s="1"/>
  <c r="D4" i="3" s="1"/>
  <c r="C9" i="3" l="1"/>
  <c r="C7" i="3" l="1"/>
  <c r="E9" i="3" l="1"/>
  <c r="G9" i="3" s="1"/>
  <c r="G7" i="3"/>
  <c r="F14" i="3" l="1"/>
  <c r="F15" i="3"/>
  <c r="F36" i="3" l="1"/>
  <c r="F16" i="3" l="1"/>
  <c r="E32" i="3" l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16" i="3"/>
  <c r="C16" i="3"/>
  <c r="E37" i="3"/>
  <c r="C37" i="3"/>
  <c r="C32" i="3"/>
  <c r="F32" i="3" s="1"/>
  <c r="C22" i="3"/>
  <c r="C6" i="3" l="1"/>
  <c r="C5" i="3" s="1"/>
  <c r="E31" i="3"/>
  <c r="G31" i="3" s="1"/>
  <c r="E6" i="3"/>
  <c r="C31" i="3"/>
  <c r="F31" i="3" l="1"/>
  <c r="F6" i="3"/>
  <c r="E5" i="3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<sst xmlns="http://schemas.openxmlformats.org/spreadsheetml/2006/main" count="83" uniqueCount="83">
  <si>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</si>
  <si>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</si>
  <si>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</si>
  <si>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</si>
  <si>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</si>
  <si>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</si>
  <si>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</si>
  <si>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</si>
  <si>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</si>
  <si>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</si>
  <si>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</si>
  <si>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</si>
  <si>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</si>
  <si>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</si>
  <si>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</si>
  <si>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</si>
  <si>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</si>
  <si>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</si>
  <si>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</si>
  <si>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</si>
  <si>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</si>
  <si>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</si>
  <si>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</si>
  <si>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</si>
  <si>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</si>
  <si>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</si>
  <si>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</si>
  <si>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</si>
  <si>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</si>
  <si>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</si>
  <si>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</si>
  <si>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</si>
  <si>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</si>
  <si>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</si>
  <si>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</si>
  <si>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</si>
  <si>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</si>
  <si>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</si>
  <si>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</si>
  <si>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</si>
  <si>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</si>
  <si>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</si>
  <si>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</si>
  <si>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</si>
  <si>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</si>
  <si>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</si>
  <si>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</si>
  <si>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</si>
  <si>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</si>
  <si>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</si>
  <si>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</si>
  <si>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</si>
  <si>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</si>
  <si>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</si>
  <si>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</si>
  <si>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</si>
  <si>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</si>
  <si>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</si>
  <si>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</si>
  <si>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</si>
  <si>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</si>
  <si>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</si>
  <si>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</si>
  <si>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</si>
  <si>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</si>
  <si>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</si>
  <si>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</si>
  <si>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</si>
  <si>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</si>
  <si>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</si>
  <si>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</si>
  <si>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</si>
  <si>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</si>
  <si>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</si>
  <si>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</si>
  <si>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</si>
  <si>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</si>
  <si>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Фактически исполнено по состоянию на 01.02.2022, тыс. руб.</t>
  </si>
  <si>
    <t>% исполнения годового плана в соответствии с отчетом об исполнении бюджета городского округа Щёлково на  2022 год</t>
  </si>
  <si>
    <t xml:space="preserve">Фактически исполнено по состоянию на 01.02.2021, тыс. руб. 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</si>
  <si>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01.02.2022)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</si>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</sst>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81</v>
      </c>
      <c r="D3" s="22" t="s">
        <v>76</v>
      </c>
      <c r="E3" s="22" t="s">
        <v>77</v>
      </c>
      <c r="F3" s="22" t="s">
        <v>82</v>
      </c>
      <c r="G3" s="22" t="s">
        <v>78</v>
      </c>
      <c r="H3" s="23" t="s">
        <v>79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11398991</v>
      </c>
      <c r="E4" s="4">
        <f>E5+E31</f>
        <v>500834</v>
      </c>
      <c r="F4" s="5">
        <f>E4/C4</f>
        <v>4.3932841701366257E-2</v>
      </c>
      <c r="G4" s="5">
        <f>E4/D4</f>
        <v>4.3936695800531819E-2</v>
      </c>
      <c r="H4" s="4">
        <f t="shared" ref="H4" si="0">H5+H31</f>
        <v>432385</v>
      </c>
      <c r="I4" s="5">
        <f>E4/H4</f>
        <v>1.1583056766539079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5759422</v>
      </c>
      <c r="E5" s="14">
        <f>E6+E22</f>
        <v>254824</v>
      </c>
      <c r="F5" s="5">
        <f t="shared" ref="F5:F36" si="1">E5/C5</f>
        <v>4.4244717612288174E-2</v>
      </c>
      <c r="G5" s="5">
        <f t="shared" ref="G5:G35" si="2">E5/D5</f>
        <v>4.4244717612288174E-2</v>
      </c>
      <c r="H5" s="4">
        <f>H6+H22</f>
        <v>202577</v>
      </c>
      <c r="I5" s="5">
        <f t="shared" ref="I5:I41" si="3">E5/H5</f>
        <v>1.25791180637486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5272506</v>
      </c>
      <c r="E6" s="15">
        <f>E7+E9+E11+E13+E16+E20+E21</f>
        <v>233208</v>
      </c>
      <c r="F6" s="5">
        <f t="shared" si="1"/>
        <v>4.423095962337454E-2</v>
      </c>
      <c r="G6" s="5">
        <f t="shared" si="2"/>
        <v>4.423095962337454E-2</v>
      </c>
      <c r="H6" s="8">
        <f>H7+H9++H11+H13+H20</f>
        <v>180648</v>
      </c>
      <c r="I6" s="5">
        <f t="shared" si="3"/>
        <v>1.2909525707453169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3365164</v>
      </c>
      <c r="E7" s="14">
        <f>E8</f>
        <v>144265</v>
      </c>
      <c r="F7" s="5">
        <f t="shared" si="1"/>
        <v>4.2870124606111323E-2</v>
      </c>
      <c r="G7" s="5">
        <f t="shared" si="2"/>
        <v>4.2870124606111323E-2</v>
      </c>
      <c r="H7" s="4">
        <f>H8</f>
        <v>106582</v>
      </c>
      <c r="I7" s="5">
        <f t="shared" si="3"/>
        <v>1.3535587622675498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3365164</v>
      </c>
      <c r="E8" s="9">
        <v>144265</v>
      </c>
      <c r="F8" s="20">
        <f t="shared" si="1"/>
        <v>4.2870124606111323E-2</v>
      </c>
      <c r="G8" s="5">
        <f t="shared" si="2"/>
        <v>4.2870124606111323E-2</v>
      </c>
      <c r="H8" s="9">
        <v>106582</v>
      </c>
      <c r="I8" s="5">
        <f t="shared" si="3"/>
        <v>1.3535587622675498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5748</v>
      </c>
      <c r="F9" s="5">
        <f t="shared" si="1"/>
        <v>9.3656819774167788E-2</v>
      </c>
      <c r="G9" s="5">
        <f t="shared" si="2"/>
        <v>9.3656819774167788E-2</v>
      </c>
      <c r="H9" s="4">
        <f>H10</f>
        <v>4590</v>
      </c>
      <c r="I9" s="5">
        <f t="shared" si="3"/>
        <v>1.2522875816993464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5748</v>
      </c>
      <c r="F10" s="20">
        <f t="shared" si="1"/>
        <v>9.3656819774167788E-2</v>
      </c>
      <c r="G10" s="5">
        <f t="shared" si="2"/>
        <v>9.3656819774167788E-2</v>
      </c>
      <c r="H10" s="8">
        <v>4590</v>
      </c>
      <c r="I10" s="5">
        <f t="shared" si="3"/>
        <v>1.2522875816993464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847223</v>
      </c>
      <c r="E11" s="4">
        <v>32958</v>
      </c>
      <c r="F11" s="5">
        <f t="shared" si="1"/>
        <v>3.8901210189052939E-2</v>
      </c>
      <c r="G11" s="5">
        <f t="shared" si="2"/>
        <v>3.8901210189052939E-2</v>
      </c>
      <c r="H11" s="10">
        <v>34333</v>
      </c>
      <c r="I11" s="5">
        <f t="shared" si="3"/>
        <v>0.95995106748609205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25668</v>
      </c>
      <c r="F12" s="20">
        <f t="shared" si="1"/>
        <v>3.462271518810623E-2</v>
      </c>
      <c r="G12" s="5">
        <f t="shared" si="2"/>
        <v>3.462271518810623E-2</v>
      </c>
      <c r="H12" s="8">
        <v>34333</v>
      </c>
      <c r="I12" s="5">
        <f t="shared" si="3"/>
        <v>0.74761890892144589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951159</v>
      </c>
      <c r="E13" s="4">
        <f t="shared" ref="E13:H13" si="4">SUM(E14:E15)</f>
        <v>47098</v>
      </c>
      <c r="F13" s="20">
        <f t="shared" si="1"/>
        <v>4.9516432058152211E-2</v>
      </c>
      <c r="G13" s="5">
        <f t="shared" si="2"/>
        <v>4.9516432058152211E-2</v>
      </c>
      <c r="H13" s="4">
        <f t="shared" si="4"/>
        <v>33192</v>
      </c>
      <c r="I13" s="5">
        <f t="shared" si="3"/>
        <v>1.4189563750301277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4510</v>
      </c>
      <c r="F14" s="20">
        <f t="shared" si="1"/>
        <v>2.6716743282308896E-2</v>
      </c>
      <c r="G14" s="5">
        <f t="shared" si="2"/>
        <v>2.6716743282308896E-2</v>
      </c>
      <c r="H14" s="4">
        <v>3214</v>
      </c>
      <c r="I14" s="5">
        <f t="shared" si="3"/>
        <v>1.403235843186061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782351</v>
      </c>
      <c r="E15" s="8">
        <v>42588</v>
      </c>
      <c r="F15" s="20">
        <f t="shared" si="1"/>
        <v>5.44359245402639E-2</v>
      </c>
      <c r="G15" s="5">
        <f t="shared" si="2"/>
        <v>5.44359245402639E-2</v>
      </c>
      <c r="H15" s="9">
        <v>29978</v>
      </c>
      <c r="I15" s="5">
        <f t="shared" si="3"/>
        <v>1.4206418039895923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8"/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4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3139</v>
      </c>
      <c r="F20" s="5">
        <f t="shared" si="1"/>
        <v>6.5963393363733788E-2</v>
      </c>
      <c r="G20" s="5">
        <f t="shared" si="2"/>
        <v>6.5963393363733788E-2</v>
      </c>
      <c r="H20" s="10">
        <v>1951</v>
      </c>
      <c r="I20" s="5">
        <f t="shared" si="3"/>
        <v>1.6089185033316249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486916</v>
      </c>
      <c r="E22" s="15">
        <f>E23+E24+E25+E26+E27+E28+E29</f>
        <v>21616</v>
      </c>
      <c r="F22" s="5">
        <f t="shared" si="1"/>
        <v>4.4393694189552205E-2</v>
      </c>
      <c r="G22" s="5">
        <f t="shared" si="2"/>
        <v>4.4393694189552205E-2</v>
      </c>
      <c r="H22" s="15">
        <f t="shared" ref="H22" si="6">H23+H24+H25+H26+H27+H28+H29</f>
        <v>21929</v>
      </c>
      <c r="I22" s="5">
        <f t="shared" si="3"/>
        <v>0.98572666332254089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442000</v>
      </c>
      <c r="E23" s="10">
        <v>17554</v>
      </c>
      <c r="F23" s="5">
        <f t="shared" si="1"/>
        <v>3.9714932126696835E-2</v>
      </c>
      <c r="G23" s="5">
        <f t="shared" si="2"/>
        <v>3.9714932126696835E-2</v>
      </c>
      <c r="H23" s="4">
        <v>16161</v>
      </c>
      <c r="I23" s="5">
        <f t="shared" si="3"/>
        <v>1.0861951611905203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36</v>
      </c>
      <c r="F24" s="5">
        <f t="shared" si="1"/>
        <v>1.7366136034732273E-2</v>
      </c>
      <c r="G24" s="5">
        <f t="shared" si="2"/>
        <v>1.7366136034732273E-2</v>
      </c>
      <c r="H24" s="10">
        <v>31</v>
      </c>
      <c r="I24" s="5">
        <f t="shared" si="3"/>
        <v>1.1612903225806452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6000</v>
      </c>
      <c r="E25" s="10">
        <v>465</v>
      </c>
      <c r="F25" s="5">
        <f t="shared" si="1"/>
        <v>7.7499999999999999E-2</v>
      </c>
      <c r="G25" s="5">
        <f t="shared" si="2"/>
        <v>7.7499999999999999E-2</v>
      </c>
      <c r="H25" s="10">
        <v>2950</v>
      </c>
      <c r="I25" s="5">
        <f t="shared" si="3"/>
        <v>0.15762711864406781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27236</v>
      </c>
      <c r="E26" s="10">
        <v>3064</v>
      </c>
      <c r="F26" s="5">
        <f t="shared" si="1"/>
        <v>0.11249816419444852</v>
      </c>
      <c r="G26" s="5">
        <f t="shared" si="2"/>
        <v>0.11249816419444852</v>
      </c>
      <c r="H26" s="10">
        <v>2121</v>
      </c>
      <c r="I26" s="5">
        <f t="shared" si="3"/>
        <v>1.4446016030174447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446</v>
      </c>
      <c r="F28" s="5">
        <f t="shared" si="1"/>
        <v>4.6424482148433435E-2</v>
      </c>
      <c r="G28" s="5">
        <f t="shared" si="2"/>
        <v>4.6424482148433435E-2</v>
      </c>
      <c r="H28" s="10">
        <v>141</v>
      </c>
      <c r="I28" s="5">
        <f t="shared" si="3"/>
        <v>3.1631205673758864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51</v>
      </c>
      <c r="F29" s="5"/>
      <c r="G29" s="5"/>
      <c r="H29" s="10">
        <v>525</v>
      </c>
      <c r="I29" s="5">
        <f t="shared" si="3"/>
        <v>9.7142857142857142E-2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5639569</v>
      </c>
      <c r="E31" s="10">
        <f>E32+E37+E39+E40+E41</f>
        <v>246010</v>
      </c>
      <c r="F31" s="5">
        <f t="shared" si="1"/>
        <v>4.361439422157587E-2</v>
      </c>
      <c r="G31" s="5">
        <f t="shared" si="2"/>
        <v>4.3622127861189394E-2</v>
      </c>
      <c r="H31" s="10">
        <f>H32+H37+H39+H40+H41</f>
        <v>229808</v>
      </c>
      <c r="I31" s="5">
        <f t="shared" si="3"/>
        <v>1.0705023323818144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5639569</v>
      </c>
      <c r="E32" s="10">
        <f t="shared" ref="E32" si="7">E33+E34+E35+E36</f>
        <v>281987</v>
      </c>
      <c r="F32" s="5">
        <f t="shared" si="1"/>
        <v>4.9992651450589468E-2</v>
      </c>
      <c r="G32" s="5">
        <f t="shared" si="2"/>
        <v>5.0001516073302762E-2</v>
      </c>
      <c r="H32" s="10">
        <f t="shared" ref="H32" si="8">H33+H34+H35+H36</f>
        <v>234757</v>
      </c>
      <c r="I32" s="5">
        <f t="shared" si="3"/>
        <v>1.2011867590742769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274</v>
      </c>
      <c r="F33" s="20">
        <f t="shared" si="1"/>
        <v>8.3460249771550407E-2</v>
      </c>
      <c r="G33" s="20">
        <f t="shared" si="2"/>
        <v>8.3460249771550407E-2</v>
      </c>
      <c r="H33" s="9">
        <v>441</v>
      </c>
      <c r="I33" s="5">
        <f t="shared" si="3"/>
        <v>0.62131519274376412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2361628</v>
      </c>
      <c r="E34" s="9"/>
      <c r="F34" s="20">
        <f t="shared" si="1"/>
        <v>0</v>
      </c>
      <c r="G34" s="20">
        <f t="shared" si="2"/>
        <v>0</v>
      </c>
      <c r="H34" s="9"/>
      <c r="I34" s="5" t="e">
        <f t="shared" si="3"/>
        <v>#DIV/0!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3274658</v>
      </c>
      <c r="E35" s="9">
        <v>281713</v>
      </c>
      <c r="F35" s="20">
        <f t="shared" si="1"/>
        <v>8.602822035156038E-2</v>
      </c>
      <c r="G35" s="20">
        <f t="shared" si="2"/>
        <v>8.602822035156038E-2</v>
      </c>
      <c r="H35" s="9">
        <v>234316</v>
      </c>
      <c r="I35" s="5">
        <f t="shared" si="3"/>
        <v>1.2022781201454447</v>
      </c>
    </row>
    <row r="36" spans="1:9" x14ac:dyDescent="0.3">
      <c r="A36" s="2" t="s">
        <v>58</v>
      </c>
      <c r="B36" s="7" t="s">
        <v>59</v>
      </c>
      <c r="C36" s="16">
        <v>1000</v>
      </c>
      <c r="D36" s="16"/>
      <c r="E36" s="9"/>
      <c r="F36" s="20">
        <f t="shared" si="1"/>
        <v>0</v>
      </c>
      <c r="G36" s="20"/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22570</v>
      </c>
      <c r="F40" s="5"/>
      <c r="G40" s="5"/>
      <c r="H40" s="10">
        <v>12466</v>
      </c>
      <c r="I40" s="5">
        <f t="shared" si="3"/>
        <v>1.8105246269854003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-58547</v>
      </c>
      <c r="F41" s="5"/>
      <c r="G41" s="5"/>
      <c r="H41" s="10">
        <v>-17415</v>
      </c>
      <c r="I41" s="5">
        <f t="shared" si="3"/>
        <v>3.3618719494688487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2022-02-21T12:18:13Z</cp:lastPrinted>
  <dcterms:created xsi:type="dcterms:W3CDTF">2017-12-11T14:03:53Z</dcterms:created>
  <dcterms:modified xsi:type="dcterms:W3CDTF">2022-02-22T06:59:13Z</dcterms:modified>
</cp:coreProperties>
</file>