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3040" windowHeight="8760"/>
  </bookViews>
  <sheets>
    <sheet name="Приложение" sheetId="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3" l="1"/>
  <c r="H37" i="3" l="1"/>
  <c r="H32" i="3"/>
  <c r="H22" i="3"/>
  <c r="H16" i="3"/>
  <c r="H13" i="3"/>
  <c r="H11" i="3"/>
  <c r="H6" i="3"/>
  <c r="H5" i="3" s="1"/>
  <c r="H4" i="3" s="1"/>
  <c r="H9" i="3"/>
  <c r="H31" i="3" l="1"/>
  <c r="I36" i="3" l="1"/>
  <c r="I23" i="3"/>
  <c r="G21" i="3"/>
  <c r="F21" i="3"/>
  <c r="F27" i="3" l="1"/>
  <c r="G27" i="3"/>
  <c r="I27" i="3"/>
  <c r="E22" i="3"/>
  <c r="G8" i="3" l="1"/>
  <c r="G10" i="3"/>
  <c r="G11" i="3"/>
  <c r="G12" i="3"/>
  <c r="G14" i="3"/>
  <c r="G15" i="3"/>
  <c r="G20" i="3"/>
  <c r="G22" i="3"/>
  <c r="G23" i="3"/>
  <c r="G24" i="3"/>
  <c r="G25" i="3"/>
  <c r="G26" i="3"/>
  <c r="G28" i="3"/>
  <c r="G29" i="3"/>
  <c r="G33" i="3"/>
  <c r="G34" i="3"/>
  <c r="G35" i="3"/>
  <c r="G36" i="3"/>
  <c r="D37" i="3"/>
  <c r="D32" i="3"/>
  <c r="D31" i="3" s="1"/>
  <c r="D22" i="3"/>
  <c r="D16" i="3"/>
  <c r="D13" i="3"/>
  <c r="D6" i="3" s="1"/>
  <c r="D5" i="3" s="1"/>
  <c r="D9" i="3"/>
  <c r="D7" i="3"/>
  <c r="D4" i="3" l="1"/>
  <c r="C9" i="3" l="1"/>
  <c r="I37" i="3" l="1"/>
  <c r="I38" i="3"/>
  <c r="I39" i="3"/>
  <c r="C7" i="3"/>
  <c r="E9" i="3" l="1"/>
  <c r="G9" i="3" s="1"/>
  <c r="G7" i="3"/>
  <c r="I14" i="3" l="1"/>
  <c r="I15" i="3"/>
  <c r="F14" i="3"/>
  <c r="F15" i="3"/>
  <c r="F36" i="3" l="1"/>
  <c r="F29" i="3"/>
  <c r="I12" i="3" l="1"/>
  <c r="I8" i="3"/>
  <c r="F16" i="3" l="1"/>
  <c r="I16" i="3"/>
  <c r="E32" i="3" l="1"/>
  <c r="E31" i="3" l="1"/>
  <c r="G31" i="3" s="1"/>
  <c r="G32" i="3"/>
  <c r="I10" i="3"/>
  <c r="I9" i="3"/>
  <c r="I11" i="3"/>
  <c r="I20" i="3"/>
  <c r="I24" i="3"/>
  <c r="I25" i="3"/>
  <c r="I26" i="3"/>
  <c r="I28" i="3"/>
  <c r="I29" i="3"/>
  <c r="I33" i="3"/>
  <c r="I34" i="3"/>
  <c r="I35" i="3"/>
  <c r="I40" i="3"/>
  <c r="I41" i="3"/>
  <c r="F8" i="3"/>
  <c r="F9" i="3"/>
  <c r="F10" i="3"/>
  <c r="F11" i="3"/>
  <c r="F12" i="3"/>
  <c r="F20" i="3"/>
  <c r="F23" i="3"/>
  <c r="F24" i="3"/>
  <c r="F25" i="3"/>
  <c r="F26" i="3"/>
  <c r="F28" i="3"/>
  <c r="F33" i="3"/>
  <c r="F34" i="3"/>
  <c r="F35" i="3"/>
  <c r="E13" i="3"/>
  <c r="C13" i="3"/>
  <c r="C6" i="3" s="1"/>
  <c r="E16" i="3"/>
  <c r="C16" i="3"/>
  <c r="E37" i="3"/>
  <c r="C37" i="3"/>
  <c r="I32" i="3"/>
  <c r="C32" i="3"/>
  <c r="F32" i="3" s="1"/>
  <c r="C22" i="3"/>
  <c r="G13" i="3" l="1"/>
  <c r="E6" i="3"/>
  <c r="F6" i="3" s="1"/>
  <c r="F13" i="3"/>
  <c r="I13" i="3"/>
  <c r="F22" i="3"/>
  <c r="I22" i="3"/>
  <c r="I31" i="3"/>
  <c r="C31" i="3"/>
  <c r="F31" i="3" s="1"/>
  <c r="C5" i="3"/>
  <c r="E5" i="3" l="1"/>
  <c r="G6" i="3"/>
  <c r="C4" i="3"/>
  <c r="I7" i="3"/>
  <c r="F7" i="3"/>
  <c r="I6" i="3" l="1"/>
  <c r="G5" i="3"/>
  <c r="E4" i="3" l="1"/>
  <c r="G4" i="3" s="1"/>
  <c r="F5" i="3"/>
  <c r="I5" i="3"/>
  <c r="F4" i="3" l="1"/>
  <c r="I4" i="3"/>
</calcChain>
</file>

<file path=xl/sharedStrings.xml><?xml version="1.0" encoding="utf-8"?>
<sst xmlns="http://schemas.openxmlformats.org/spreadsheetml/2006/main" count="83" uniqueCount="83">
  <si>
    <t>Код бюджетной классификации (без указания кода главного администратора доходов бюджета)</t>
  </si>
  <si>
    <t>Наименование доходов</t>
  </si>
  <si>
    <t>Темп роста к соответствующему периоду прошлого года, %</t>
  </si>
  <si>
    <t>ДОХОДЫ БЮДЖЕТА - ВСЕГО</t>
  </si>
  <si>
    <t>1 00 00000 00 0000 000</t>
  </si>
  <si>
    <t>НАЛОГОВЫЕ И НЕНАЛОГОВЫЕ ДОХОДЫ</t>
  </si>
  <si>
    <t>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</si>
  <si>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</si>
  <si>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</si>
  <si>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</si>
  <si>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</si>
  <si>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</si>
  <si>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</si>
  <si>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</si>
  <si>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</si>
  <si>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</si>
  <si>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</si>
  <si>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</si>
  <si>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</si>
  <si>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1 06 00000 00 0000 000</t>
  </si>
  <si>
    <t>НАЛОГИ НА ИМУЩЕСТВО</t>
  </si>
  <si>
    <t>1 07 00000 00 0000 000</t>
  </si>
  <si>
    <t>НАЛОГИ, СБОРЫ И РЕГУЛЯРНЫЕ ПЛАТЕЖИ ЗА ПОЛЬЗОВАНИЕ ПРИРОДНЫМИ РЕСУРСАМИ</t>
  </si>
  <si>
    <t>1 07 01020 01 0000 110</t>
  </si>
  <si>
    <t>Налог на добычу общераспространенных полезных ископаемых</t>
  </si>
  <si>
    <t>1 07 01030 01 0000 110</t>
  </si>
  <si>
    <t>Налог на добычу прочих полезных ископаемых (за исключением полезных ископаемых в виде природных алмазов)</t>
  </si>
  <si>
    <t>1 07 04000 01 0000 110</t>
  </si>
  <si>
    <t>Сборы за пользование объектами животного мира и за пользование объектами водных биологических ресурсов</t>
  </si>
  <si>
    <t>1 08 00000 00 0000 000</t>
  </si>
  <si>
    <t>ГОСУДАРСТВЕННАЯ ПОШЛИНА</t>
  </si>
  <si>
    <t>1 09 00000 00 0000 000</t>
  </si>
  <si>
    <t>ЗАДОЛЖЕННОСТЬ И ПЕРЕРАСЧЕТЫ ПО ОТМЕНЕННЫМ НАЛОГАМ, СБОРАМ И ИНЫМ ОБЯЗАТЕЛЬНЫМ ПЛАТЕЖАМ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</si>
  <si>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</si>
  <si>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</si>
  <si>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</si>
  <si>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</si>
  <si>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</si>
  <si>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</si>
  <si>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(РАБОТ) И КОМПЕНСАЦИИ ЗАТРАТ ГОСУДАРСТВА</t>
  </si>
  <si>
    <t>1 14 00000 00 0000 000</t>
  </si>
  <si>
    <t>ДОХОДЫ ОТ ПРОДАЖИ МАТЕРИАЛЬНЫХ И НЕМАТЕРИАЛЬНЫХ АКТИВОВ</t>
  </si>
  <si>
    <t>1 15 00000 00 0000 000</t>
  </si>
  <si>
    <t>АДМИНИСТРАТИВНЫЕ ПЛАТЕЖИ И СБОРЫ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</si>
  <si>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</si>
  <si>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</si>
  <si>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</si>
  <si>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</si>
  <si>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</si>
  <si>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</si>
  <si>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</si>
  <si>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</si>
  <si>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2 02 10000 00 0000 151</t>
  </si>
  <si>
    <t>Дотации бюджетам бюджетной системы Российской Федерации</t>
  </si>
  <si>
    <t>2 02 20000 00 0000 151</t>
  </si>
  <si>
    <t>Субсидии бюджетам бюджетной системы Российской Федерации (межбюджетные субсидии)</t>
  </si>
  <si>
    <t>2 02 30000 00 0000 151</t>
  </si>
  <si>
    <t>Субвенции бюджетам бюджетной системы Российской Федерации</t>
  </si>
  <si>
    <t>2 02 40000 00 0000 151</t>
  </si>
  <si>
    <t>Иные межбюджетные трансферты</t>
  </si>
  <si>
    <t>2 03 00000 00 0000 000</t>
  </si>
  <si>
    <t>БЕЗВОЗМЕЗДНЫЕ ПОСТУПЛЕНИЯ ОТ ГОСУДАРСТВЕННЫХ (МУНИЦИПАЛЬНЫХ) ОРГАНИЗАЦИЙ</t>
  </si>
  <si>
    <t>2 03 02080 02 0000 180</t>
  </si>
  <si>
    <t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модернизации систем коммунальной инфраструктуры</t>
  </si>
  <si>
    <t>2 02 70000 00 0000 000</t>
  </si>
  <si>
    <t>ПРОЧИЕ БЕЗВОЗМЕЗДНЫЕ ПОСТУПЛЕНИЯ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</si>
  <si>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</si>
  <si>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</si>
  <si>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</si>
  <si>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</si>
  <si>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Налог на имущество физических лиц</t>
  </si>
  <si>
    <t>1 06 01000 00 0000 110</t>
  </si>
  <si>
    <t>Земельный налог</t>
  </si>
  <si>
    <t>1 06 06000 00 0000 110</t>
  </si>
  <si>
    <t>1 18 00000 00 0000 000</t>
  </si>
  <si>
    <t>ПОСТУПЛЕНИЯ (ПЕРЕЧИСЛЕНИЯ) ПО УРЕГУЛИРОВАНИЮ РАСЧЕТОВ МЕЖДУ БЮДЖЕТАМИ БЮДЖЕТНОЙ СИСТЕМЫ РОССИЙСКОЙ ФЕДЕРАЦИИ</t>
  </si>
  <si>
    <t>Годовой план в соответствии с отчетом об исполнении бюджета городского округа Щёлково на 2021 год, тыс. руб.</t>
  </si>
  <si>
    <t>Годовой план в соответствии с Решением Совета депутатов от 23.12.2020 № 202/23-48-НПА на 2021 год, тыс. руб.</t>
  </si>
  <si>
    <t>% исполнения годового плана в соответствии с Решением Совета депутатов от № на  2021 год</t>
  </si>
  <si>
    <t>% исполнения годового плана в соответствии с отчетом об исполнении бюджета городского округа Щёлково на  2021 год</t>
  </si>
  <si>
    <t>Cведения об исполнении бюджета муниципального образования Московской области по доходам в разрезе видов доходов в сравнении с запланированными значениями на соответствующий период и в сравнении с соответствующим периодом прошлого года (по состоянию на 01.11.2021)</t>
  </si>
  <si>
    <t>Фактически исполнено по состоянию на 01.11.2021, тыс. руб.</t>
  </si>
  <si>
    <t xml:space="preserve">Фактически исполнено по состоянию на 01.11.2020, тыс. руб.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</si>
</sst>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3" fontId="5" fillId="0" borderId="1" xfId="0" applyNumberFormat="1" applyFont="1" applyBorder="1" applyAlignment="1">
      <alignment horizontal="right" vertical="center" wrapText="1"/>
    </xf>
    <xf numFmtId="10" fontId="5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3" fontId="6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vertical="center" wrapText="1"/>
    </xf>
    <xf numFmtId="3" fontId="2" fillId="0" borderId="0" xfId="0" applyNumberFormat="1" applyFont="1"/>
    <xf numFmtId="49" fontId="8" fillId="0" borderId="2" xfId="0" applyNumberFormat="1" applyFont="1" applyFill="1" applyBorder="1" applyAlignment="1" applyProtection="1">
      <alignment horizontal="left" vertical="top" wrapText="1"/>
      <protection locked="0" hidden="1"/>
    </xf>
    <xf numFmtId="3" fontId="5" fillId="2" borderId="1" xfId="0" applyNumberFormat="1" applyFont="1" applyFill="1" applyBorder="1" applyAlignment="1">
      <alignment horizontal="right" vertical="center" wrapText="1"/>
    </xf>
    <xf numFmtId="3" fontId="6" fillId="2" borderId="1" xfId="0" applyNumberFormat="1" applyFont="1" applyFill="1" applyBorder="1" applyAlignment="1">
      <alignment horizontal="right" vertical="center" wrapText="1"/>
    </xf>
    <xf numFmtId="3" fontId="6" fillId="2" borderId="1" xfId="0" applyNumberFormat="1" applyFont="1" applyFill="1" applyBorder="1" applyAlignment="1">
      <alignment horizontal="right" vertical="center"/>
    </xf>
    <xf numFmtId="3" fontId="7" fillId="2" borderId="1" xfId="0" applyNumberFormat="1" applyFont="1" applyFill="1" applyBorder="1" applyAlignment="1">
      <alignment horizontal="right" vertical="center" wrapText="1"/>
    </xf>
    <xf numFmtId="3" fontId="5" fillId="2" borderId="1" xfId="0" applyNumberFormat="1" applyFont="1" applyFill="1" applyBorder="1" applyAlignment="1">
      <alignment horizontal="right" vertical="center"/>
    </xf>
    <xf numFmtId="3" fontId="2" fillId="2" borderId="0" xfId="0" applyNumberFormat="1" applyFont="1" applyFill="1"/>
    <xf numFmtId="10" fontId="6" fillId="0" borderId="1" xfId="0" applyNumberFormat="1" applyFont="1" applyBorder="1" applyAlignment="1">
      <alignment horizontal="right" vertical="center" wrapText="1"/>
    </xf>
    <xf numFmtId="10" fontId="9" fillId="0" borderId="1" xfId="0" applyNumberFormat="1" applyFont="1" applyBorder="1" applyAlignment="1">
      <alignment horizontal="right" vertical="center" wrapText="1"/>
    </xf>
    <xf numFmtId="0" fontId="10" fillId="2" borderId="0" xfId="0" applyFont="1" applyFill="1" applyAlignment="1">
      <alignment horizontal="left" vertical="center"/>
    </xf>
    <xf numFmtId="3" fontId="11" fillId="2" borderId="1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10" fontId="12" fillId="0" borderId="1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wrapText="1"/>
    </xf>
    <xf numFmtId="0" fontId="10" fillId="2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zoomScale="85" zoomScaleNormal="8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E9" sqref="E9"/>
    </sheetView>
  </sheetViews>
  <sheetFormatPr defaultColWidth="8.85546875" defaultRowHeight="18.75" x14ac:dyDescent="0.3"/>
  <cols>
    <col min="1" max="1" width="30.28515625" style="1" customWidth="1"/>
    <col min="2" max="2" width="100" style="1" customWidth="1"/>
    <col min="3" max="4" width="19.7109375" style="19" customWidth="1"/>
    <col min="5" max="5" width="19.28515625" style="12" customWidth="1"/>
    <col min="6" max="7" width="15.42578125" style="12" customWidth="1"/>
    <col min="8" max="8" width="17.7109375" style="12" customWidth="1"/>
    <col min="9" max="9" width="19.7109375" style="12" customWidth="1"/>
    <col min="10" max="16384" width="8.85546875" style="1"/>
  </cols>
  <sheetData>
    <row r="1" spans="1:9" ht="56.45" customHeight="1" x14ac:dyDescent="0.3">
      <c r="A1" s="27" t="s">
        <v>80</v>
      </c>
      <c r="B1" s="27"/>
      <c r="C1" s="27"/>
      <c r="D1" s="27"/>
      <c r="E1" s="27"/>
      <c r="F1" s="27"/>
      <c r="G1" s="27"/>
      <c r="H1" s="27"/>
      <c r="I1" s="27"/>
    </row>
    <row r="3" spans="1:9" ht="131.44999999999999" customHeight="1" x14ac:dyDescent="0.3">
      <c r="A3" s="2" t="s">
        <v>0</v>
      </c>
      <c r="B3" s="2" t="s">
        <v>1</v>
      </c>
      <c r="C3" s="23" t="s">
        <v>77</v>
      </c>
      <c r="D3" s="23" t="s">
        <v>76</v>
      </c>
      <c r="E3" s="23" t="s">
        <v>81</v>
      </c>
      <c r="F3" s="23" t="s">
        <v>78</v>
      </c>
      <c r="G3" s="23" t="s">
        <v>79</v>
      </c>
      <c r="H3" s="24" t="s">
        <v>82</v>
      </c>
      <c r="I3" s="24" t="s">
        <v>2</v>
      </c>
    </row>
    <row r="4" spans="1:9" x14ac:dyDescent="0.3">
      <c r="A4" s="2"/>
      <c r="B4" s="3" t="s">
        <v>3</v>
      </c>
      <c r="C4" s="14">
        <f>C5+C31</f>
        <v>10285933</v>
      </c>
      <c r="D4" s="14">
        <f>D5+D31</f>
        <v>10285933</v>
      </c>
      <c r="E4" s="4">
        <f>E5+E31</f>
        <v>7884395</v>
      </c>
      <c r="F4" s="5">
        <f>E4/C4</f>
        <v>0.76652210353693728</v>
      </c>
      <c r="G4" s="5">
        <f>E4/D4</f>
        <v>0.76652210353693728</v>
      </c>
      <c r="H4" s="4">
        <f>H5+H32</f>
        <v>7443081</v>
      </c>
      <c r="I4" s="5">
        <f>E4/H4</f>
        <v>1.0592918443316686</v>
      </c>
    </row>
    <row r="5" spans="1:9" ht="23.45" customHeight="1" x14ac:dyDescent="0.3">
      <c r="A5" s="6" t="s">
        <v>4</v>
      </c>
      <c r="B5" s="3" t="s">
        <v>5</v>
      </c>
      <c r="C5" s="14">
        <f>C6+C22</f>
        <v>5070179</v>
      </c>
      <c r="D5" s="14">
        <f>D6+D22</f>
        <v>5070179</v>
      </c>
      <c r="E5" s="14">
        <f>E6+E22</f>
        <v>4681783</v>
      </c>
      <c r="F5" s="5">
        <f t="shared" ref="F5:F36" si="0">E5/C5</f>
        <v>0.92339599844502529</v>
      </c>
      <c r="G5" s="5">
        <f t="shared" ref="G5:G36" si="1">E5/D5</f>
        <v>0.92339599844502529</v>
      </c>
      <c r="H5" s="4">
        <f>H6+H23</f>
        <v>3741648</v>
      </c>
      <c r="I5" s="5">
        <f t="shared" ref="I5:I29" si="2">E5/H5</f>
        <v>1.2512622780122555</v>
      </c>
    </row>
    <row r="6" spans="1:9" x14ac:dyDescent="0.3">
      <c r="A6" s="6"/>
      <c r="B6" s="7" t="s">
        <v>6</v>
      </c>
      <c r="C6" s="15">
        <f>C7+C9+C11+C13+C16+C20+C21</f>
        <v>4688676</v>
      </c>
      <c r="D6" s="15">
        <f>D7+D9+D11+D13+D16+D20+D21</f>
        <v>4688676</v>
      </c>
      <c r="E6" s="15">
        <f>E7+E9+E11+E13+E16+E20+E21</f>
        <v>4185109</v>
      </c>
      <c r="F6" s="5">
        <f t="shared" si="0"/>
        <v>0.89259931801642933</v>
      </c>
      <c r="G6" s="5">
        <f t="shared" si="1"/>
        <v>0.89259931801642933</v>
      </c>
      <c r="H6" s="8">
        <f>H7+H9+H12+H14+H17+H21+H22</f>
        <v>3445030</v>
      </c>
      <c r="I6" s="20">
        <f t="shared" si="2"/>
        <v>1.214825124890059</v>
      </c>
    </row>
    <row r="7" spans="1:9" x14ac:dyDescent="0.3">
      <c r="A7" s="6" t="s">
        <v>7</v>
      </c>
      <c r="B7" s="3" t="s">
        <v>8</v>
      </c>
      <c r="C7" s="14">
        <f>C8</f>
        <v>3303956</v>
      </c>
      <c r="D7" s="14">
        <f>D8</f>
        <v>3303956</v>
      </c>
      <c r="E7" s="14">
        <f>E8</f>
        <v>2850003</v>
      </c>
      <c r="F7" s="5">
        <f t="shared" si="0"/>
        <v>0.86260319447353417</v>
      </c>
      <c r="G7" s="5">
        <f t="shared" si="1"/>
        <v>0.86260319447353417</v>
      </c>
      <c r="H7" s="4">
        <v>2462346</v>
      </c>
      <c r="I7" s="5">
        <f t="shared" si="2"/>
        <v>1.1574340080557322</v>
      </c>
    </row>
    <row r="8" spans="1:9" x14ac:dyDescent="0.3">
      <c r="A8" s="2" t="s">
        <v>9</v>
      </c>
      <c r="B8" s="7" t="s">
        <v>10</v>
      </c>
      <c r="C8" s="15">
        <v>3303956</v>
      </c>
      <c r="D8" s="15">
        <v>3303956</v>
      </c>
      <c r="E8" s="9">
        <v>2850003</v>
      </c>
      <c r="F8" s="20">
        <f t="shared" si="0"/>
        <v>0.86260319447353417</v>
      </c>
      <c r="G8" s="5">
        <f t="shared" si="1"/>
        <v>0.86260319447353417</v>
      </c>
      <c r="H8" s="9">
        <v>2354545</v>
      </c>
      <c r="I8" s="20">
        <f t="shared" si="2"/>
        <v>1.2104262182289998</v>
      </c>
    </row>
    <row r="9" spans="1:9" ht="45.6" customHeight="1" x14ac:dyDescent="0.3">
      <c r="A9" s="6" t="s">
        <v>11</v>
      </c>
      <c r="B9" s="3" t="s">
        <v>12</v>
      </c>
      <c r="C9" s="4">
        <f>C10</f>
        <v>59919</v>
      </c>
      <c r="D9" s="4">
        <f>D10</f>
        <v>59919</v>
      </c>
      <c r="E9" s="4">
        <f>E10</f>
        <v>49990</v>
      </c>
      <c r="F9" s="5">
        <f t="shared" si="0"/>
        <v>0.83429296216559024</v>
      </c>
      <c r="G9" s="5">
        <f t="shared" si="1"/>
        <v>0.83429296216559024</v>
      </c>
      <c r="H9" s="4">
        <f>H10</f>
        <v>46711</v>
      </c>
      <c r="I9" s="5">
        <f t="shared" si="2"/>
        <v>1.0701975979961893</v>
      </c>
    </row>
    <row r="10" spans="1:9" ht="39.6" customHeight="1" x14ac:dyDescent="0.3">
      <c r="A10" s="2" t="s">
        <v>13</v>
      </c>
      <c r="B10" s="7" t="s">
        <v>14</v>
      </c>
      <c r="C10" s="15">
        <v>59919</v>
      </c>
      <c r="D10" s="15">
        <v>59919</v>
      </c>
      <c r="E10" s="8">
        <v>49990</v>
      </c>
      <c r="F10" s="20">
        <f t="shared" si="0"/>
        <v>0.83429296216559024</v>
      </c>
      <c r="G10" s="5">
        <f t="shared" si="1"/>
        <v>0.83429296216559024</v>
      </c>
      <c r="H10" s="8">
        <v>46711</v>
      </c>
      <c r="I10" s="20">
        <f t="shared" si="2"/>
        <v>1.0701975979961893</v>
      </c>
    </row>
    <row r="11" spans="1:9" x14ac:dyDescent="0.3">
      <c r="A11" s="6" t="s">
        <v>15</v>
      </c>
      <c r="B11" s="3" t="s">
        <v>16</v>
      </c>
      <c r="C11" s="14">
        <v>635401</v>
      </c>
      <c r="D11" s="14">
        <v>635401</v>
      </c>
      <c r="E11" s="4">
        <v>674619</v>
      </c>
      <c r="F11" s="5">
        <f t="shared" si="0"/>
        <v>1.0617216529404265</v>
      </c>
      <c r="G11" s="5">
        <f t="shared" si="1"/>
        <v>1.0617216529404265</v>
      </c>
      <c r="H11" s="4">
        <f>H12</f>
        <v>518879</v>
      </c>
      <c r="I11" s="5">
        <f t="shared" si="2"/>
        <v>1.3001470477702894</v>
      </c>
    </row>
    <row r="12" spans="1:9" ht="29.45" customHeight="1" x14ac:dyDescent="0.3">
      <c r="A12" s="2" t="s">
        <v>17</v>
      </c>
      <c r="B12" s="7" t="s">
        <v>18</v>
      </c>
      <c r="C12" s="15">
        <v>544458</v>
      </c>
      <c r="D12" s="15">
        <v>544458</v>
      </c>
      <c r="E12" s="9">
        <v>599461</v>
      </c>
      <c r="F12" s="20">
        <f t="shared" si="0"/>
        <v>1.1010234030907802</v>
      </c>
      <c r="G12" s="5">
        <f t="shared" si="1"/>
        <v>1.1010234030907802</v>
      </c>
      <c r="H12" s="9">
        <v>518879</v>
      </c>
      <c r="I12" s="20">
        <f t="shared" si="2"/>
        <v>1.1553001759562442</v>
      </c>
    </row>
    <row r="13" spans="1:9" x14ac:dyDescent="0.3">
      <c r="A13" s="6" t="s">
        <v>19</v>
      </c>
      <c r="B13" s="3" t="s">
        <v>20</v>
      </c>
      <c r="C13" s="14">
        <f>SUM(C14:C15)</f>
        <v>647549</v>
      </c>
      <c r="D13" s="14">
        <f>SUM(D14:D15)</f>
        <v>647549</v>
      </c>
      <c r="E13" s="4">
        <f t="shared" ref="E13" si="3">SUM(E14:E15)</f>
        <v>574148</v>
      </c>
      <c r="F13" s="5">
        <f t="shared" si="0"/>
        <v>0.88664796023158088</v>
      </c>
      <c r="G13" s="5">
        <f t="shared" si="1"/>
        <v>0.88664796023158088</v>
      </c>
      <c r="H13" s="4">
        <f t="shared" ref="H13" si="4">SUM(H14:H15)</f>
        <v>665449</v>
      </c>
      <c r="I13" s="5">
        <f t="shared" si="2"/>
        <v>0.86279790036501669</v>
      </c>
    </row>
    <row r="14" spans="1:9" x14ac:dyDescent="0.3">
      <c r="A14" s="2" t="s">
        <v>71</v>
      </c>
      <c r="B14" s="7" t="s">
        <v>70</v>
      </c>
      <c r="C14" s="15">
        <v>145913</v>
      </c>
      <c r="D14" s="15">
        <v>145913</v>
      </c>
      <c r="E14" s="9">
        <v>54363</v>
      </c>
      <c r="F14" s="20">
        <f t="shared" si="0"/>
        <v>0.37257132674950144</v>
      </c>
      <c r="G14" s="5">
        <f t="shared" si="1"/>
        <v>0.37257132674950144</v>
      </c>
      <c r="H14" s="9">
        <v>50798</v>
      </c>
      <c r="I14" s="20">
        <f t="shared" si="2"/>
        <v>1.0701799283436355</v>
      </c>
    </row>
    <row r="15" spans="1:9" x14ac:dyDescent="0.3">
      <c r="A15" s="2" t="s">
        <v>73</v>
      </c>
      <c r="B15" s="7" t="s">
        <v>72</v>
      </c>
      <c r="C15" s="15">
        <v>501636</v>
      </c>
      <c r="D15" s="15">
        <v>501636</v>
      </c>
      <c r="E15" s="8">
        <v>519785</v>
      </c>
      <c r="F15" s="20">
        <f t="shared" si="0"/>
        <v>1.0361796202824358</v>
      </c>
      <c r="G15" s="5">
        <f t="shared" si="1"/>
        <v>1.0361796202824358</v>
      </c>
      <c r="H15" s="8">
        <v>614651</v>
      </c>
      <c r="I15" s="20">
        <f t="shared" si="2"/>
        <v>0.8456587559444303</v>
      </c>
    </row>
    <row r="16" spans="1:9" ht="41.45" customHeight="1" x14ac:dyDescent="0.3">
      <c r="A16" s="6" t="s">
        <v>21</v>
      </c>
      <c r="B16" s="3" t="s">
        <v>22</v>
      </c>
      <c r="C16" s="14">
        <f>SUM(C17:C19)</f>
        <v>0</v>
      </c>
      <c r="D16" s="14">
        <f>SUM(D17:D19)</f>
        <v>0</v>
      </c>
      <c r="E16" s="4">
        <f t="shared" ref="E16:I16" si="5">SUM(E17:E19)</f>
        <v>0</v>
      </c>
      <c r="F16" s="4">
        <f t="shared" si="5"/>
        <v>0</v>
      </c>
      <c r="G16" s="5"/>
      <c r="H16" s="4">
        <f t="shared" ref="H16" si="6">SUM(H17:H19)</f>
        <v>0</v>
      </c>
      <c r="I16" s="4">
        <f t="shared" si="5"/>
        <v>0</v>
      </c>
    </row>
    <row r="17" spans="1:9" x14ac:dyDescent="0.3">
      <c r="A17" s="2" t="s">
        <v>23</v>
      </c>
      <c r="B17" s="7" t="s">
        <v>24</v>
      </c>
      <c r="C17" s="15"/>
      <c r="D17" s="15"/>
      <c r="E17" s="9"/>
      <c r="F17" s="5"/>
      <c r="G17" s="5"/>
      <c r="H17" s="9"/>
      <c r="I17" s="5"/>
    </row>
    <row r="18" spans="1:9" ht="41.45" customHeight="1" x14ac:dyDescent="0.3">
      <c r="A18" s="2" t="s">
        <v>25</v>
      </c>
      <c r="B18" s="7" t="s">
        <v>26</v>
      </c>
      <c r="C18" s="15"/>
      <c r="D18" s="15"/>
      <c r="E18" s="9"/>
      <c r="F18" s="5"/>
      <c r="G18" s="5"/>
      <c r="H18" s="9"/>
      <c r="I18" s="5"/>
    </row>
    <row r="19" spans="1:9" ht="40.15" customHeight="1" x14ac:dyDescent="0.3">
      <c r="A19" s="2" t="s">
        <v>27</v>
      </c>
      <c r="B19" s="7" t="s">
        <v>28</v>
      </c>
      <c r="C19" s="17"/>
      <c r="D19" s="17"/>
      <c r="E19" s="9"/>
      <c r="F19" s="5"/>
      <c r="G19" s="5"/>
      <c r="H19" s="9"/>
      <c r="I19" s="5"/>
    </row>
    <row r="20" spans="1:9" x14ac:dyDescent="0.3">
      <c r="A20" s="6" t="s">
        <v>29</v>
      </c>
      <c r="B20" s="3" t="s">
        <v>30</v>
      </c>
      <c r="C20" s="14">
        <v>41851</v>
      </c>
      <c r="D20" s="14">
        <v>41851</v>
      </c>
      <c r="E20" s="10">
        <v>36337</v>
      </c>
      <c r="F20" s="5">
        <f t="shared" si="0"/>
        <v>0.86824687582136628</v>
      </c>
      <c r="G20" s="5">
        <f t="shared" si="1"/>
        <v>0.86824687582136628</v>
      </c>
      <c r="H20" s="10">
        <v>34411</v>
      </c>
      <c r="I20" s="5">
        <f t="shared" si="2"/>
        <v>1.0559704745575542</v>
      </c>
    </row>
    <row r="21" spans="1:9" ht="45.6" customHeight="1" x14ac:dyDescent="0.3">
      <c r="A21" s="6" t="s">
        <v>31</v>
      </c>
      <c r="B21" s="3" t="s">
        <v>32</v>
      </c>
      <c r="C21" s="14">
        <v>0</v>
      </c>
      <c r="D21" s="14">
        <v>0</v>
      </c>
      <c r="E21" s="10">
        <v>12</v>
      </c>
      <c r="F21" s="25" t="e">
        <f t="shared" si="0"/>
        <v>#DIV/0!</v>
      </c>
      <c r="G21" s="25" t="e">
        <f t="shared" si="1"/>
        <v>#DIV/0!</v>
      </c>
      <c r="H21" s="10">
        <v>26</v>
      </c>
      <c r="I21" s="5"/>
    </row>
    <row r="22" spans="1:9" x14ac:dyDescent="0.3">
      <c r="A22" s="2"/>
      <c r="B22" s="7" t="s">
        <v>33</v>
      </c>
      <c r="C22" s="15">
        <f>C23+C24+C25+C26+C27+C28+C29</f>
        <v>381503</v>
      </c>
      <c r="D22" s="15">
        <f>D23+D24+D25+D26+D27+D28+D29</f>
        <v>381503</v>
      </c>
      <c r="E22" s="15">
        <f>E23+E24+E25+E26+E27+E28+E29</f>
        <v>496674</v>
      </c>
      <c r="F22" s="20">
        <f t="shared" si="0"/>
        <v>1.3018875343051037</v>
      </c>
      <c r="G22" s="5">
        <f t="shared" si="1"/>
        <v>1.3018875343051037</v>
      </c>
      <c r="H22" s="8">
        <f>H23+H24+H25+H26+H27+H28+H29</f>
        <v>366270</v>
      </c>
      <c r="I22" s="20">
        <f t="shared" si="2"/>
        <v>1.3560324350888688</v>
      </c>
    </row>
    <row r="23" spans="1:9" ht="45.6" customHeight="1" x14ac:dyDescent="0.3">
      <c r="A23" s="6" t="s">
        <v>34</v>
      </c>
      <c r="B23" s="3" t="s">
        <v>35</v>
      </c>
      <c r="C23" s="14">
        <v>323761</v>
      </c>
      <c r="D23" s="14">
        <v>323761</v>
      </c>
      <c r="E23" s="10">
        <v>369225</v>
      </c>
      <c r="F23" s="5">
        <f t="shared" si="0"/>
        <v>1.1404245724469593</v>
      </c>
      <c r="G23" s="5">
        <f t="shared" si="1"/>
        <v>1.1404245724469593</v>
      </c>
      <c r="H23" s="10">
        <v>296618</v>
      </c>
      <c r="I23" s="5">
        <f>E23/H23</f>
        <v>1.244782852018421</v>
      </c>
    </row>
    <row r="24" spans="1:9" ht="29.45" customHeight="1" x14ac:dyDescent="0.3">
      <c r="A24" s="6" t="s">
        <v>36</v>
      </c>
      <c r="B24" s="3" t="s">
        <v>37</v>
      </c>
      <c r="C24" s="14">
        <v>1685</v>
      </c>
      <c r="D24" s="14">
        <v>1685</v>
      </c>
      <c r="E24" s="10">
        <v>2439</v>
      </c>
      <c r="F24" s="5">
        <f t="shared" si="0"/>
        <v>1.4474777448071217</v>
      </c>
      <c r="G24" s="5">
        <f t="shared" si="1"/>
        <v>1.4474777448071217</v>
      </c>
      <c r="H24" s="10">
        <v>3116</v>
      </c>
      <c r="I24" s="5">
        <f t="shared" si="2"/>
        <v>0.78273427471116819</v>
      </c>
    </row>
    <row r="25" spans="1:9" ht="43.15" customHeight="1" x14ac:dyDescent="0.3">
      <c r="A25" s="6" t="s">
        <v>38</v>
      </c>
      <c r="B25" s="3" t="s">
        <v>39</v>
      </c>
      <c r="C25" s="14">
        <v>8300</v>
      </c>
      <c r="D25" s="14">
        <v>8300</v>
      </c>
      <c r="E25" s="10">
        <v>26187</v>
      </c>
      <c r="F25" s="5">
        <f t="shared" si="0"/>
        <v>3.1550602409638553</v>
      </c>
      <c r="G25" s="5">
        <f t="shared" si="1"/>
        <v>3.1550602409638553</v>
      </c>
      <c r="H25" s="10">
        <v>12189</v>
      </c>
      <c r="I25" s="5">
        <f t="shared" si="2"/>
        <v>2.1484125030765444</v>
      </c>
    </row>
    <row r="26" spans="1:9" ht="42" customHeight="1" x14ac:dyDescent="0.3">
      <c r="A26" s="6" t="s">
        <v>40</v>
      </c>
      <c r="B26" s="3" t="s">
        <v>41</v>
      </c>
      <c r="C26" s="14">
        <v>37257</v>
      </c>
      <c r="D26" s="14">
        <v>37257</v>
      </c>
      <c r="E26" s="10">
        <v>66005</v>
      </c>
      <c r="F26" s="5">
        <f t="shared" si="0"/>
        <v>1.7716133880881446</v>
      </c>
      <c r="G26" s="5">
        <f t="shared" si="1"/>
        <v>1.7716133880881446</v>
      </c>
      <c r="H26" s="10">
        <v>36077</v>
      </c>
      <c r="I26" s="5">
        <f t="shared" si="2"/>
        <v>1.8295589988081049</v>
      </c>
    </row>
    <row r="27" spans="1:9" ht="27" customHeight="1" x14ac:dyDescent="0.3">
      <c r="A27" s="6" t="s">
        <v>42</v>
      </c>
      <c r="B27" s="3" t="s">
        <v>43</v>
      </c>
      <c r="C27" s="14">
        <v>0</v>
      </c>
      <c r="D27" s="14">
        <v>0</v>
      </c>
      <c r="E27" s="10">
        <v>0</v>
      </c>
      <c r="F27" s="25" t="e">
        <f t="shared" si="0"/>
        <v>#DIV/0!</v>
      </c>
      <c r="G27" s="25" t="e">
        <f t="shared" si="1"/>
        <v>#DIV/0!</v>
      </c>
      <c r="H27" s="10"/>
      <c r="I27" s="25" t="e">
        <f t="shared" si="2"/>
        <v>#DIV/0!</v>
      </c>
    </row>
    <row r="28" spans="1:9" ht="28.15" customHeight="1" x14ac:dyDescent="0.3">
      <c r="A28" s="6" t="s">
        <v>44</v>
      </c>
      <c r="B28" s="3" t="s">
        <v>45</v>
      </c>
      <c r="C28" s="14">
        <v>4500</v>
      </c>
      <c r="D28" s="14">
        <v>4500</v>
      </c>
      <c r="E28" s="10">
        <v>17998</v>
      </c>
      <c r="F28" s="5">
        <f t="shared" si="0"/>
        <v>3.9995555555555558</v>
      </c>
      <c r="G28" s="5">
        <f t="shared" si="1"/>
        <v>3.9995555555555558</v>
      </c>
      <c r="H28" s="10">
        <v>10814</v>
      </c>
      <c r="I28" s="5">
        <f t="shared" si="2"/>
        <v>1.6643240244127981</v>
      </c>
    </row>
    <row r="29" spans="1:9" x14ac:dyDescent="0.3">
      <c r="A29" s="6" t="s">
        <v>46</v>
      </c>
      <c r="B29" s="11" t="s">
        <v>47</v>
      </c>
      <c r="C29" s="18">
        <v>6000</v>
      </c>
      <c r="D29" s="18">
        <v>6000</v>
      </c>
      <c r="E29" s="10">
        <v>14820</v>
      </c>
      <c r="F29" s="5">
        <f t="shared" si="0"/>
        <v>2.4700000000000002</v>
      </c>
      <c r="G29" s="5">
        <f t="shared" si="1"/>
        <v>2.4700000000000002</v>
      </c>
      <c r="H29" s="10">
        <v>7456</v>
      </c>
      <c r="I29" s="5">
        <f t="shared" si="2"/>
        <v>1.9876609442060085</v>
      </c>
    </row>
    <row r="30" spans="1:9" ht="55.9" customHeight="1" x14ac:dyDescent="0.3">
      <c r="A30" s="6" t="s">
        <v>74</v>
      </c>
      <c r="B30" s="13" t="s">
        <v>75</v>
      </c>
      <c r="C30" s="18"/>
      <c r="D30" s="18"/>
      <c r="E30" s="10"/>
      <c r="F30" s="5"/>
      <c r="G30" s="5"/>
      <c r="I30" s="5"/>
    </row>
    <row r="31" spans="1:9" x14ac:dyDescent="0.3">
      <c r="A31" s="6" t="s">
        <v>48</v>
      </c>
      <c r="B31" s="3" t="s">
        <v>49</v>
      </c>
      <c r="C31" s="18">
        <f>C32+C37+C39+C40+C41</f>
        <v>5215754</v>
      </c>
      <c r="D31" s="18">
        <f>D32+D37+D39+D40+D41</f>
        <v>5215754</v>
      </c>
      <c r="E31" s="10">
        <f>E32+E37+E39+E40+E41</f>
        <v>3202612</v>
      </c>
      <c r="F31" s="5">
        <f t="shared" si="0"/>
        <v>0.6140266584658709</v>
      </c>
      <c r="G31" s="5">
        <f t="shared" si="1"/>
        <v>0.6140266584658709</v>
      </c>
      <c r="H31" s="10">
        <f>H32+H37+H39+H40+H41</f>
        <v>3699327</v>
      </c>
      <c r="I31" s="5">
        <f t="shared" ref="I31:I41" si="7">E31/H32</f>
        <v>0.86523570735982525</v>
      </c>
    </row>
    <row r="32" spans="1:9" ht="40.9" customHeight="1" x14ac:dyDescent="0.3">
      <c r="A32" s="6" t="s">
        <v>50</v>
      </c>
      <c r="B32" s="3" t="s">
        <v>51</v>
      </c>
      <c r="C32" s="18">
        <f>C33+C34+C35+C36</f>
        <v>5215754</v>
      </c>
      <c r="D32" s="18">
        <f>D33+D34+D35+D36</f>
        <v>5215754</v>
      </c>
      <c r="E32" s="10">
        <f t="shared" ref="E32" si="8">E33+E34+E35+E36</f>
        <v>3214948</v>
      </c>
      <c r="F32" s="5">
        <f t="shared" si="0"/>
        <v>0.6163918006869189</v>
      </c>
      <c r="G32" s="5">
        <f t="shared" si="1"/>
        <v>0.6163918006869189</v>
      </c>
      <c r="H32" s="10">
        <f t="shared" ref="H32" si="9">H33+H34+H35+H36</f>
        <v>3701433</v>
      </c>
      <c r="I32" s="5">
        <f t="shared" si="7"/>
        <v>685.92873906550028</v>
      </c>
    </row>
    <row r="33" spans="1:9" ht="28.9" customHeight="1" x14ac:dyDescent="0.3">
      <c r="A33" s="2" t="s">
        <v>52</v>
      </c>
      <c r="B33" s="7" t="s">
        <v>53</v>
      </c>
      <c r="C33" s="16">
        <v>5296</v>
      </c>
      <c r="D33" s="16">
        <v>5296</v>
      </c>
      <c r="E33" s="9">
        <v>4413</v>
      </c>
      <c r="F33" s="20">
        <f t="shared" si="0"/>
        <v>0.83327039274924475</v>
      </c>
      <c r="G33" s="20">
        <f t="shared" si="1"/>
        <v>0.83327039274924475</v>
      </c>
      <c r="H33" s="9">
        <v>4687</v>
      </c>
      <c r="I33" s="20">
        <f t="shared" si="7"/>
        <v>4.1423628646039649E-3</v>
      </c>
    </row>
    <row r="34" spans="1:9" ht="46.15" customHeight="1" x14ac:dyDescent="0.3">
      <c r="A34" s="2" t="s">
        <v>54</v>
      </c>
      <c r="B34" s="7" t="s">
        <v>55</v>
      </c>
      <c r="C34" s="16">
        <v>2100393</v>
      </c>
      <c r="D34" s="16">
        <v>2100393</v>
      </c>
      <c r="E34" s="9">
        <v>673153</v>
      </c>
      <c r="F34" s="20">
        <f t="shared" si="0"/>
        <v>0.32048907037873386</v>
      </c>
      <c r="G34" s="20">
        <f t="shared" si="1"/>
        <v>0.32048907037873386</v>
      </c>
      <c r="H34" s="9">
        <v>1065334</v>
      </c>
      <c r="I34" s="20">
        <f t="shared" si="7"/>
        <v>0.25584985749019307</v>
      </c>
    </row>
    <row r="35" spans="1:9" ht="28.9" customHeight="1" x14ac:dyDescent="0.3">
      <c r="A35" s="2" t="s">
        <v>56</v>
      </c>
      <c r="B35" s="7" t="s">
        <v>57</v>
      </c>
      <c r="C35" s="16">
        <v>3109065</v>
      </c>
      <c r="D35" s="16">
        <v>3109065</v>
      </c>
      <c r="E35" s="9">
        <v>2536543</v>
      </c>
      <c r="F35" s="20">
        <f t="shared" si="0"/>
        <v>0.81585396252571107</v>
      </c>
      <c r="G35" s="20">
        <f t="shared" si="1"/>
        <v>0.81585396252571107</v>
      </c>
      <c r="H35" s="9">
        <v>2631047</v>
      </c>
      <c r="I35" s="20">
        <f t="shared" si="7"/>
        <v>6949.4328767123288</v>
      </c>
    </row>
    <row r="36" spans="1:9" x14ac:dyDescent="0.3">
      <c r="A36" s="2" t="s">
        <v>58</v>
      </c>
      <c r="B36" s="7" t="s">
        <v>59</v>
      </c>
      <c r="C36" s="16">
        <v>1000</v>
      </c>
      <c r="D36" s="16">
        <v>1000</v>
      </c>
      <c r="E36" s="9">
        <v>839</v>
      </c>
      <c r="F36" s="20">
        <f t="shared" si="0"/>
        <v>0.83899999999999997</v>
      </c>
      <c r="G36" s="20">
        <f t="shared" si="1"/>
        <v>0.83899999999999997</v>
      </c>
      <c r="H36" s="9">
        <v>365</v>
      </c>
      <c r="I36" s="20" t="e">
        <f t="shared" si="7"/>
        <v>#DIV/0!</v>
      </c>
    </row>
    <row r="37" spans="1:9" ht="37.5" x14ac:dyDescent="0.3">
      <c r="A37" s="6" t="s">
        <v>60</v>
      </c>
      <c r="B37" s="3" t="s">
        <v>61</v>
      </c>
      <c r="C37" s="18">
        <f>C38</f>
        <v>0</v>
      </c>
      <c r="D37" s="18">
        <f>D38</f>
        <v>0</v>
      </c>
      <c r="E37" s="10">
        <f t="shared" ref="E37" si="10">E38</f>
        <v>0</v>
      </c>
      <c r="F37" s="5"/>
      <c r="G37" s="5"/>
      <c r="H37" s="10">
        <f t="shared" ref="H37" si="11">H38</f>
        <v>0</v>
      </c>
      <c r="I37" s="21" t="e">
        <f t="shared" si="7"/>
        <v>#DIV/0!</v>
      </c>
    </row>
    <row r="38" spans="1:9" ht="79.900000000000006" customHeight="1" x14ac:dyDescent="0.3">
      <c r="A38" s="2" t="s">
        <v>62</v>
      </c>
      <c r="B38" s="7" t="s">
        <v>63</v>
      </c>
      <c r="C38" s="16"/>
      <c r="D38" s="16"/>
      <c r="E38" s="9"/>
      <c r="F38" s="5"/>
      <c r="G38" s="5"/>
      <c r="H38" s="9"/>
      <c r="I38" s="21">
        <f t="shared" si="7"/>
        <v>0</v>
      </c>
    </row>
    <row r="39" spans="1:9" x14ac:dyDescent="0.3">
      <c r="A39" s="6" t="s">
        <v>64</v>
      </c>
      <c r="B39" s="3" t="s">
        <v>65</v>
      </c>
      <c r="C39" s="18"/>
      <c r="D39" s="18"/>
      <c r="E39" s="10"/>
      <c r="F39" s="5"/>
      <c r="G39" s="5"/>
      <c r="H39" s="10">
        <v>4468</v>
      </c>
      <c r="I39" s="5">
        <f t="shared" si="7"/>
        <v>0</v>
      </c>
    </row>
    <row r="40" spans="1:9" ht="102" customHeight="1" x14ac:dyDescent="0.3">
      <c r="A40" s="6" t="s">
        <v>66</v>
      </c>
      <c r="B40" s="3" t="s">
        <v>67</v>
      </c>
      <c r="C40" s="18"/>
      <c r="D40" s="18"/>
      <c r="E40" s="10">
        <v>14890</v>
      </c>
      <c r="F40" s="5"/>
      <c r="G40" s="5"/>
      <c r="H40" s="10">
        <v>891</v>
      </c>
      <c r="I40" s="5">
        <f t="shared" si="7"/>
        <v>-1.9946416610850637</v>
      </c>
    </row>
    <row r="41" spans="1:9" ht="57.6" customHeight="1" x14ac:dyDescent="0.3">
      <c r="A41" s="6" t="s">
        <v>68</v>
      </c>
      <c r="B41" s="3" t="s">
        <v>69</v>
      </c>
      <c r="C41" s="18"/>
      <c r="D41" s="18"/>
      <c r="E41" s="10">
        <v>-27226</v>
      </c>
      <c r="F41" s="5"/>
      <c r="G41" s="5"/>
      <c r="H41" s="10">
        <v>-7465</v>
      </c>
      <c r="I41" s="5" t="e">
        <f t="shared" si="7"/>
        <v>#DIV/0!</v>
      </c>
    </row>
    <row r="42" spans="1:9" x14ac:dyDescent="0.3">
      <c r="H42" s="26"/>
    </row>
    <row r="43" spans="1:9" x14ac:dyDescent="0.3">
      <c r="A43" s="28"/>
      <c r="B43" s="28"/>
      <c r="C43" s="28"/>
      <c r="D43" s="22"/>
    </row>
  </sheetData>
  <mergeCells count="2">
    <mergeCell ref="A1:I1"/>
    <mergeCell ref="A43:C43"/>
  </mergeCells>
  <pageMargins left="0" right="0" top="0" bottom="0" header="0.31496062992125984" footer="0.31496062992125984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Н.Г. Крикун</cp:lastModifiedBy>
  <cp:lastPrinted>2021-10-07T07:39:29Z</cp:lastPrinted>
  <dcterms:created xsi:type="dcterms:W3CDTF">2017-12-11T14:03:53Z</dcterms:created>
  <dcterms:modified xsi:type="dcterms:W3CDTF">2021-11-23T07:35:40Z</dcterms:modified>
</cp:coreProperties>
</file>