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3040" windowHeight="8760"/>
  </bookViews>
  <sheets>
    <sheet name="Приложение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3" l="1"/>
  <c r="G38" i="3"/>
  <c r="G39" i="3"/>
  <c r="G36" i="3"/>
  <c r="G21" i="3"/>
  <c r="F32" i="3"/>
  <c r="F31" i="3" s="1"/>
  <c r="F22" i="3"/>
  <c r="F13" i="3"/>
  <c r="F9" i="3"/>
  <c r="F7" i="3"/>
  <c r="C7" i="3"/>
  <c r="F6" i="3" l="1"/>
  <c r="F5" i="3" s="1"/>
  <c r="F4" i="3" s="1"/>
  <c r="D9" i="3"/>
  <c r="D7" i="3"/>
  <c r="G14" i="3" l="1"/>
  <c r="G15" i="3"/>
  <c r="E14" i="3"/>
  <c r="E15" i="3"/>
  <c r="E36" i="3" l="1"/>
  <c r="E29" i="3"/>
  <c r="G12" i="3" l="1"/>
  <c r="G8" i="3"/>
  <c r="E16" i="3" l="1"/>
  <c r="F16" i="3"/>
  <c r="G16" i="3"/>
  <c r="D32" i="3" l="1"/>
  <c r="D31" i="3" s="1"/>
  <c r="G10" i="3" l="1"/>
  <c r="G9" i="3"/>
  <c r="G11" i="3"/>
  <c r="G20" i="3"/>
  <c r="G23" i="3"/>
  <c r="G24" i="3"/>
  <c r="G25" i="3"/>
  <c r="G26" i="3"/>
  <c r="G28" i="3"/>
  <c r="G29" i="3"/>
  <c r="G33" i="3"/>
  <c r="G34" i="3"/>
  <c r="G35" i="3"/>
  <c r="G40" i="3"/>
  <c r="G41" i="3"/>
  <c r="E8" i="3"/>
  <c r="E9" i="3"/>
  <c r="E10" i="3"/>
  <c r="E11" i="3"/>
  <c r="E12" i="3"/>
  <c r="E20" i="3"/>
  <c r="E23" i="3"/>
  <c r="E24" i="3"/>
  <c r="E25" i="3"/>
  <c r="E26" i="3"/>
  <c r="E28" i="3"/>
  <c r="E33" i="3"/>
  <c r="E34" i="3"/>
  <c r="E35" i="3"/>
  <c r="D13" i="3"/>
  <c r="C13" i="3"/>
  <c r="D16" i="3"/>
  <c r="C16" i="3"/>
  <c r="D37" i="3"/>
  <c r="C37" i="3"/>
  <c r="G32" i="3"/>
  <c r="C32" i="3"/>
  <c r="E32" i="3" s="1"/>
  <c r="D22" i="3"/>
  <c r="C22" i="3"/>
  <c r="E13" i="3" l="1"/>
  <c r="G13" i="3"/>
  <c r="E22" i="3"/>
  <c r="G22" i="3"/>
  <c r="G31" i="3"/>
  <c r="C31" i="3"/>
  <c r="E31" i="3" s="1"/>
  <c r="C6" i="3"/>
  <c r="C5" i="3" s="1"/>
  <c r="C4" i="3" l="1"/>
  <c r="G7" i="3"/>
  <c r="E7" i="3"/>
  <c r="D6" i="3"/>
  <c r="E6" i="3" s="1"/>
  <c r="G6" i="3" l="1"/>
  <c r="D5" i="3"/>
  <c r="D4" i="3" l="1"/>
  <c r="E5" i="3"/>
  <c r="G5" i="3"/>
  <c r="E4" i="3" l="1"/>
  <c r="G4" i="3"/>
</calcChain>
</file>

<file path=xl/sharedStrings.xml><?xml version="1.0" encoding="utf-8"?>
<sst xmlns="http://schemas.openxmlformats.org/spreadsheetml/2006/main" count="81" uniqueCount="81">
  <si>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</si>
  <si>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</si>
  <si>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</si>
  <si>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</si>
  <si>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</si>
  <si>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</si>
  <si>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</si>
  <si>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</si>
  <si>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</si>
  <si>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</si>
  <si>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</si>
  <si>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</si>
  <si>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</si>
  <si>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</si>
  <si>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</si>
  <si>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</si>
  <si>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</si>
  <si>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</si>
  <si>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</si>
  <si>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</si>
  <si>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</si>
  <si>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</si>
  <si>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</si>
  <si>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</si>
  <si>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</si>
  <si>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</si>
  <si>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</si>
  <si>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</si>
  <si>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</si>
  <si>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</si>
  <si>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</si>
  <si>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</si>
  <si>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</si>
  <si>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</si>
  <si>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</si>
  <si>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</si>
  <si>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</si>
  <si>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</si>
  <si>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</si>
  <si>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</si>
  <si>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</si>
  <si>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</si>
  <si>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</si>
  <si>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</si>
  <si>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</si>
  <si>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</si>
  <si>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</si>
  <si>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</si>
  <si>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</si>
  <si>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</si>
  <si>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</si>
  <si>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</si>
  <si>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</si>
  <si>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</si>
  <si>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</si>
  <si>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</si>
  <si>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</si>
  <si>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</si>
  <si>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</si>
  <si>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</si>
  <si>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</si>
  <si>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</si>
  <si>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</si>
  <si>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</si>
  <si>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</si>
  <si>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</si>
  <si>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</si>
  <si>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</si>
  <si>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</si>
  <si>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</si>
  <si>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</si>
  <si>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</si>
  <si>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</si>
  <si>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</si>
  <si>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1 18 00000 00 0000 000</t>
  </si>
  <si>
    <t>ПОСТУПЛЕНИЯ (ПЕРЕЧИСЛЕНИЯ) ПО УРЕГУЛИРОВАНИЮ РАСЧЕТОВ МЕЖДУ БЮДЖЕТАМИ БЮДЖЕТНОЙ СИСТЕМЫ РОССИЙСКОЙ ФЕДЕРАЦИИ</t>
  </si>
  <si>
    <t>План по решению о бюджете на 2020 год, 
тыс. руб.</t>
  </si>
  <si>
    <t>Фактически исполнено по состоянию на 01.10.2020, 
тыс. руб.</t>
  </si>
  <si>
    <t>Cведения об исполнении бюджета муниципального образования Московской области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01.10.2020)</t>
  </si>
  <si>
    <t>% исполнение годового плана по состоянию на 01.10.2020</t>
  </si>
  <si>
    <t xml:space="preserve">Фактически исполнено по состоянию на 01.10.2019, тыс.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</si>
</sst>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10" fontId="6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3" fontId="2" fillId="0" borderId="0" xfId="0" applyNumberFormat="1" applyFont="1"/>
    <xf numFmtId="49" fontId="9" fillId="0" borderId="2" xfId="0" applyNumberFormat="1" applyFont="1" applyFill="1" applyBorder="1" applyAlignment="1" applyProtection="1">
      <alignment horizontal="left" vertical="top" wrapText="1"/>
      <protection locked="0" hidden="1"/>
    </xf>
    <xf numFmtId="3" fontId="4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3" fontId="2" fillId="2" borderId="0" xfId="0" applyNumberFormat="1" applyFont="1" applyFill="1"/>
    <xf numFmtId="10" fontId="7" fillId="0" borderId="1" xfId="0" applyNumberFormat="1" applyFont="1" applyBorder="1" applyAlignment="1">
      <alignment horizontal="right" vertical="center" wrapText="1"/>
    </xf>
    <xf numFmtId="10" fontId="10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11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zoomScale="85" zoomScaleNormal="85" workbookViewId="0">
      <pane xSplit="2" ySplit="4" topLeftCell="C38" activePane="bottomRight" state="frozen"/>
      <selection pane="topRight" activeCell="C1" sqref="C1"/>
      <selection pane="bottomLeft" activeCell="A5" sqref="A5"/>
      <selection pane="bottomRight" activeCell="A43" sqref="A43:C43"/>
    </sheetView>
  </sheetViews>
  <sheetFormatPr defaultColWidth="8.85546875" defaultRowHeight="18.75" x14ac:dyDescent="0.3"/>
  <cols>
    <col min="1" max="1" width="30.28515625" style="1" customWidth="1"/>
    <col min="2" max="2" width="100" style="1" customWidth="1"/>
    <col min="3" max="3" width="19.7109375" style="21" customWidth="1"/>
    <col min="4" max="4" width="19.28515625" style="13" customWidth="1"/>
    <col min="5" max="5" width="15.42578125" style="13" customWidth="1"/>
    <col min="6" max="6" width="17.7109375" style="13" customWidth="1"/>
    <col min="7" max="7" width="19.7109375" style="13" customWidth="1"/>
    <col min="8" max="16384" width="8.85546875" style="1"/>
  </cols>
  <sheetData>
    <row r="1" spans="1:7" ht="56.45" customHeight="1" x14ac:dyDescent="0.3">
      <c r="A1" s="24" t="s">
        <v>78</v>
      </c>
      <c r="B1" s="24"/>
      <c r="C1" s="24"/>
      <c r="D1" s="24"/>
      <c r="E1" s="24"/>
      <c r="F1" s="24"/>
      <c r="G1" s="24"/>
    </row>
    <row r="3" spans="1:7" ht="131.44999999999999" customHeight="1" x14ac:dyDescent="0.3">
      <c r="A3" s="2" t="s">
        <v>0</v>
      </c>
      <c r="B3" s="2" t="s">
        <v>1</v>
      </c>
      <c r="C3" s="15" t="s">
        <v>76</v>
      </c>
      <c r="D3" s="3" t="s">
        <v>77</v>
      </c>
      <c r="E3" s="3" t="s">
        <v>79</v>
      </c>
      <c r="F3" s="3" t="s">
        <v>80</v>
      </c>
      <c r="G3" s="3" t="s">
        <v>2</v>
      </c>
    </row>
    <row r="4" spans="1:7" x14ac:dyDescent="0.3">
      <c r="A4" s="2"/>
      <c r="B4" s="4" t="s">
        <v>3</v>
      </c>
      <c r="C4" s="16">
        <f>C5+C31</f>
        <v>10265933</v>
      </c>
      <c r="D4" s="5">
        <f>D5+D31</f>
        <v>6858248</v>
      </c>
      <c r="E4" s="6">
        <f>D4/C4</f>
        <v>0.66805890901489418</v>
      </c>
      <c r="F4" s="5">
        <f>F5+F31</f>
        <v>6770386</v>
      </c>
      <c r="G4" s="6">
        <f>D4/F4</f>
        <v>1.0129773989252606</v>
      </c>
    </row>
    <row r="5" spans="1:7" ht="23.45" customHeight="1" x14ac:dyDescent="0.3">
      <c r="A5" s="7" t="s">
        <v>4</v>
      </c>
      <c r="B5" s="4" t="s">
        <v>5</v>
      </c>
      <c r="C5" s="16">
        <f>C6+C22</f>
        <v>4704307</v>
      </c>
      <c r="D5" s="5">
        <f>D6+D22</f>
        <v>3490388</v>
      </c>
      <c r="E5" s="6">
        <f t="shared" ref="E5:E36" si="0">D5/C5</f>
        <v>0.74195582898820167</v>
      </c>
      <c r="F5" s="5">
        <f>F6+F22</f>
        <v>3538615</v>
      </c>
      <c r="G5" s="6">
        <f t="shared" ref="G5:G41" si="1">D5/F5</f>
        <v>0.98637122150898016</v>
      </c>
    </row>
    <row r="6" spans="1:7" x14ac:dyDescent="0.3">
      <c r="A6" s="7"/>
      <c r="B6" s="8" t="s">
        <v>6</v>
      </c>
      <c r="C6" s="17">
        <f>C7+C9+C11+C13+C16+C20+C21</f>
        <v>4311247</v>
      </c>
      <c r="D6" s="9">
        <f>D7+D9+D11+D13+D16+D20+D21</f>
        <v>3168530</v>
      </c>
      <c r="E6" s="22">
        <f t="shared" si="0"/>
        <v>0.73494513304387343</v>
      </c>
      <c r="F6" s="9">
        <f>F7+F9+F11+F13+F16+F20+F21</f>
        <v>3076632</v>
      </c>
      <c r="G6" s="22">
        <f t="shared" si="1"/>
        <v>1.0298696756713186</v>
      </c>
    </row>
    <row r="7" spans="1:7" x14ac:dyDescent="0.3">
      <c r="A7" s="7" t="s">
        <v>7</v>
      </c>
      <c r="B7" s="4" t="s">
        <v>8</v>
      </c>
      <c r="C7" s="16">
        <f>C8</f>
        <v>3017354</v>
      </c>
      <c r="D7" s="5">
        <f>D8</f>
        <v>2178333</v>
      </c>
      <c r="E7" s="6">
        <f t="shared" si="0"/>
        <v>0.72193484755186166</v>
      </c>
      <c r="F7" s="5">
        <f>F8</f>
        <v>2170133</v>
      </c>
      <c r="G7" s="6">
        <f t="shared" si="1"/>
        <v>1.0037785702535282</v>
      </c>
    </row>
    <row r="8" spans="1:7" x14ac:dyDescent="0.3">
      <c r="A8" s="2" t="s">
        <v>9</v>
      </c>
      <c r="B8" s="8" t="s">
        <v>10</v>
      </c>
      <c r="C8" s="17">
        <v>3017354</v>
      </c>
      <c r="D8" s="10">
        <v>2178333</v>
      </c>
      <c r="E8" s="22">
        <f t="shared" si="0"/>
        <v>0.72193484755186166</v>
      </c>
      <c r="F8" s="10">
        <v>2170133</v>
      </c>
      <c r="G8" s="22">
        <f t="shared" si="1"/>
        <v>1.0037785702535282</v>
      </c>
    </row>
    <row r="9" spans="1:7" ht="45.6" customHeight="1" x14ac:dyDescent="0.3">
      <c r="A9" s="7" t="s">
        <v>11</v>
      </c>
      <c r="B9" s="4" t="s">
        <v>12</v>
      </c>
      <c r="C9" s="16">
        <v>61196</v>
      </c>
      <c r="D9" s="5">
        <f>D10</f>
        <v>41431</v>
      </c>
      <c r="E9" s="6">
        <f t="shared" si="0"/>
        <v>0.67702137394600959</v>
      </c>
      <c r="F9" s="5">
        <f>F10</f>
        <v>41523</v>
      </c>
      <c r="G9" s="6">
        <f t="shared" si="1"/>
        <v>0.99778436047491748</v>
      </c>
    </row>
    <row r="10" spans="1:7" ht="39.6" customHeight="1" x14ac:dyDescent="0.3">
      <c r="A10" s="2" t="s">
        <v>13</v>
      </c>
      <c r="B10" s="8" t="s">
        <v>14</v>
      </c>
      <c r="C10" s="17">
        <v>61196</v>
      </c>
      <c r="D10" s="9">
        <v>41431</v>
      </c>
      <c r="E10" s="22">
        <f t="shared" si="0"/>
        <v>0.67702137394600959</v>
      </c>
      <c r="F10" s="9">
        <v>41523</v>
      </c>
      <c r="G10" s="22">
        <f t="shared" si="1"/>
        <v>0.99778436047491748</v>
      </c>
    </row>
    <row r="11" spans="1:7" x14ac:dyDescent="0.3">
      <c r="A11" s="7" t="s">
        <v>15</v>
      </c>
      <c r="B11" s="4" t="s">
        <v>16</v>
      </c>
      <c r="C11" s="16">
        <v>520352</v>
      </c>
      <c r="D11" s="5">
        <v>391383</v>
      </c>
      <c r="E11" s="6">
        <f t="shared" si="0"/>
        <v>0.75215046737593017</v>
      </c>
      <c r="F11" s="5">
        <v>385093</v>
      </c>
      <c r="G11" s="6">
        <f t="shared" si="1"/>
        <v>1.0163337167904896</v>
      </c>
    </row>
    <row r="12" spans="1:7" ht="29.45" customHeight="1" x14ac:dyDescent="0.3">
      <c r="A12" s="2" t="s">
        <v>17</v>
      </c>
      <c r="B12" s="8" t="s">
        <v>18</v>
      </c>
      <c r="C12" s="17">
        <v>425000</v>
      </c>
      <c r="D12" s="10">
        <v>326247</v>
      </c>
      <c r="E12" s="22">
        <f t="shared" si="0"/>
        <v>0.76763999999999999</v>
      </c>
      <c r="F12" s="10">
        <v>306942</v>
      </c>
      <c r="G12" s="22">
        <f t="shared" si="1"/>
        <v>1.0628946185272787</v>
      </c>
    </row>
    <row r="13" spans="1:7" x14ac:dyDescent="0.3">
      <c r="A13" s="7" t="s">
        <v>19</v>
      </c>
      <c r="B13" s="4" t="s">
        <v>20</v>
      </c>
      <c r="C13" s="16">
        <f>SUM(C14:C15)</f>
        <v>672331</v>
      </c>
      <c r="D13" s="5">
        <f t="shared" ref="D13:F13" si="2">SUM(D14:D15)</f>
        <v>527063</v>
      </c>
      <c r="E13" s="6">
        <f t="shared" si="0"/>
        <v>0.78393380641380506</v>
      </c>
      <c r="F13" s="5">
        <f t="shared" si="2"/>
        <v>451214</v>
      </c>
      <c r="G13" s="6">
        <f t="shared" si="1"/>
        <v>1.1680998373277425</v>
      </c>
    </row>
    <row r="14" spans="1:7" x14ac:dyDescent="0.3">
      <c r="A14" s="2" t="s">
        <v>71</v>
      </c>
      <c r="B14" s="8" t="s">
        <v>70</v>
      </c>
      <c r="C14" s="17">
        <v>116802</v>
      </c>
      <c r="D14" s="10">
        <v>18698</v>
      </c>
      <c r="E14" s="22">
        <f t="shared" si="0"/>
        <v>0.16008287529323129</v>
      </c>
      <c r="F14" s="10">
        <v>22702</v>
      </c>
      <c r="G14" s="22">
        <f t="shared" si="1"/>
        <v>0.82362787419610606</v>
      </c>
    </row>
    <row r="15" spans="1:7" x14ac:dyDescent="0.3">
      <c r="A15" s="2" t="s">
        <v>73</v>
      </c>
      <c r="B15" s="8" t="s">
        <v>72</v>
      </c>
      <c r="C15" s="17">
        <v>555529</v>
      </c>
      <c r="D15" s="9">
        <v>508365</v>
      </c>
      <c r="E15" s="22">
        <f t="shared" si="0"/>
        <v>0.91510074181545875</v>
      </c>
      <c r="F15" s="9">
        <v>428512</v>
      </c>
      <c r="G15" s="22">
        <f t="shared" si="1"/>
        <v>1.1863495071316557</v>
      </c>
    </row>
    <row r="16" spans="1:7" ht="41.45" customHeight="1" x14ac:dyDescent="0.3">
      <c r="A16" s="7" t="s">
        <v>21</v>
      </c>
      <c r="B16" s="4" t="s">
        <v>22</v>
      </c>
      <c r="C16" s="16">
        <f>SUM(C17:C19)</f>
        <v>0</v>
      </c>
      <c r="D16" s="5">
        <f t="shared" ref="D16:G16" si="3">SUM(D17:D19)</f>
        <v>0</v>
      </c>
      <c r="E16" s="5">
        <f t="shared" si="3"/>
        <v>0</v>
      </c>
      <c r="F16" s="5">
        <f t="shared" si="3"/>
        <v>0</v>
      </c>
      <c r="G16" s="5">
        <f t="shared" si="3"/>
        <v>0</v>
      </c>
    </row>
    <row r="17" spans="1:7" x14ac:dyDescent="0.3">
      <c r="A17" s="2" t="s">
        <v>23</v>
      </c>
      <c r="B17" s="8" t="s">
        <v>24</v>
      </c>
      <c r="C17" s="17"/>
      <c r="D17" s="10"/>
      <c r="E17" s="6"/>
      <c r="F17" s="10"/>
      <c r="G17" s="6"/>
    </row>
    <row r="18" spans="1:7" ht="41.45" customHeight="1" x14ac:dyDescent="0.3">
      <c r="A18" s="2" t="s">
        <v>25</v>
      </c>
      <c r="B18" s="8" t="s">
        <v>26</v>
      </c>
      <c r="C18" s="17"/>
      <c r="D18" s="10"/>
      <c r="E18" s="6"/>
      <c r="F18" s="10"/>
      <c r="G18" s="6"/>
    </row>
    <row r="19" spans="1:7" ht="40.15" customHeight="1" x14ac:dyDescent="0.3">
      <c r="A19" s="2" t="s">
        <v>27</v>
      </c>
      <c r="B19" s="8" t="s">
        <v>28</v>
      </c>
      <c r="C19" s="19"/>
      <c r="D19" s="10"/>
      <c r="E19" s="6"/>
      <c r="F19" s="10"/>
      <c r="G19" s="6"/>
    </row>
    <row r="20" spans="1:7" x14ac:dyDescent="0.3">
      <c r="A20" s="7" t="s">
        <v>29</v>
      </c>
      <c r="B20" s="4" t="s">
        <v>30</v>
      </c>
      <c r="C20" s="16">
        <v>40014</v>
      </c>
      <c r="D20" s="11">
        <v>30294</v>
      </c>
      <c r="E20" s="6">
        <f t="shared" si="0"/>
        <v>0.75708502024291502</v>
      </c>
      <c r="F20" s="11">
        <v>28666</v>
      </c>
      <c r="G20" s="6">
        <f t="shared" si="1"/>
        <v>1.0567920184190329</v>
      </c>
    </row>
    <row r="21" spans="1:7" ht="45.6" customHeight="1" x14ac:dyDescent="0.3">
      <c r="A21" s="7" t="s">
        <v>31</v>
      </c>
      <c r="B21" s="4" t="s">
        <v>32</v>
      </c>
      <c r="C21" s="16"/>
      <c r="D21" s="11">
        <v>26</v>
      </c>
      <c r="E21" s="6"/>
      <c r="F21" s="11">
        <v>3</v>
      </c>
      <c r="G21" s="6">
        <f t="shared" si="1"/>
        <v>8.6666666666666661</v>
      </c>
    </row>
    <row r="22" spans="1:7" x14ac:dyDescent="0.3">
      <c r="A22" s="2"/>
      <c r="B22" s="8" t="s">
        <v>33</v>
      </c>
      <c r="C22" s="17">
        <f>C23+C24+C25+C26+C27+C28+C29</f>
        <v>393060</v>
      </c>
      <c r="D22" s="9">
        <f t="shared" ref="D22:F22" si="4">D23+D24+D25+D26+D27+D28+D29</f>
        <v>321858</v>
      </c>
      <c r="E22" s="22">
        <f t="shared" si="0"/>
        <v>0.81885208365135098</v>
      </c>
      <c r="F22" s="9">
        <f t="shared" si="4"/>
        <v>461983</v>
      </c>
      <c r="G22" s="22">
        <f t="shared" si="1"/>
        <v>0.6966879733669854</v>
      </c>
    </row>
    <row r="23" spans="1:7" ht="45.6" customHeight="1" x14ac:dyDescent="0.3">
      <c r="A23" s="7" t="s">
        <v>34</v>
      </c>
      <c r="B23" s="4" t="s">
        <v>35</v>
      </c>
      <c r="C23" s="16">
        <v>309769</v>
      </c>
      <c r="D23" s="11">
        <v>268806</v>
      </c>
      <c r="E23" s="6">
        <f t="shared" si="0"/>
        <v>0.86776275224441435</v>
      </c>
      <c r="F23" s="11">
        <v>268148</v>
      </c>
      <c r="G23" s="6">
        <f t="shared" si="1"/>
        <v>1.0024538687590434</v>
      </c>
    </row>
    <row r="24" spans="1:7" ht="29.45" customHeight="1" x14ac:dyDescent="0.3">
      <c r="A24" s="7" t="s">
        <v>36</v>
      </c>
      <c r="B24" s="4" t="s">
        <v>37</v>
      </c>
      <c r="C24" s="16">
        <v>6090</v>
      </c>
      <c r="D24" s="11">
        <v>2362</v>
      </c>
      <c r="E24" s="6">
        <f t="shared" si="0"/>
        <v>0.38784893267651888</v>
      </c>
      <c r="F24" s="11">
        <v>4578</v>
      </c>
      <c r="G24" s="6">
        <f t="shared" si="1"/>
        <v>0.51594582787243337</v>
      </c>
    </row>
    <row r="25" spans="1:7" ht="43.15" customHeight="1" x14ac:dyDescent="0.3">
      <c r="A25" s="7" t="s">
        <v>38</v>
      </c>
      <c r="B25" s="4" t="s">
        <v>39</v>
      </c>
      <c r="C25" s="16">
        <v>11600</v>
      </c>
      <c r="D25" s="11">
        <v>10623</v>
      </c>
      <c r="E25" s="6">
        <f t="shared" si="0"/>
        <v>0.91577586206896555</v>
      </c>
      <c r="F25" s="11">
        <v>6048</v>
      </c>
      <c r="G25" s="6">
        <f t="shared" si="1"/>
        <v>1.7564484126984128</v>
      </c>
    </row>
    <row r="26" spans="1:7" ht="42" customHeight="1" x14ac:dyDescent="0.3">
      <c r="A26" s="7" t="s">
        <v>40</v>
      </c>
      <c r="B26" s="4" t="s">
        <v>41</v>
      </c>
      <c r="C26" s="16">
        <v>59701</v>
      </c>
      <c r="D26" s="11">
        <v>26844</v>
      </c>
      <c r="E26" s="6">
        <f t="shared" si="0"/>
        <v>0.44964070953585367</v>
      </c>
      <c r="F26" s="11">
        <v>79338</v>
      </c>
      <c r="G26" s="6">
        <f t="shared" si="1"/>
        <v>0.3383498449671028</v>
      </c>
    </row>
    <row r="27" spans="1:7" ht="27" customHeight="1" x14ac:dyDescent="0.3">
      <c r="A27" s="7" t="s">
        <v>42</v>
      </c>
      <c r="B27" s="4" t="s">
        <v>43</v>
      </c>
      <c r="C27" s="16"/>
      <c r="D27" s="11"/>
      <c r="E27" s="6"/>
      <c r="F27" s="11"/>
      <c r="G27" s="6"/>
    </row>
    <row r="28" spans="1:7" ht="28.15" customHeight="1" x14ac:dyDescent="0.3">
      <c r="A28" s="7" t="s">
        <v>44</v>
      </c>
      <c r="B28" s="4" t="s">
        <v>45</v>
      </c>
      <c r="C28" s="16">
        <v>2300</v>
      </c>
      <c r="D28" s="11">
        <v>6316</v>
      </c>
      <c r="E28" s="6">
        <f t="shared" si="0"/>
        <v>2.7460869565217392</v>
      </c>
      <c r="F28" s="11">
        <v>15631</v>
      </c>
      <c r="G28" s="6">
        <f t="shared" si="1"/>
        <v>0.40406883756637452</v>
      </c>
    </row>
    <row r="29" spans="1:7" x14ac:dyDescent="0.3">
      <c r="A29" s="7" t="s">
        <v>46</v>
      </c>
      <c r="B29" s="12" t="s">
        <v>47</v>
      </c>
      <c r="C29" s="20">
        <v>3600</v>
      </c>
      <c r="D29" s="11">
        <v>6907</v>
      </c>
      <c r="E29" s="6">
        <f t="shared" si="0"/>
        <v>1.918611111111111</v>
      </c>
      <c r="F29" s="11">
        <v>88240</v>
      </c>
      <c r="G29" s="6">
        <f t="shared" si="1"/>
        <v>7.8275158658204891E-2</v>
      </c>
    </row>
    <row r="30" spans="1:7" ht="55.9" customHeight="1" x14ac:dyDescent="0.3">
      <c r="A30" s="7" t="s">
        <v>74</v>
      </c>
      <c r="B30" s="14" t="s">
        <v>75</v>
      </c>
      <c r="C30" s="20"/>
      <c r="D30" s="11"/>
      <c r="E30" s="6"/>
      <c r="F30" s="11"/>
      <c r="G30" s="6"/>
    </row>
    <row r="31" spans="1:7" x14ac:dyDescent="0.3">
      <c r="A31" s="7" t="s">
        <v>48</v>
      </c>
      <c r="B31" s="4" t="s">
        <v>49</v>
      </c>
      <c r="C31" s="20">
        <f>C32+C37+C39+C40+C41</f>
        <v>5561626</v>
      </c>
      <c r="D31" s="11">
        <f>D32+D37+D39+D40+D41</f>
        <v>3367860</v>
      </c>
      <c r="E31" s="6">
        <f t="shared" si="0"/>
        <v>0.60555312421223573</v>
      </c>
      <c r="F31" s="11">
        <f>F32+F37+F39+F40+F41</f>
        <v>3231771</v>
      </c>
      <c r="G31" s="6">
        <f t="shared" si="1"/>
        <v>1.0421097286905538</v>
      </c>
    </row>
    <row r="32" spans="1:7" ht="40.9" customHeight="1" x14ac:dyDescent="0.3">
      <c r="A32" s="7" t="s">
        <v>50</v>
      </c>
      <c r="B32" s="4" t="s">
        <v>51</v>
      </c>
      <c r="C32" s="20">
        <f>C33+C34+C35+C36</f>
        <v>5561626</v>
      </c>
      <c r="D32" s="11">
        <f t="shared" ref="D32:F32" si="5">D33+D34+D35+D36</f>
        <v>3370049</v>
      </c>
      <c r="E32" s="6">
        <f t="shared" si="0"/>
        <v>0.60594671414438872</v>
      </c>
      <c r="F32" s="11">
        <f t="shared" si="5"/>
        <v>3229202</v>
      </c>
      <c r="G32" s="6">
        <f t="shared" si="1"/>
        <v>1.0436166582332105</v>
      </c>
    </row>
    <row r="33" spans="1:7" ht="28.9" customHeight="1" x14ac:dyDescent="0.3">
      <c r="A33" s="2" t="s">
        <v>52</v>
      </c>
      <c r="B33" s="8" t="s">
        <v>53</v>
      </c>
      <c r="C33" s="18">
        <v>5624</v>
      </c>
      <c r="D33" s="10">
        <v>4218</v>
      </c>
      <c r="E33" s="22">
        <f t="shared" si="0"/>
        <v>0.75</v>
      </c>
      <c r="F33" s="10">
        <v>28358</v>
      </c>
      <c r="G33" s="22">
        <f t="shared" si="1"/>
        <v>0.14874109598702306</v>
      </c>
    </row>
    <row r="34" spans="1:7" ht="46.15" customHeight="1" x14ac:dyDescent="0.3">
      <c r="A34" s="2" t="s">
        <v>54</v>
      </c>
      <c r="B34" s="8" t="s">
        <v>55</v>
      </c>
      <c r="C34" s="18">
        <v>2254618</v>
      </c>
      <c r="D34" s="10">
        <v>1000100</v>
      </c>
      <c r="E34" s="22">
        <f t="shared" si="0"/>
        <v>0.44357846872507894</v>
      </c>
      <c r="F34" s="10">
        <v>895103</v>
      </c>
      <c r="G34" s="22">
        <f t="shared" si="1"/>
        <v>1.117301584286948</v>
      </c>
    </row>
    <row r="35" spans="1:7" ht="28.9" customHeight="1" x14ac:dyDescent="0.3">
      <c r="A35" s="2" t="s">
        <v>56</v>
      </c>
      <c r="B35" s="8" t="s">
        <v>57</v>
      </c>
      <c r="C35" s="18">
        <v>3298066</v>
      </c>
      <c r="D35" s="10">
        <v>2365642</v>
      </c>
      <c r="E35" s="22">
        <f t="shared" si="0"/>
        <v>0.7172815826002269</v>
      </c>
      <c r="F35" s="10">
        <v>2244642</v>
      </c>
      <c r="G35" s="22">
        <f t="shared" si="1"/>
        <v>1.0539061462807877</v>
      </c>
    </row>
    <row r="36" spans="1:7" x14ac:dyDescent="0.3">
      <c r="A36" s="2" t="s">
        <v>58</v>
      </c>
      <c r="B36" s="8" t="s">
        <v>59</v>
      </c>
      <c r="C36" s="18">
        <v>3318</v>
      </c>
      <c r="D36" s="10">
        <v>89</v>
      </c>
      <c r="E36" s="22">
        <f t="shared" si="0"/>
        <v>2.6823387582881254E-2</v>
      </c>
      <c r="F36" s="10">
        <v>61099</v>
      </c>
      <c r="G36" s="22">
        <f t="shared" si="1"/>
        <v>1.4566523183685493E-3</v>
      </c>
    </row>
    <row r="37" spans="1:7" ht="37.5" x14ac:dyDescent="0.3">
      <c r="A37" s="7" t="s">
        <v>60</v>
      </c>
      <c r="B37" s="4" t="s">
        <v>61</v>
      </c>
      <c r="C37" s="20">
        <f>C38</f>
        <v>0</v>
      </c>
      <c r="D37" s="11">
        <f t="shared" ref="D37" si="6">D38</f>
        <v>0</v>
      </c>
      <c r="E37" s="6"/>
      <c r="F37" s="11"/>
      <c r="G37" s="23" t="e">
        <f t="shared" si="1"/>
        <v>#DIV/0!</v>
      </c>
    </row>
    <row r="38" spans="1:7" ht="79.900000000000006" customHeight="1" x14ac:dyDescent="0.3">
      <c r="A38" s="2" t="s">
        <v>62</v>
      </c>
      <c r="B38" s="8" t="s">
        <v>63</v>
      </c>
      <c r="C38" s="18"/>
      <c r="D38" s="10"/>
      <c r="E38" s="6"/>
      <c r="F38" s="10"/>
      <c r="G38" s="23" t="e">
        <f t="shared" si="1"/>
        <v>#DIV/0!</v>
      </c>
    </row>
    <row r="39" spans="1:7" x14ac:dyDescent="0.3">
      <c r="A39" s="7" t="s">
        <v>64</v>
      </c>
      <c r="B39" s="4" t="s">
        <v>65</v>
      </c>
      <c r="C39" s="20"/>
      <c r="D39" s="11">
        <v>4468</v>
      </c>
      <c r="E39" s="6"/>
      <c r="F39" s="11">
        <v>4468</v>
      </c>
      <c r="G39" s="6">
        <f t="shared" si="1"/>
        <v>1</v>
      </c>
    </row>
    <row r="40" spans="1:7" ht="102" customHeight="1" x14ac:dyDescent="0.3">
      <c r="A40" s="7" t="s">
        <v>66</v>
      </c>
      <c r="B40" s="4" t="s">
        <v>67</v>
      </c>
      <c r="C40" s="20"/>
      <c r="D40" s="11">
        <v>801</v>
      </c>
      <c r="E40" s="6"/>
      <c r="F40" s="11">
        <v>399</v>
      </c>
      <c r="G40" s="6">
        <f t="shared" si="1"/>
        <v>2.007518796992481</v>
      </c>
    </row>
    <row r="41" spans="1:7" ht="57.6" customHeight="1" x14ac:dyDescent="0.3">
      <c r="A41" s="7" t="s">
        <v>68</v>
      </c>
      <c r="B41" s="4" t="s">
        <v>69</v>
      </c>
      <c r="C41" s="20"/>
      <c r="D41" s="11">
        <v>-7458</v>
      </c>
      <c r="E41" s="6"/>
      <c r="F41" s="11">
        <v>-2298</v>
      </c>
      <c r="G41" s="6">
        <f t="shared" si="1"/>
        <v>3.2454308093994779</v>
      </c>
    </row>
    <row r="43" spans="1:7" x14ac:dyDescent="0.3">
      <c r="A43" s="25"/>
      <c r="B43" s="25"/>
      <c r="C43" s="25"/>
    </row>
  </sheetData>
  <mergeCells count="2">
    <mergeCell ref="A1:G1"/>
    <mergeCell ref="A43:C43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2020-07-14T13:11:00Z</cp:lastPrinted>
  <dcterms:created xsi:type="dcterms:W3CDTF">2017-12-11T14:03:53Z</dcterms:created>
  <dcterms:modified xsi:type="dcterms:W3CDTF">2020-10-23T07:02:22Z</dcterms:modified>
</cp:coreProperties>
</file>