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'3'!$3:$6</definedName>
    <definedName name="_xlnm.Print_Area" localSheetId="0">'3'!$B$1:$J$576</definedName>
  </definedNames>
  <calcPr fullCalcOnLoad="1"/>
</workbook>
</file>

<file path=xl/sharedStrings.xml><?xml version="1.0" encoding="utf-8"?>
<sst xmlns="http://schemas.openxmlformats.org/spreadsheetml/2006/main" count="484" uniqueCount="110">
  <si>
    <t>ВСЕГО ПО МУНИЦИПАЛЬНЫМ ПРОГРАММАМ,                    в т.ч.</t>
  </si>
  <si>
    <t>Всего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</si>
  <si>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</si>
  <si>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</si>
  <si>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</si>
  <si>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</si>
  <si>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Подпрограмма "Социальная ипотека"</t>
  </si>
  <si>
    <t>Наименование программ (подпрограмм)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</si>
  <si>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</si>
  <si>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</si>
  <si>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</si>
  <si>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</si>
  <si>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</si>
  <si>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</si>
  <si>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</si>
  <si>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</si>
  <si>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</si>
  <si>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</si>
  <si>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</si>
  <si>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</si>
  <si>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</si>
  <si>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</si>
  <si>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</si>
  <si>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</si>
  <si>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</si>
  <si>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</si>
  <si>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</si>
  <si>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</si>
  <si>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</si>
  <si>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</si>
  <si>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</si>
  <si>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</si>
  <si>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</si>
  <si>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</si>
  <si>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</si>
  <si>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</si>
  <si>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</si>
  <si>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</si>
  <si>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</si>
  <si>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>Подпрограмма "Энергосбережение и повышение энергетической эффективности"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</si>
  <si>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</si>
  <si>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</si>
  <si>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</si>
  <si>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</si>
  <si>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</si>
  <si>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</si>
  <si>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</si>
  <si>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</si>
  <si>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</si>
  <si>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</si>
  <si>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</si>
  <si>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</si>
  <si>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</si>
  <si>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</si>
  <si>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</si>
  <si>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</si>
  <si>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</si>
  <si>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</si>
  <si>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</si>
  <si>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</si>
  <si>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</si>
  <si>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</si>
  <si>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</si>
  <si>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</si>
  <si>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</si>
  <si>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</si>
  <si>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</si>
  <si>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</si>
  <si>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</si>
  <si>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</si>
  <si>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Подпрограмма "Развитие библиотечного дела в Московской области 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</si>
  <si>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</si>
  <si>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</si>
  <si>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</si>
  <si>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"Реализация политики пространственного развития городского округа"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</si>
  <si>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</si>
  <si>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</si>
  <si>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</si>
  <si>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t>Исполнение  муниципальных * программ  (кассовый расход)</t>
  </si>
  <si>
    <t>*Исполнение муниципальных программ рассчитывается от объема финансирования, утвержденного в муниципальной программе ГОЩ</t>
  </si>
  <si>
    <t>Подпрограмма "Содействие занятости населения , развитие трудовых ресурсов и охраны труд"</t>
  </si>
  <si>
    <t>Подпрограмма "Обеспечение доступности для инвалидов и маломобильных групп населения объектов инфраструктуры и услуг"</t>
  </si>
  <si>
    <t xml:space="preserve">Подпрограмма "Вовлечение в оборот земель сельскохозяйственного назначения и развитие мелиорации"                    </t>
  </si>
  <si>
    <t xml:space="preserve">Подпрограмма "Обеспечение эпизоотического и ветеринарно-санитарного благополучия и развитие государственной ветеринарной службы"               </t>
  </si>
  <si>
    <t>Подпрограмма " Обеспечение мероприятий гражданской обороны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</si>
  <si>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</si>
  <si>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 xml:space="preserve"> Подпрограмма " Объекты теплоснабжения, инженерные коммуникации"               </t>
  </si>
  <si>
    <t>Подпрограмма "Реализация полномочий в сфере жилищно-коммунального хозяйства"</t>
  </si>
  <si>
    <t>Подпрограмма "Эффективное управление имущественным комплексом"</t>
  </si>
  <si>
    <t>Подпрограмма "Управление муниципальным долгом"</t>
  </si>
  <si>
    <t>Подпрограмма "Эффективное местное самоуправление "</t>
  </si>
  <si>
    <t>Подпрограмма "Повышение качества  и доступности предоставления государственных и муниципальных услуг на базе многофункциональных центров предоставления государственных муниципальных услуг"</t>
  </si>
  <si>
    <t>Подпрограмма "Обеспечивающая подпрограмма"</t>
  </si>
  <si>
    <t>Подпрограмма "Развитие архивного дела"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</si>
  <si>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</si>
  <si>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Подпрограмма "Развитие музейного дела"</t>
  </si>
  <si>
    <t xml:space="preserve">Исполнение  муниципальных программ  (фактическое выполнение) </t>
  </si>
  <si>
    <t>Подпрограмма: "Развитие образования в сфере культуры"</t>
  </si>
  <si>
    <t>Подпрограмма "Развитие газификации, топливозаправочного комплекса и электроэнергетики"</t>
  </si>
  <si>
    <t xml:space="preserve">Сводный оперативный отчет 
о реализации муниципальных программ городского округа Щёлково
за I квартал 2024 года
</t>
  </si>
  <si>
    <t>Объем финансирования в соответствии со сводной бюджетной росписью на 01.04.2024</t>
  </si>
  <si>
    <t>Подпрограмма "Обеспечение жильем отдельных категорий граждан за счет средств федерального бюджета"</t>
  </si>
  <si>
    <t>Подпрограмма "Обеспечение мероприятий по переселению граждан из аварийного жилищного фонда в Московской области, признанного таковыми после 1 января 2017 года"</t>
  </si>
  <si>
    <t>Объем фининсирования, утвержденый в бюджете ГОЩ
на 2024 год, решение СД ГОЩ  от 12.12.2023 № 620/70-180-НПА  "О бюджете городского округа Щёлково Московской области на 2024 год и на плановый период 2025-2026 годов"</t>
  </si>
  <si>
    <r>
      <rPr>
        <b/>
        <sz val="11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1"/>
        <color indexed="10"/>
        <rFont val="Times New Roman"/>
        <family val="1"/>
      </rPr>
      <t xml:space="preserve">    </t>
    </r>
  </si>
  <si>
    <t xml:space="preserve"> Приложение № 17                                                                                                                                                                                                                                                                         к Порядку разработки и                                                                                                                                                                                                                                                  реализации муниципальных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 городского округа                                                                                                                                                                                                                                                  Щёлково                                                                                                                                                                                                                                                  
</t>
  </si>
  <si>
    <t>18. Муниципальная программа "Строительство объектов социальной инфраструктуры"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</si>
  <si>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</si>
  <si>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 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</si>
  <si>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Подпрограмма "Развиие добровольчества (волонтерства) в Московской области"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</si>
</sst>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7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0" fillId="0" borderId="12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1" fillId="0" borderId="0" xfId="0" applyFont="1" applyFill="1" applyAlignment="1" applyProtection="1">
      <alignment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180" fontId="7" fillId="0" borderId="13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80" fontId="9" fillId="0" borderId="10" xfId="0" applyNumberFormat="1" applyFont="1" applyFill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6" xfId="0" applyNumberFormat="1" applyFont="1" applyFill="1" applyBorder="1" applyAlignment="1">
      <alignment horizontal="right" vertical="center" wrapText="1"/>
    </xf>
    <xf numFmtId="180" fontId="55" fillId="0" borderId="11" xfId="0" applyNumberFormat="1" applyFont="1" applyFill="1" applyBorder="1" applyAlignment="1">
      <alignment horizontal="right" vertical="center"/>
    </xf>
    <xf numFmtId="180" fontId="55" fillId="0" borderId="10" xfId="0" applyNumberFormat="1" applyFont="1" applyFill="1" applyBorder="1" applyAlignment="1">
      <alignment horizontal="right" vertical="center"/>
    </xf>
    <xf numFmtId="180" fontId="6" fillId="32" borderId="15" xfId="0" applyNumberFormat="1" applyFont="1" applyFill="1" applyBorder="1" applyAlignment="1">
      <alignment horizontal="right" vertical="center"/>
    </xf>
    <xf numFmtId="180" fontId="4" fillId="32" borderId="15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4" xfId="0" applyNumberFormat="1" applyFont="1" applyFill="1" applyBorder="1" applyAlignment="1">
      <alignment horizontal="right" vertical="center"/>
    </xf>
    <xf numFmtId="180" fontId="6" fillId="32" borderId="14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5" fillId="32" borderId="11" xfId="0" applyNumberFormat="1" applyFont="1" applyFill="1" applyBorder="1" applyAlignment="1">
      <alignment horizontal="right" vertical="center"/>
    </xf>
    <xf numFmtId="180" fontId="55" fillId="32" borderId="10" xfId="0" applyNumberFormat="1" applyFont="1" applyFill="1" applyBorder="1" applyAlignment="1">
      <alignment horizontal="right" vertical="center"/>
    </xf>
    <xf numFmtId="177" fontId="4" fillId="32" borderId="16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Fill="1" applyBorder="1" applyAlignment="1">
      <alignment horizontal="right" vertical="center" wrapText="1"/>
    </xf>
    <xf numFmtId="180" fontId="14" fillId="0" borderId="0" xfId="0" applyNumberFormat="1" applyFont="1" applyFill="1" applyAlignment="1">
      <alignment/>
    </xf>
    <xf numFmtId="0" fontId="15" fillId="0" borderId="0" xfId="0" applyFont="1" applyFill="1" applyAlignment="1" applyProtection="1">
      <alignment wrapText="1"/>
      <protection locked="0"/>
    </xf>
    <xf numFmtId="0" fontId="12" fillId="0" borderId="0" xfId="0" applyFont="1" applyAlignment="1">
      <alignment wrapText="1"/>
    </xf>
    <xf numFmtId="0" fontId="15" fillId="0" borderId="0" xfId="0" applyFont="1" applyFill="1" applyAlignment="1" applyProtection="1">
      <alignment/>
      <protection locked="0"/>
    </xf>
    <xf numFmtId="180" fontId="15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180" fontId="6" fillId="0" borderId="0" xfId="0" applyNumberFormat="1" applyFont="1" applyFill="1" applyAlignment="1">
      <alignment/>
    </xf>
    <xf numFmtId="180" fontId="6" fillId="0" borderId="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 applyProtection="1">
      <alignment wrapText="1"/>
      <protection locked="0"/>
    </xf>
    <xf numFmtId="0" fontId="12" fillId="0" borderId="0" xfId="0" applyFont="1" applyAlignment="1">
      <alignment wrapText="1"/>
    </xf>
    <xf numFmtId="180" fontId="15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center" vertical="top" wrapText="1"/>
    </xf>
    <xf numFmtId="180" fontId="33" fillId="0" borderId="11" xfId="0" applyNumberFormat="1" applyFont="1" applyFill="1" applyBorder="1" applyAlignment="1">
      <alignment horizontal="center" vertical="center" wrapText="1"/>
    </xf>
    <xf numFmtId="180" fontId="33" fillId="32" borderId="11" xfId="0" applyNumberFormat="1" applyFont="1" applyFill="1" applyBorder="1" applyAlignment="1">
      <alignment horizontal="center" vertical="center" wrapText="1"/>
    </xf>
    <xf numFmtId="180" fontId="33" fillId="32" borderId="17" xfId="0" applyNumberFormat="1" applyFont="1" applyFill="1" applyBorder="1" applyAlignment="1">
      <alignment horizontal="center" vertical="center" wrapText="1"/>
    </xf>
    <xf numFmtId="180" fontId="33" fillId="32" borderId="15" xfId="0" applyNumberFormat="1" applyFont="1" applyFill="1" applyBorder="1" applyAlignment="1">
      <alignment horizontal="center" vertical="center" wrapText="1"/>
    </xf>
    <xf numFmtId="180" fontId="33" fillId="32" borderId="18" xfId="0" applyNumberFormat="1" applyFont="1" applyFill="1" applyBorder="1" applyAlignment="1">
      <alignment horizontal="center" vertical="center" wrapText="1"/>
    </xf>
    <xf numFmtId="180" fontId="33" fillId="32" borderId="19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180" fontId="33" fillId="0" borderId="11" xfId="0" applyNumberFormat="1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center" vertical="center" wrapText="1"/>
    </xf>
    <xf numFmtId="0" fontId="15" fillId="32" borderId="13" xfId="0" applyFont="1" applyFill="1" applyBorder="1" applyAlignment="1">
      <alignment horizontal="center" vertical="center" wrapText="1"/>
    </xf>
    <xf numFmtId="180" fontId="33" fillId="0" borderId="21" xfId="0" applyNumberFormat="1" applyFont="1" applyFill="1" applyBorder="1" applyAlignment="1">
      <alignment vertical="top" wrapText="1"/>
    </xf>
    <xf numFmtId="180" fontId="33" fillId="0" borderId="22" xfId="0" applyNumberFormat="1" applyFont="1" applyFill="1" applyBorder="1" applyAlignment="1">
      <alignment horizontal="left" vertical="center" wrapText="1"/>
    </xf>
    <xf numFmtId="180" fontId="15" fillId="0" borderId="22" xfId="0" applyNumberFormat="1" applyFont="1" applyFill="1" applyBorder="1" applyAlignment="1">
      <alignment horizontal="left" vertical="center" wrapText="1"/>
    </xf>
    <xf numFmtId="180" fontId="34" fillId="0" borderId="22" xfId="0" applyNumberFormat="1" applyFont="1" applyFill="1" applyBorder="1" applyAlignment="1">
      <alignment horizontal="left" vertical="center" wrapText="1"/>
    </xf>
    <xf numFmtId="180" fontId="33" fillId="0" borderId="22" xfId="0" applyNumberFormat="1" applyFont="1" applyFill="1" applyBorder="1" applyAlignment="1">
      <alignment vertical="top" wrapText="1"/>
    </xf>
    <xf numFmtId="180" fontId="35" fillId="0" borderId="22" xfId="0" applyNumberFormat="1" applyFont="1" applyFill="1" applyBorder="1" applyAlignment="1">
      <alignment vertical="top" wrapText="1"/>
    </xf>
    <xf numFmtId="180" fontId="15" fillId="0" borderId="22" xfId="0" applyNumberFormat="1" applyFont="1" applyFill="1" applyBorder="1" applyAlignment="1">
      <alignment/>
    </xf>
    <xf numFmtId="180" fontId="36" fillId="0" borderId="22" xfId="0" applyNumberFormat="1" applyFont="1" applyFill="1" applyBorder="1" applyAlignment="1">
      <alignment vertical="top" wrapText="1"/>
    </xf>
    <xf numFmtId="180" fontId="15" fillId="0" borderId="22" xfId="0" applyNumberFormat="1" applyFont="1" applyFill="1" applyBorder="1" applyAlignment="1">
      <alignment horizontal="left" vertical="center"/>
    </xf>
    <xf numFmtId="180" fontId="15" fillId="0" borderId="22" xfId="0" applyNumberFormat="1" applyFont="1" applyFill="1" applyBorder="1" applyAlignment="1">
      <alignment vertical="top" wrapText="1"/>
    </xf>
    <xf numFmtId="180" fontId="33" fillId="32" borderId="22" xfId="0" applyNumberFormat="1" applyFont="1" applyFill="1" applyBorder="1" applyAlignment="1">
      <alignment vertical="top" wrapText="1"/>
    </xf>
    <xf numFmtId="180" fontId="56" fillId="32" borderId="22" xfId="0" applyNumberFormat="1" applyFont="1" applyFill="1" applyBorder="1" applyAlignment="1">
      <alignment horizontal="left" vertical="center" wrapText="1"/>
    </xf>
    <xf numFmtId="180" fontId="33" fillId="32" borderId="22" xfId="0" applyNumberFormat="1" applyFont="1" applyFill="1" applyBorder="1" applyAlignment="1">
      <alignment horizontal="left" vertical="center" wrapText="1"/>
    </xf>
    <xf numFmtId="180" fontId="15" fillId="0" borderId="23" xfId="0" applyNumberFormat="1" applyFont="1" applyFill="1" applyBorder="1" applyAlignment="1">
      <alignment horizontal="left" vertical="center" wrapText="1"/>
    </xf>
    <xf numFmtId="180" fontId="33" fillId="0" borderId="23" xfId="0" applyNumberFormat="1" applyFont="1" applyFill="1" applyBorder="1" applyAlignment="1">
      <alignment horizontal="left" vertical="center" wrapText="1"/>
    </xf>
    <xf numFmtId="180" fontId="33" fillId="32" borderId="23" xfId="0" applyNumberFormat="1" applyFont="1" applyFill="1" applyBorder="1" applyAlignment="1">
      <alignment horizontal="left" vertical="center" wrapText="1"/>
    </xf>
    <xf numFmtId="180" fontId="36" fillId="0" borderId="22" xfId="0" applyNumberFormat="1" applyFont="1" applyFill="1" applyBorder="1" applyAlignment="1">
      <alignment wrapText="1"/>
    </xf>
    <xf numFmtId="180" fontId="13" fillId="0" borderId="0" xfId="0" applyNumberFormat="1" applyFont="1" applyFill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180" fontId="35" fillId="0" borderId="22" xfId="0" applyNumberFormat="1" applyFont="1" applyFill="1" applyBorder="1" applyAlignment="1" applyProtection="1">
      <alignment horizontal="left" vertical="center" wrapText="1"/>
      <protection hidden="1" locked="0"/>
    </xf>
    <xf numFmtId="180" fontId="35" fillId="0" borderId="22" xfId="0" applyNumberFormat="1" applyFont="1" applyFill="1" applyBorder="1" applyAlignment="1" applyProtection="1">
      <alignment vertical="center" wrapText="1"/>
      <protection hidden="1" locked="0"/>
    </xf>
    <xf numFmtId="180" fontId="35" fillId="32" borderId="22" xfId="0" applyNumberFormat="1" applyFont="1" applyFill="1" applyBorder="1" applyAlignment="1" applyProtection="1">
      <alignment horizontal="left" vertical="top" wrapText="1"/>
      <protection hidden="1" locked="0"/>
    </xf>
    <xf numFmtId="180" fontId="35" fillId="0" borderId="22" xfId="0" applyNumberFormat="1" applyFont="1" applyFill="1" applyBorder="1" applyAlignment="1" applyProtection="1">
      <alignment horizontal="left" vertical="top" wrapText="1"/>
      <protection hidden="1" locked="0"/>
    </xf>
    <xf numFmtId="180" fontId="36" fillId="32" borderId="2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0"/>
  <sheetViews>
    <sheetView tabSelected="1" view="pageBreakPreview" zoomScale="90" zoomScaleSheetLayoutView="9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N4" sqref="N4"/>
    </sheetView>
  </sheetViews>
  <sheetFormatPr defaultColWidth="9.00390625" defaultRowHeight="12.75"/>
  <cols>
    <col min="1" max="1" width="7.125" style="1" customWidth="1"/>
    <col min="2" max="2" width="16.00390625" style="1" hidden="1" customWidth="1"/>
    <col min="3" max="3" width="43.125" style="58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9:10" ht="63.75" customHeight="1">
      <c r="I1" s="88" t="s">
        <v>105</v>
      </c>
      <c r="J1" s="89"/>
    </row>
    <row r="2" spans="3:10" s="53" customFormat="1" ht="47.25" customHeight="1">
      <c r="C2" s="59" t="s">
        <v>99</v>
      </c>
      <c r="D2" s="59"/>
      <c r="E2" s="59"/>
      <c r="F2" s="59"/>
      <c r="G2" s="59"/>
      <c r="H2" s="59"/>
      <c r="I2" s="59"/>
      <c r="J2" s="59"/>
    </row>
    <row r="3" spans="3:10" s="58" customFormat="1" ht="12.75" customHeight="1">
      <c r="C3" s="60" t="s">
        <v>7</v>
      </c>
      <c r="D3" s="61" t="s">
        <v>103</v>
      </c>
      <c r="E3" s="61" t="s">
        <v>100</v>
      </c>
      <c r="F3" s="61" t="s">
        <v>14</v>
      </c>
      <c r="G3" s="62" t="s">
        <v>96</v>
      </c>
      <c r="H3" s="63"/>
      <c r="I3" s="62" t="s">
        <v>78</v>
      </c>
      <c r="J3" s="63"/>
    </row>
    <row r="4" spans="3:10" s="58" customFormat="1" ht="20.25" customHeight="1">
      <c r="C4" s="60"/>
      <c r="D4" s="61"/>
      <c r="E4" s="61"/>
      <c r="F4" s="61"/>
      <c r="G4" s="64"/>
      <c r="H4" s="65"/>
      <c r="I4" s="64"/>
      <c r="J4" s="65"/>
    </row>
    <row r="5" spans="3:10" s="58" customFormat="1" ht="21" customHeight="1">
      <c r="C5" s="60"/>
      <c r="D5" s="61"/>
      <c r="E5" s="61"/>
      <c r="F5" s="61"/>
      <c r="G5" s="69"/>
      <c r="H5" s="70"/>
      <c r="I5" s="69"/>
      <c r="J5" s="70"/>
    </row>
    <row r="6" spans="3:10" s="58" customFormat="1" ht="99.75" customHeight="1">
      <c r="C6" s="60"/>
      <c r="D6" s="61"/>
      <c r="E6" s="61"/>
      <c r="F6" s="61"/>
      <c r="G6" s="66" t="s">
        <v>5</v>
      </c>
      <c r="H6" s="67" t="s">
        <v>8</v>
      </c>
      <c r="I6" s="68" t="s">
        <v>5</v>
      </c>
      <c r="J6" s="67" t="s">
        <v>9</v>
      </c>
    </row>
    <row r="7" spans="3:10" ht="30" customHeight="1">
      <c r="C7" s="71" t="s">
        <v>15</v>
      </c>
      <c r="D7" s="11"/>
      <c r="E7" s="11"/>
      <c r="F7" s="17"/>
      <c r="G7" s="28"/>
      <c r="H7" s="28"/>
      <c r="I7" s="28"/>
      <c r="J7" s="11"/>
    </row>
    <row r="8" spans="3:10" s="18" customFormat="1" ht="16.5" customHeight="1">
      <c r="C8" s="72" t="s">
        <v>1</v>
      </c>
      <c r="D8" s="9">
        <f>D14+D20</f>
        <v>4320</v>
      </c>
      <c r="E8" s="9">
        <f>E14+E20</f>
        <v>4320</v>
      </c>
      <c r="F8" s="9">
        <f>F14+F20</f>
        <v>4320</v>
      </c>
      <c r="G8" s="9">
        <f>G14+G20</f>
        <v>820</v>
      </c>
      <c r="H8" s="41">
        <f>G8/F8</f>
        <v>0.18981481481481483</v>
      </c>
      <c r="I8" s="37">
        <f>I14+I20</f>
        <v>820</v>
      </c>
      <c r="J8" s="45">
        <f>I8/F8</f>
        <v>0.18981481481481483</v>
      </c>
    </row>
    <row r="9" spans="3:10" ht="16.5" customHeight="1">
      <c r="C9" s="73" t="s">
        <v>16</v>
      </c>
      <c r="D9" s="7">
        <f aca="true" t="shared" si="0" ref="D9:G11">D15+D21</f>
        <v>4320</v>
      </c>
      <c r="E9" s="7">
        <f t="shared" si="0"/>
        <v>4320</v>
      </c>
      <c r="F9" s="7">
        <v>4320</v>
      </c>
      <c r="G9" s="7">
        <f t="shared" si="0"/>
        <v>820</v>
      </c>
      <c r="H9" s="41">
        <f>G9/F9</f>
        <v>0.18981481481481483</v>
      </c>
      <c r="I9" s="7">
        <f>I15+I21</f>
        <v>820</v>
      </c>
      <c r="J9" s="45">
        <f>I9/F9</f>
        <v>0.18981481481481483</v>
      </c>
    </row>
    <row r="10" spans="3:11" ht="15" customHeight="1">
      <c r="C10" s="73" t="s">
        <v>10</v>
      </c>
      <c r="D10" s="7">
        <f t="shared" si="0"/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30">
        <v>0</v>
      </c>
      <c r="I10" s="7">
        <f>I16+I22</f>
        <v>0</v>
      </c>
      <c r="J10" s="31">
        <v>0</v>
      </c>
      <c r="K10" s="19"/>
    </row>
    <row r="11" spans="3:10" ht="15.75" customHeight="1">
      <c r="C11" s="73" t="s">
        <v>11</v>
      </c>
      <c r="D11" s="7">
        <f t="shared" si="0"/>
        <v>0</v>
      </c>
      <c r="E11" s="7">
        <f t="shared" si="0"/>
        <v>0</v>
      </c>
      <c r="F11" s="7">
        <f>F17+G13</f>
        <v>0</v>
      </c>
      <c r="G11" s="7">
        <f t="shared" si="0"/>
        <v>0</v>
      </c>
      <c r="H11" s="30">
        <v>0</v>
      </c>
      <c r="I11" s="7">
        <f>I17+I23</f>
        <v>0</v>
      </c>
      <c r="J11" s="31">
        <v>0</v>
      </c>
    </row>
    <row r="12" spans="3:10" ht="16.5" customHeight="1">
      <c r="C12" s="73"/>
      <c r="D12" s="12"/>
      <c r="E12" s="12"/>
      <c r="F12" s="7"/>
      <c r="G12" s="8"/>
      <c r="H12" s="30"/>
      <c r="I12" s="8"/>
      <c r="J12" s="31"/>
    </row>
    <row r="13" spans="3:10" ht="57">
      <c r="C13" s="72" t="s">
        <v>17</v>
      </c>
      <c r="D13" s="12"/>
      <c r="E13" s="12"/>
      <c r="F13" s="7"/>
      <c r="G13" s="8"/>
      <c r="H13" s="30"/>
      <c r="I13" s="8"/>
      <c r="J13" s="31"/>
    </row>
    <row r="14" spans="3:10" ht="16.5" customHeight="1">
      <c r="C14" s="73" t="s">
        <v>1</v>
      </c>
      <c r="D14" s="7">
        <f>D15+D16+D17</f>
        <v>0</v>
      </c>
      <c r="E14" s="7">
        <f>E15+E16+E17</f>
        <v>0</v>
      </c>
      <c r="F14" s="7">
        <f>F15+F16+F17</f>
        <v>0</v>
      </c>
      <c r="G14" s="7">
        <f>G15+G16+G17</f>
        <v>0</v>
      </c>
      <c r="H14" s="30">
        <v>0</v>
      </c>
      <c r="I14" s="7">
        <f>I15+I16+I17</f>
        <v>0</v>
      </c>
      <c r="J14" s="31">
        <v>0</v>
      </c>
    </row>
    <row r="15" spans="3:10" ht="16.5" customHeight="1">
      <c r="C15" s="73" t="s">
        <v>16</v>
      </c>
      <c r="D15" s="8">
        <v>0</v>
      </c>
      <c r="E15" s="8">
        <v>0</v>
      </c>
      <c r="F15" s="8">
        <v>0</v>
      </c>
      <c r="G15" s="8">
        <v>0</v>
      </c>
      <c r="H15" s="30">
        <v>0</v>
      </c>
      <c r="I15" s="8">
        <v>0</v>
      </c>
      <c r="J15" s="31">
        <v>0</v>
      </c>
    </row>
    <row r="16" spans="3:10" ht="16.5" customHeight="1">
      <c r="C16" s="73" t="s">
        <v>10</v>
      </c>
      <c r="D16" s="8">
        <v>0</v>
      </c>
      <c r="E16" s="8">
        <v>0</v>
      </c>
      <c r="F16" s="7">
        <v>0</v>
      </c>
      <c r="G16" s="8">
        <v>0</v>
      </c>
      <c r="H16" s="30">
        <v>0</v>
      </c>
      <c r="I16" s="8">
        <v>0</v>
      </c>
      <c r="J16" s="31">
        <v>0</v>
      </c>
    </row>
    <row r="17" spans="3:11" ht="16.5" customHeight="1">
      <c r="C17" s="73" t="s">
        <v>11</v>
      </c>
      <c r="D17" s="8">
        <v>0</v>
      </c>
      <c r="E17" s="8">
        <v>0</v>
      </c>
      <c r="F17" s="7">
        <v>0</v>
      </c>
      <c r="G17" s="8">
        <v>0</v>
      </c>
      <c r="H17" s="30">
        <v>0</v>
      </c>
      <c r="I17" s="8">
        <v>0</v>
      </c>
      <c r="J17" s="31">
        <v>0</v>
      </c>
      <c r="K17" s="47"/>
    </row>
    <row r="18" spans="3:10" ht="16.5" customHeight="1">
      <c r="C18" s="73"/>
      <c r="D18" s="12"/>
      <c r="E18" s="12"/>
      <c r="F18" s="7"/>
      <c r="G18" s="8"/>
      <c r="H18" s="30"/>
      <c r="I18" s="8"/>
      <c r="J18" s="31"/>
    </row>
    <row r="19" spans="3:10" ht="42.75">
      <c r="C19" s="72" t="s">
        <v>18</v>
      </c>
      <c r="D19" s="12"/>
      <c r="E19" s="12"/>
      <c r="F19" s="7"/>
      <c r="G19" s="8"/>
      <c r="H19" s="30"/>
      <c r="I19" s="8"/>
      <c r="J19" s="31"/>
    </row>
    <row r="20" spans="3:10" ht="16.5" customHeight="1">
      <c r="C20" s="73" t="s">
        <v>1</v>
      </c>
      <c r="D20" s="7">
        <f>D21+D22+D23</f>
        <v>4320</v>
      </c>
      <c r="E20" s="7">
        <f>E21+E22+E23</f>
        <v>4320</v>
      </c>
      <c r="F20" s="7">
        <f>F21+F22+F23</f>
        <v>4320</v>
      </c>
      <c r="G20" s="7">
        <f>G21+G22+G23</f>
        <v>820</v>
      </c>
      <c r="H20" s="30">
        <f>G20/F20</f>
        <v>0.18981481481481483</v>
      </c>
      <c r="I20" s="38">
        <f>I21+I22+I23</f>
        <v>820</v>
      </c>
      <c r="J20" s="31">
        <f>I20/F20</f>
        <v>0.18981481481481483</v>
      </c>
    </row>
    <row r="21" spans="3:10" ht="16.5" customHeight="1">
      <c r="C21" s="73" t="s">
        <v>16</v>
      </c>
      <c r="D21" s="8">
        <v>4320</v>
      </c>
      <c r="E21" s="8">
        <v>4320</v>
      </c>
      <c r="F21" s="8">
        <v>4320</v>
      </c>
      <c r="G21" s="8">
        <v>820</v>
      </c>
      <c r="H21" s="30">
        <f>G21/F21</f>
        <v>0.18981481481481483</v>
      </c>
      <c r="I21" s="8">
        <v>820</v>
      </c>
      <c r="J21" s="31">
        <f>I21/F21</f>
        <v>0.18981481481481483</v>
      </c>
    </row>
    <row r="22" spans="3:11" ht="16.5" customHeight="1">
      <c r="C22" s="73" t="s">
        <v>10</v>
      </c>
      <c r="D22" s="8">
        <v>0</v>
      </c>
      <c r="E22" s="8">
        <v>0</v>
      </c>
      <c r="F22" s="8">
        <v>0</v>
      </c>
      <c r="G22" s="8">
        <v>0</v>
      </c>
      <c r="H22" s="46">
        <v>0</v>
      </c>
      <c r="I22" s="8">
        <v>0</v>
      </c>
      <c r="J22" s="31">
        <v>0</v>
      </c>
      <c r="K22" s="19"/>
    </row>
    <row r="23" spans="3:10" ht="16.5" customHeight="1">
      <c r="C23" s="73" t="s">
        <v>11</v>
      </c>
      <c r="D23" s="8">
        <v>0</v>
      </c>
      <c r="E23" s="8">
        <v>0</v>
      </c>
      <c r="F23" s="7">
        <v>0</v>
      </c>
      <c r="G23" s="8">
        <v>0</v>
      </c>
      <c r="H23" s="46">
        <v>0</v>
      </c>
      <c r="I23" s="8">
        <v>0</v>
      </c>
      <c r="J23" s="31">
        <v>0</v>
      </c>
    </row>
    <row r="24" spans="3:10" ht="15.75">
      <c r="C24" s="73"/>
      <c r="D24" s="12"/>
      <c r="E24" s="12"/>
      <c r="F24" s="7"/>
      <c r="G24" s="8"/>
      <c r="H24" s="30"/>
      <c r="I24" s="8"/>
      <c r="J24" s="31"/>
    </row>
    <row r="25" spans="3:10" ht="35.25" customHeight="1">
      <c r="C25" s="75" t="s">
        <v>19</v>
      </c>
      <c r="D25" s="12"/>
      <c r="E25" s="12"/>
      <c r="F25" s="22"/>
      <c r="G25" s="12"/>
      <c r="H25" s="30"/>
      <c r="I25" s="8"/>
      <c r="J25" s="31"/>
    </row>
    <row r="26" spans="3:10" s="18" customFormat="1" ht="15.75">
      <c r="C26" s="72" t="s">
        <v>1</v>
      </c>
      <c r="D26" s="37">
        <f aca="true" t="shared" si="1" ref="D26:G29">D32+D38+D44+D50+D56+D62</f>
        <v>1265771.87</v>
      </c>
      <c r="E26" s="37">
        <f t="shared" si="1"/>
        <v>1267756.23</v>
      </c>
      <c r="F26" s="9">
        <f t="shared" si="1"/>
        <v>1365168.02</v>
      </c>
      <c r="G26" s="37">
        <f t="shared" si="1"/>
        <v>322000.19</v>
      </c>
      <c r="H26" s="30">
        <f>G26/F26</f>
        <v>0.23586854166126744</v>
      </c>
      <c r="I26" s="37">
        <f>I32+I38+I44+I50+I56+I62</f>
        <v>291719.75</v>
      </c>
      <c r="J26" s="31">
        <f>I26/F26</f>
        <v>0.213687799396297</v>
      </c>
    </row>
    <row r="27" spans="3:10" ht="15.75">
      <c r="C27" s="73" t="s">
        <v>16</v>
      </c>
      <c r="D27" s="7">
        <f t="shared" si="1"/>
        <v>1263127.97</v>
      </c>
      <c r="E27" s="7">
        <f t="shared" si="1"/>
        <v>1263127.98</v>
      </c>
      <c r="F27" s="7">
        <f t="shared" si="1"/>
        <v>1263127.98</v>
      </c>
      <c r="G27" s="7">
        <f t="shared" si="1"/>
        <v>291719.74</v>
      </c>
      <c r="H27" s="30">
        <f>G27/F27</f>
        <v>0.23095026364628546</v>
      </c>
      <c r="I27" s="38">
        <f>I33+I39+I45+I51+I57+I63</f>
        <v>291719.75</v>
      </c>
      <c r="J27" s="31">
        <f>I27/F27</f>
        <v>0.23095027156313963</v>
      </c>
    </row>
    <row r="28" spans="3:10" ht="15.75">
      <c r="C28" s="73" t="s">
        <v>10</v>
      </c>
      <c r="D28" s="7">
        <f t="shared" si="1"/>
        <v>2643.9</v>
      </c>
      <c r="E28" s="7">
        <f>E34+E40+E46+E52+E58+E64</f>
        <v>4628.25</v>
      </c>
      <c r="F28" s="7">
        <f t="shared" si="1"/>
        <v>4790.25</v>
      </c>
      <c r="G28" s="7">
        <f t="shared" si="1"/>
        <v>0</v>
      </c>
      <c r="H28" s="30">
        <f>G28/F28</f>
        <v>0</v>
      </c>
      <c r="I28" s="7">
        <f>I34+I40+I46+I52+I58+I64</f>
        <v>0</v>
      </c>
      <c r="J28" s="31">
        <f>I28/F28</f>
        <v>0</v>
      </c>
    </row>
    <row r="29" spans="3:10" ht="15.75">
      <c r="C29" s="73" t="s">
        <v>11</v>
      </c>
      <c r="D29" s="7">
        <f t="shared" si="1"/>
        <v>0</v>
      </c>
      <c r="E29" s="7">
        <f t="shared" si="1"/>
        <v>0</v>
      </c>
      <c r="F29" s="38">
        <f t="shared" si="1"/>
        <v>97249.79000000001</v>
      </c>
      <c r="G29" s="7">
        <f t="shared" si="1"/>
        <v>30280.45</v>
      </c>
      <c r="H29" s="30">
        <f>G29/F29</f>
        <v>0.31136776747795547</v>
      </c>
      <c r="I29" s="7">
        <f>I35+I41+I47+I53+I59+I65</f>
        <v>0</v>
      </c>
      <c r="J29" s="31">
        <f>I29/F29</f>
        <v>0</v>
      </c>
    </row>
    <row r="30" spans="3:10" ht="15.75">
      <c r="C30" s="73"/>
      <c r="D30" s="7"/>
      <c r="E30" s="7"/>
      <c r="F30" s="7"/>
      <c r="G30" s="7"/>
      <c r="H30" s="30"/>
      <c r="I30" s="7"/>
      <c r="J30" s="31"/>
    </row>
    <row r="31" spans="3:10" ht="15" customHeight="1">
      <c r="C31" s="72" t="s">
        <v>95</v>
      </c>
      <c r="D31" s="7"/>
      <c r="E31" s="7"/>
      <c r="F31" s="7"/>
      <c r="G31" s="7"/>
      <c r="H31" s="30"/>
      <c r="I31" s="7"/>
      <c r="J31" s="31"/>
    </row>
    <row r="32" spans="3:10" ht="15.75">
      <c r="C32" s="73" t="s">
        <v>1</v>
      </c>
      <c r="D32" s="7">
        <f>D33+D34+D35</f>
        <v>58815.57</v>
      </c>
      <c r="E32" s="7">
        <f>E33+E34+E35</f>
        <v>58815.57</v>
      </c>
      <c r="F32" s="7">
        <f>F33+F34+F35</f>
        <v>60115.57</v>
      </c>
      <c r="G32" s="7">
        <f>G33+G34+G35</f>
        <v>14206.11</v>
      </c>
      <c r="H32" s="30">
        <f>G32/F32</f>
        <v>0.23631332115789638</v>
      </c>
      <c r="I32" s="7">
        <f>I33+I34+I35</f>
        <v>13826.58</v>
      </c>
      <c r="J32" s="31">
        <f>I32/F32</f>
        <v>0.22999998170191183</v>
      </c>
    </row>
    <row r="33" spans="3:10" ht="15.75">
      <c r="C33" s="73" t="s">
        <v>16</v>
      </c>
      <c r="D33" s="7">
        <v>58815.57</v>
      </c>
      <c r="E33" s="7">
        <v>58815.57</v>
      </c>
      <c r="F33" s="7">
        <v>58815.57</v>
      </c>
      <c r="G33" s="7">
        <v>13826.58</v>
      </c>
      <c r="H33" s="30">
        <f>G33/F33</f>
        <v>0.23508366917127557</v>
      </c>
      <c r="I33" s="7">
        <v>13826.58</v>
      </c>
      <c r="J33" s="31">
        <f>I33/F33</f>
        <v>0.23508366917127557</v>
      </c>
    </row>
    <row r="34" spans="3:10" ht="15.75">
      <c r="C34" s="73" t="s">
        <v>10</v>
      </c>
      <c r="D34" s="7">
        <v>0</v>
      </c>
      <c r="E34" s="7">
        <v>0</v>
      </c>
      <c r="F34" s="7">
        <v>0</v>
      </c>
      <c r="G34" s="7">
        <v>0</v>
      </c>
      <c r="H34" s="30">
        <v>0</v>
      </c>
      <c r="I34" s="7">
        <v>0</v>
      </c>
      <c r="J34" s="31">
        <v>0</v>
      </c>
    </row>
    <row r="35" spans="3:10" ht="15.75">
      <c r="C35" s="73" t="s">
        <v>11</v>
      </c>
      <c r="D35" s="7">
        <v>0</v>
      </c>
      <c r="E35" s="7">
        <v>0</v>
      </c>
      <c r="F35" s="7">
        <v>1300</v>
      </c>
      <c r="G35" s="7">
        <v>379.53</v>
      </c>
      <c r="H35" s="30">
        <f>G35/F35</f>
        <v>0.2919461538461538</v>
      </c>
      <c r="I35" s="38">
        <v>0</v>
      </c>
      <c r="J35" s="31">
        <f>I35/F35</f>
        <v>0</v>
      </c>
    </row>
    <row r="36" spans="3:10" ht="15.75">
      <c r="C36" s="73"/>
      <c r="D36" s="7"/>
      <c r="E36" s="7"/>
      <c r="F36" s="7"/>
      <c r="G36" s="7"/>
      <c r="H36" s="30"/>
      <c r="I36" s="7"/>
      <c r="J36" s="31"/>
    </row>
    <row r="37" spans="3:10" ht="42.75">
      <c r="C37" s="72" t="s">
        <v>70</v>
      </c>
      <c r="D37" s="7"/>
      <c r="E37" s="7"/>
      <c r="F37" s="7"/>
      <c r="G37" s="7"/>
      <c r="H37" s="30"/>
      <c r="I37" s="7"/>
      <c r="J37" s="31"/>
    </row>
    <row r="38" spans="3:10" ht="15.75">
      <c r="C38" s="73" t="s">
        <v>1</v>
      </c>
      <c r="D38" s="7">
        <f>D39+D40+D41</f>
        <v>124103.59999999999</v>
      </c>
      <c r="E38" s="7">
        <f>E39+E40+E41</f>
        <v>127103.56000000001</v>
      </c>
      <c r="F38" s="7">
        <f>F39+F40+F41</f>
        <v>124703.56000000001</v>
      </c>
      <c r="G38" s="7">
        <f>G39+G40+G41</f>
        <v>29236.899999999998</v>
      </c>
      <c r="H38" s="30">
        <f>G38/F38</f>
        <v>0.23445120572339712</v>
      </c>
      <c r="I38" s="7">
        <f>I39+I40+I41</f>
        <v>28995.78</v>
      </c>
      <c r="J38" s="31">
        <f>I38/F38</f>
        <v>0.23251766028171125</v>
      </c>
    </row>
    <row r="39" spans="3:10" ht="15.75">
      <c r="C39" s="73" t="s">
        <v>16</v>
      </c>
      <c r="D39" s="7">
        <v>123209.7</v>
      </c>
      <c r="E39" s="7">
        <v>126209.74</v>
      </c>
      <c r="F39" s="7">
        <v>123209.74</v>
      </c>
      <c r="G39" s="7">
        <v>28995.78</v>
      </c>
      <c r="H39" s="30">
        <f>G39/F39</f>
        <v>0.23533675178601948</v>
      </c>
      <c r="I39" s="38">
        <v>28995.78</v>
      </c>
      <c r="J39" s="31">
        <f>I39/F39</f>
        <v>0.23533675178601948</v>
      </c>
    </row>
    <row r="40" spans="3:10" ht="15.75">
      <c r="C40" s="73" t="s">
        <v>10</v>
      </c>
      <c r="D40" s="7">
        <v>893.9</v>
      </c>
      <c r="E40" s="7">
        <v>893.82</v>
      </c>
      <c r="F40" s="7">
        <v>893.82</v>
      </c>
      <c r="G40" s="7">
        <v>0</v>
      </c>
      <c r="H40" s="30">
        <f>G40/F40</f>
        <v>0</v>
      </c>
      <c r="I40" s="7">
        <v>0</v>
      </c>
      <c r="J40" s="31">
        <f>I40/F40</f>
        <v>0</v>
      </c>
    </row>
    <row r="41" spans="3:10" ht="15.75">
      <c r="C41" s="73" t="s">
        <v>11</v>
      </c>
      <c r="D41" s="7">
        <v>0</v>
      </c>
      <c r="E41" s="7">
        <v>0</v>
      </c>
      <c r="F41" s="7">
        <v>600</v>
      </c>
      <c r="G41" s="7">
        <v>241.12</v>
      </c>
      <c r="H41" s="30">
        <f>G41/F41</f>
        <v>0.40186666666666665</v>
      </c>
      <c r="I41" s="38">
        <v>0</v>
      </c>
      <c r="J41" s="31">
        <f>I41/F41</f>
        <v>0</v>
      </c>
    </row>
    <row r="42" spans="3:10" ht="15.75">
      <c r="C42" s="73"/>
      <c r="D42" s="7"/>
      <c r="E42" s="7"/>
      <c r="F42" s="7"/>
      <c r="G42" s="7"/>
      <c r="H42" s="30"/>
      <c r="I42" s="7"/>
      <c r="J42" s="31"/>
    </row>
    <row r="43" spans="3:10" ht="73.5" customHeight="1">
      <c r="C43" s="72" t="s">
        <v>107</v>
      </c>
      <c r="D43" s="7"/>
      <c r="E43" s="7"/>
      <c r="F43" s="7"/>
      <c r="G43" s="7"/>
      <c r="H43" s="30"/>
      <c r="I43" s="7"/>
      <c r="J43" s="31"/>
    </row>
    <row r="44" spans="3:10" ht="20.25" customHeight="1">
      <c r="C44" s="73" t="s">
        <v>1</v>
      </c>
      <c r="D44" s="38">
        <f>D45+D46+D47</f>
        <v>625971.9</v>
      </c>
      <c r="E44" s="38">
        <f>E45+E46+E47</f>
        <v>624956.3400000001</v>
      </c>
      <c r="F44" s="7">
        <f>F45+F46+F47</f>
        <v>695412.9700000001</v>
      </c>
      <c r="G44" s="7">
        <f>G45+G46+G47</f>
        <v>161594.69</v>
      </c>
      <c r="H44" s="30">
        <f>G44/F44</f>
        <v>0.23237226938692268</v>
      </c>
      <c r="I44" s="7">
        <f>I45+I46+I47</f>
        <v>140028.53</v>
      </c>
      <c r="J44" s="31">
        <f>I44/F44</f>
        <v>0.20136025072986485</v>
      </c>
    </row>
    <row r="45" spans="3:10" ht="15.75">
      <c r="C45" s="73" t="s">
        <v>16</v>
      </c>
      <c r="D45" s="38">
        <v>624221.9</v>
      </c>
      <c r="E45" s="7">
        <v>621221.91</v>
      </c>
      <c r="F45" s="7">
        <v>624221.91</v>
      </c>
      <c r="G45" s="7">
        <v>140028.52</v>
      </c>
      <c r="H45" s="30">
        <f>G45/F45</f>
        <v>0.22432490394321467</v>
      </c>
      <c r="I45" s="38">
        <v>140028.53</v>
      </c>
      <c r="J45" s="31">
        <f>I45/F45</f>
        <v>0.2243249199631586</v>
      </c>
    </row>
    <row r="46" spans="3:10" ht="15.75">
      <c r="C46" s="73" t="s">
        <v>10</v>
      </c>
      <c r="D46" s="38">
        <v>1750</v>
      </c>
      <c r="E46" s="7">
        <v>3734.43</v>
      </c>
      <c r="F46" s="7">
        <v>3896.43</v>
      </c>
      <c r="G46" s="7">
        <v>0</v>
      </c>
      <c r="H46" s="30">
        <f>G46/F46</f>
        <v>0</v>
      </c>
      <c r="I46" s="7">
        <v>0</v>
      </c>
      <c r="J46" s="31">
        <f>I46/F46</f>
        <v>0</v>
      </c>
    </row>
    <row r="47" spans="3:10" ht="15.75">
      <c r="C47" s="73" t="s">
        <v>11</v>
      </c>
      <c r="D47" s="7">
        <v>0</v>
      </c>
      <c r="E47" s="7">
        <v>0</v>
      </c>
      <c r="F47" s="7">
        <v>67294.63</v>
      </c>
      <c r="G47" s="7">
        <v>21566.17</v>
      </c>
      <c r="H47" s="30">
        <f>G47/F47</f>
        <v>0.32047386247609944</v>
      </c>
      <c r="I47" s="38">
        <v>0</v>
      </c>
      <c r="J47" s="31">
        <f>I47/F47</f>
        <v>0</v>
      </c>
    </row>
    <row r="48" spans="3:10" ht="15.75">
      <c r="C48" s="73"/>
      <c r="D48" s="7"/>
      <c r="E48" s="7"/>
      <c r="F48" s="7"/>
      <c r="G48" s="7"/>
      <c r="H48" s="30"/>
      <c r="I48" s="7"/>
      <c r="J48" s="31"/>
    </row>
    <row r="49" spans="3:10" ht="81.75" customHeight="1">
      <c r="C49" s="72" t="s">
        <v>71</v>
      </c>
      <c r="D49" s="7"/>
      <c r="E49" s="7"/>
      <c r="F49" s="7"/>
      <c r="G49" s="7"/>
      <c r="H49" s="30"/>
      <c r="I49" s="7"/>
      <c r="J49" s="31"/>
    </row>
    <row r="50" spans="3:10" ht="15.75">
      <c r="C50" s="73" t="s">
        <v>1</v>
      </c>
      <c r="D50" s="7">
        <f>D51+D52+D53</f>
        <v>1681</v>
      </c>
      <c r="E50" s="7">
        <f>E51+E52+E53</f>
        <v>1681</v>
      </c>
      <c r="F50" s="7">
        <f>F51+F52+F53</f>
        <v>1681</v>
      </c>
      <c r="G50" s="7">
        <f>G51+G52+G53</f>
        <v>0</v>
      </c>
      <c r="H50" s="41">
        <f>G50/F50</f>
        <v>0</v>
      </c>
      <c r="I50" s="38">
        <f>I51+I52+I53</f>
        <v>0</v>
      </c>
      <c r="J50" s="45">
        <f>I50/F50</f>
        <v>0</v>
      </c>
    </row>
    <row r="51" spans="3:10" ht="15.75">
      <c r="C51" s="73" t="s">
        <v>16</v>
      </c>
      <c r="D51" s="7">
        <v>1681</v>
      </c>
      <c r="E51" s="7">
        <v>1681</v>
      </c>
      <c r="F51" s="7">
        <v>1681</v>
      </c>
      <c r="G51" s="7">
        <v>0</v>
      </c>
      <c r="H51" s="41">
        <f>G51/F51</f>
        <v>0</v>
      </c>
      <c r="I51" s="7">
        <v>0</v>
      </c>
      <c r="J51" s="45">
        <f>I51/F51</f>
        <v>0</v>
      </c>
    </row>
    <row r="52" spans="3:10" ht="15.75">
      <c r="C52" s="73" t="s">
        <v>10</v>
      </c>
      <c r="D52" s="7">
        <v>0</v>
      </c>
      <c r="E52" s="7">
        <v>0</v>
      </c>
      <c r="F52" s="7">
        <v>0</v>
      </c>
      <c r="G52" s="7">
        <v>0</v>
      </c>
      <c r="H52" s="41">
        <v>0</v>
      </c>
      <c r="I52" s="7">
        <v>0</v>
      </c>
      <c r="J52" s="31">
        <v>0</v>
      </c>
    </row>
    <row r="53" spans="3:10" ht="15.75">
      <c r="C53" s="73" t="s">
        <v>11</v>
      </c>
      <c r="D53" s="7">
        <v>0</v>
      </c>
      <c r="E53" s="7">
        <v>0</v>
      </c>
      <c r="F53" s="7">
        <v>0</v>
      </c>
      <c r="G53" s="7">
        <v>0</v>
      </c>
      <c r="H53" s="30">
        <v>0</v>
      </c>
      <c r="I53" s="38">
        <v>0</v>
      </c>
      <c r="J53" s="31">
        <v>0</v>
      </c>
    </row>
    <row r="54" spans="3:10" ht="15.75">
      <c r="C54" s="73"/>
      <c r="D54" s="7"/>
      <c r="E54" s="7"/>
      <c r="F54" s="7"/>
      <c r="G54" s="7"/>
      <c r="H54" s="30"/>
      <c r="I54" s="7"/>
      <c r="J54" s="31"/>
    </row>
    <row r="55" spans="3:10" ht="28.5">
      <c r="C55" s="72" t="s">
        <v>97</v>
      </c>
      <c r="D55" s="7"/>
      <c r="E55" s="7"/>
      <c r="F55" s="7"/>
      <c r="G55" s="7"/>
      <c r="H55" s="30"/>
      <c r="I55" s="7"/>
      <c r="J55" s="31"/>
    </row>
    <row r="56" spans="3:10" ht="15.75">
      <c r="C56" s="73" t="s">
        <v>1</v>
      </c>
      <c r="D56" s="7">
        <f>D57+D58+D59</f>
        <v>431896.8</v>
      </c>
      <c r="E56" s="7">
        <f>E57+E58+E59</f>
        <v>431896.76</v>
      </c>
      <c r="F56" s="7">
        <f>F57+F58+F59</f>
        <v>459951.92</v>
      </c>
      <c r="G56" s="7">
        <f>G57+G58+G59</f>
        <v>112092.82</v>
      </c>
      <c r="H56" s="30">
        <f>G56/F56</f>
        <v>0.24370551600262916</v>
      </c>
      <c r="I56" s="7">
        <f>I57+I58+I59</f>
        <v>103999.19</v>
      </c>
      <c r="J56" s="31">
        <f>I56/F56</f>
        <v>0.2261088289402075</v>
      </c>
    </row>
    <row r="57" spans="3:10" ht="15.75">
      <c r="C57" s="73" t="s">
        <v>16</v>
      </c>
      <c r="D57" s="7">
        <v>431896.8</v>
      </c>
      <c r="E57" s="7">
        <v>431896.76</v>
      </c>
      <c r="F57" s="7">
        <v>431896.76</v>
      </c>
      <c r="G57" s="7">
        <v>103999.19</v>
      </c>
      <c r="H57" s="30">
        <f>G57/F57</f>
        <v>0.24079641162392604</v>
      </c>
      <c r="I57" s="7">
        <v>103999.19</v>
      </c>
      <c r="J57" s="31">
        <f>I57/F57</f>
        <v>0.24079641162392604</v>
      </c>
    </row>
    <row r="58" spans="3:10" ht="15.75">
      <c r="C58" s="73" t="s">
        <v>10</v>
      </c>
      <c r="D58" s="7">
        <v>0</v>
      </c>
      <c r="E58" s="7">
        <v>0</v>
      </c>
      <c r="F58" s="7">
        <v>0</v>
      </c>
      <c r="G58" s="7">
        <v>0</v>
      </c>
      <c r="H58" s="30">
        <v>0</v>
      </c>
      <c r="I58" s="7">
        <v>0</v>
      </c>
      <c r="J58" s="31">
        <v>0</v>
      </c>
    </row>
    <row r="59" spans="3:10" ht="15.75">
      <c r="C59" s="73" t="s">
        <v>11</v>
      </c>
      <c r="D59" s="7">
        <v>0</v>
      </c>
      <c r="E59" s="7">
        <v>0</v>
      </c>
      <c r="F59" s="7">
        <v>28055.16</v>
      </c>
      <c r="G59" s="7">
        <v>8093.63</v>
      </c>
      <c r="H59" s="30">
        <f>G59/F59</f>
        <v>0.28848988920398244</v>
      </c>
      <c r="I59" s="7">
        <v>0</v>
      </c>
      <c r="J59" s="31">
        <f>I59/F59</f>
        <v>0</v>
      </c>
    </row>
    <row r="60" spans="3:10" ht="15.75">
      <c r="C60" s="73"/>
      <c r="D60" s="7"/>
      <c r="E60" s="7"/>
      <c r="F60" s="7"/>
      <c r="G60" s="7"/>
      <c r="H60" s="30"/>
      <c r="I60" s="7"/>
      <c r="J60" s="31"/>
    </row>
    <row r="61" spans="3:10" ht="28.5">
      <c r="C61" s="72" t="s">
        <v>20</v>
      </c>
      <c r="D61" s="7"/>
      <c r="E61" s="7"/>
      <c r="F61" s="7"/>
      <c r="G61" s="7"/>
      <c r="H61" s="30"/>
      <c r="I61" s="7"/>
      <c r="J61" s="31"/>
    </row>
    <row r="62" spans="3:10" ht="15.75">
      <c r="C62" s="73" t="s">
        <v>1</v>
      </c>
      <c r="D62" s="7">
        <f>D63+D64+D65</f>
        <v>23303</v>
      </c>
      <c r="E62" s="7">
        <f>E63+E64+E65</f>
        <v>23303</v>
      </c>
      <c r="F62" s="7">
        <f>F63+F64+F65</f>
        <v>23303</v>
      </c>
      <c r="G62" s="7">
        <f>G63+G64+G65</f>
        <v>4869.67</v>
      </c>
      <c r="H62" s="30">
        <f>G62/F62</f>
        <v>0.20897180620520964</v>
      </c>
      <c r="I62" s="7">
        <f>I63+I64+I65</f>
        <v>4869.67</v>
      </c>
      <c r="J62" s="31">
        <f>I62/F62</f>
        <v>0.20897180620520964</v>
      </c>
    </row>
    <row r="63" spans="3:10" ht="15.75">
      <c r="C63" s="73" t="s">
        <v>16</v>
      </c>
      <c r="D63" s="7">
        <v>23303</v>
      </c>
      <c r="E63" s="7">
        <v>23303</v>
      </c>
      <c r="F63" s="7">
        <v>23303</v>
      </c>
      <c r="G63" s="7">
        <v>4869.67</v>
      </c>
      <c r="H63" s="30">
        <f>G63/F63</f>
        <v>0.20897180620520964</v>
      </c>
      <c r="I63" s="38">
        <v>4869.67</v>
      </c>
      <c r="J63" s="31">
        <f>I63/F63</f>
        <v>0.20897180620520964</v>
      </c>
    </row>
    <row r="64" spans="3:10" ht="15.75">
      <c r="C64" s="73" t="s">
        <v>10</v>
      </c>
      <c r="D64" s="7">
        <v>0</v>
      </c>
      <c r="E64" s="7">
        <v>0</v>
      </c>
      <c r="F64" s="7">
        <v>0</v>
      </c>
      <c r="G64" s="7">
        <v>0</v>
      </c>
      <c r="H64" s="30">
        <v>0</v>
      </c>
      <c r="I64" s="7">
        <v>0</v>
      </c>
      <c r="J64" s="31">
        <v>0</v>
      </c>
    </row>
    <row r="65" spans="3:10" ht="15.75">
      <c r="C65" s="73" t="s">
        <v>11</v>
      </c>
      <c r="D65" s="7">
        <v>0</v>
      </c>
      <c r="E65" s="7">
        <v>0</v>
      </c>
      <c r="F65" s="7">
        <v>0</v>
      </c>
      <c r="G65" s="7">
        <v>0</v>
      </c>
      <c r="H65" s="30">
        <v>0</v>
      </c>
      <c r="I65" s="7">
        <v>0</v>
      </c>
      <c r="J65" s="31">
        <v>0</v>
      </c>
    </row>
    <row r="66" spans="3:10" ht="15.75">
      <c r="C66" s="73"/>
      <c r="D66" s="7"/>
      <c r="E66" s="7"/>
      <c r="F66" s="7"/>
      <c r="G66" s="7"/>
      <c r="H66" s="30"/>
      <c r="I66" s="7"/>
      <c r="J66" s="31"/>
    </row>
    <row r="67" spans="3:10" ht="16.5" customHeight="1">
      <c r="C67" s="73"/>
      <c r="D67" s="12"/>
      <c r="E67" s="12"/>
      <c r="F67" s="7"/>
      <c r="G67" s="29"/>
      <c r="H67" s="30"/>
      <c r="I67" s="8"/>
      <c r="J67" s="31"/>
    </row>
    <row r="68" spans="3:10" ht="42.75">
      <c r="C68" s="76" t="s">
        <v>21</v>
      </c>
      <c r="D68" s="12"/>
      <c r="E68" s="12"/>
      <c r="F68" s="7"/>
      <c r="G68" s="29"/>
      <c r="H68" s="30"/>
      <c r="I68" s="8"/>
      <c r="J68" s="31"/>
    </row>
    <row r="69" spans="3:10" s="18" customFormat="1" ht="15.75" customHeight="1">
      <c r="C69" s="72" t="s">
        <v>1</v>
      </c>
      <c r="D69" s="9">
        <f aca="true" t="shared" si="2" ref="D69:G72">D75+D81+D87</f>
        <v>6684911.960000001</v>
      </c>
      <c r="E69" s="37">
        <f t="shared" si="2"/>
        <v>5707556.55</v>
      </c>
      <c r="F69" s="9">
        <f t="shared" si="2"/>
        <v>6791238.23361</v>
      </c>
      <c r="G69" s="9">
        <f t="shared" si="2"/>
        <v>1402967.13808</v>
      </c>
      <c r="H69" s="30">
        <f>G69/F69</f>
        <v>0.206584880373756</v>
      </c>
      <c r="I69" s="9">
        <f>I75+I81+I87</f>
        <v>1374259.89</v>
      </c>
      <c r="J69" s="31">
        <f>I69/F69</f>
        <v>0.2023577796459495</v>
      </c>
    </row>
    <row r="70" spans="3:10" ht="16.5" customHeight="1">
      <c r="C70" s="73" t="s">
        <v>16</v>
      </c>
      <c r="D70" s="7">
        <f t="shared" si="2"/>
        <v>1858441.04</v>
      </c>
      <c r="E70" s="7">
        <f t="shared" si="2"/>
        <v>1731454.57</v>
      </c>
      <c r="F70" s="7">
        <f t="shared" si="2"/>
        <v>1858441</v>
      </c>
      <c r="G70" s="7">
        <f t="shared" si="2"/>
        <v>409932.10732999997</v>
      </c>
      <c r="H70" s="30">
        <f>G70/F70</f>
        <v>0.2205784888140113</v>
      </c>
      <c r="I70" s="7">
        <f>I76+I82+I88</f>
        <v>409932.14999999997</v>
      </c>
      <c r="J70" s="31">
        <f>I70/F70</f>
        <v>0.22057851177411603</v>
      </c>
    </row>
    <row r="71" spans="3:10" ht="17.25" customHeight="1">
      <c r="C71" s="73" t="s">
        <v>10</v>
      </c>
      <c r="D71" s="7">
        <f t="shared" si="2"/>
        <v>4826470.92</v>
      </c>
      <c r="E71" s="7">
        <f t="shared" si="2"/>
        <v>3976101.98</v>
      </c>
      <c r="F71" s="7">
        <f t="shared" si="2"/>
        <v>4735001.23361</v>
      </c>
      <c r="G71" s="7">
        <f t="shared" si="2"/>
        <v>964327.71985</v>
      </c>
      <c r="H71" s="30">
        <f>G71/F71</f>
        <v>0.2036594442689911</v>
      </c>
      <c r="I71" s="7">
        <f>I77+I83+I89</f>
        <v>964327.74</v>
      </c>
      <c r="J71" s="31">
        <f>I71/F71</f>
        <v>0.20365944852453383</v>
      </c>
    </row>
    <row r="72" spans="3:10" ht="17.25" customHeight="1">
      <c r="C72" s="73" t="s">
        <v>11</v>
      </c>
      <c r="D72" s="7">
        <f t="shared" si="2"/>
        <v>0</v>
      </c>
      <c r="E72" s="7">
        <f t="shared" si="2"/>
        <v>0</v>
      </c>
      <c r="F72" s="7">
        <f t="shared" si="2"/>
        <v>197796</v>
      </c>
      <c r="G72" s="7">
        <f t="shared" si="2"/>
        <v>28707.310899999997</v>
      </c>
      <c r="H72" s="30">
        <f>G72/F72</f>
        <v>0.1451359526987401</v>
      </c>
      <c r="I72" s="7">
        <f>I78+I84+I90</f>
        <v>0</v>
      </c>
      <c r="J72" s="31">
        <f>I72/F72</f>
        <v>0</v>
      </c>
    </row>
    <row r="73" spans="3:10" ht="18.75" customHeight="1">
      <c r="C73" s="77"/>
      <c r="D73" s="12"/>
      <c r="E73" s="12"/>
      <c r="F73" s="20"/>
      <c r="G73" s="29"/>
      <c r="H73" s="30"/>
      <c r="I73" s="29"/>
      <c r="J73" s="31"/>
    </row>
    <row r="74" spans="3:10" ht="17.25" customHeight="1">
      <c r="C74" s="72" t="s">
        <v>2</v>
      </c>
      <c r="D74" s="12"/>
      <c r="E74" s="12"/>
      <c r="F74" s="21"/>
      <c r="G74" s="8"/>
      <c r="H74" s="30"/>
      <c r="I74" s="8"/>
      <c r="J74" s="31"/>
    </row>
    <row r="75" spans="3:10" ht="17.25" customHeight="1">
      <c r="C75" s="73" t="s">
        <v>1</v>
      </c>
      <c r="D75" s="38">
        <f>D76+D77+D78</f>
        <v>6196356.11</v>
      </c>
      <c r="E75" s="38">
        <f>E76+E77+E78</f>
        <v>5363550.52</v>
      </c>
      <c r="F75" s="7">
        <f>F76+F77+F78</f>
        <v>6383675.40005</v>
      </c>
      <c r="G75" s="7">
        <f>G76+G77+G78</f>
        <v>1320121.27708</v>
      </c>
      <c r="H75" s="30">
        <f>G75/F75</f>
        <v>0.20679642907119933</v>
      </c>
      <c r="I75" s="38">
        <f>I76+I77+I78</f>
        <v>1300343.16</v>
      </c>
      <c r="J75" s="31">
        <f>I75/F75</f>
        <v>0.20369819555515228</v>
      </c>
    </row>
    <row r="76" spans="3:10" ht="17.25" customHeight="1">
      <c r="C76" s="73" t="s">
        <v>16</v>
      </c>
      <c r="D76" s="7">
        <v>1492274.36</v>
      </c>
      <c r="E76" s="7">
        <v>1387448.54</v>
      </c>
      <c r="F76" s="7">
        <v>1496882.16644</v>
      </c>
      <c r="G76" s="8">
        <v>336015.41633</v>
      </c>
      <c r="H76" s="30">
        <f>G76/F76</f>
        <v>0.2244768652225563</v>
      </c>
      <c r="I76" s="36">
        <v>336015.42</v>
      </c>
      <c r="J76" s="31">
        <f>I76/F76</f>
        <v>0.2244768676743191</v>
      </c>
    </row>
    <row r="77" spans="3:10" ht="17.25" customHeight="1">
      <c r="C77" s="73" t="s">
        <v>10</v>
      </c>
      <c r="D77" s="8">
        <v>4704081.75</v>
      </c>
      <c r="E77" s="7">
        <v>3976101.98</v>
      </c>
      <c r="F77" s="8">
        <v>4735001.23361</v>
      </c>
      <c r="G77" s="8">
        <v>964327.71985</v>
      </c>
      <c r="H77" s="30">
        <f>G77/F77</f>
        <v>0.2036594442689911</v>
      </c>
      <c r="I77" s="36">
        <v>964327.74</v>
      </c>
      <c r="J77" s="31">
        <f>I77/F77</f>
        <v>0.20365944852453383</v>
      </c>
    </row>
    <row r="78" spans="3:10" ht="17.25" customHeight="1">
      <c r="C78" s="73" t="s">
        <v>11</v>
      </c>
      <c r="D78" s="8">
        <v>0</v>
      </c>
      <c r="E78" s="8">
        <v>0</v>
      </c>
      <c r="F78" s="7">
        <v>151792</v>
      </c>
      <c r="G78" s="8">
        <v>19778.1409</v>
      </c>
      <c r="H78" s="30">
        <f>G78/F78</f>
        <v>0.13029765007378516</v>
      </c>
      <c r="I78" s="36">
        <v>0</v>
      </c>
      <c r="J78" s="31">
        <f>I78/F78</f>
        <v>0</v>
      </c>
    </row>
    <row r="79" spans="3:10" ht="17.25" customHeight="1">
      <c r="C79" s="73"/>
      <c r="D79" s="8"/>
      <c r="E79" s="8"/>
      <c r="F79" s="7"/>
      <c r="G79" s="8"/>
      <c r="H79" s="30"/>
      <c r="I79" s="8"/>
      <c r="J79" s="31"/>
    </row>
    <row r="80" spans="3:10" ht="48" customHeight="1">
      <c r="C80" s="72" t="s">
        <v>12</v>
      </c>
      <c r="D80" s="8"/>
      <c r="E80" s="8"/>
      <c r="F80" s="7"/>
      <c r="G80" s="8"/>
      <c r="H80" s="30"/>
      <c r="I80" s="8"/>
      <c r="J80" s="31"/>
    </row>
    <row r="81" spans="3:10" ht="17.25" customHeight="1">
      <c r="C81" s="73" t="s">
        <v>1</v>
      </c>
      <c r="D81" s="38">
        <f>D82+D83+D84</f>
        <v>439937.95</v>
      </c>
      <c r="E81" s="38">
        <f>E82+E83+E84</f>
        <v>295388.17</v>
      </c>
      <c r="F81" s="7">
        <f>F82+F83+F84</f>
        <v>358944.97</v>
      </c>
      <c r="G81" s="7">
        <f>G82+G83+G84</f>
        <v>74306.66100000001</v>
      </c>
      <c r="H81" s="30">
        <f>G81/F81</f>
        <v>0.20701407516589523</v>
      </c>
      <c r="I81" s="7">
        <f>I82+I83+I84</f>
        <v>65377.49</v>
      </c>
      <c r="J81" s="31">
        <f>I81/F81</f>
        <v>0.18213791935850224</v>
      </c>
    </row>
    <row r="82" spans="3:10" ht="17.25" customHeight="1">
      <c r="C82" s="73" t="s">
        <v>16</v>
      </c>
      <c r="D82" s="7">
        <v>317548.78</v>
      </c>
      <c r="E82" s="7">
        <v>295388.17</v>
      </c>
      <c r="F82" s="7">
        <v>312940.97</v>
      </c>
      <c r="G82" s="7">
        <v>65377.491</v>
      </c>
      <c r="H82" s="30">
        <f>G82/F82</f>
        <v>0.20891317298594686</v>
      </c>
      <c r="I82" s="7">
        <v>65377.49</v>
      </c>
      <c r="J82" s="31">
        <f>I82/F82</f>
        <v>0.20891316979045602</v>
      </c>
    </row>
    <row r="83" spans="3:10" ht="17.25" customHeight="1">
      <c r="C83" s="73" t="s">
        <v>10</v>
      </c>
      <c r="D83" s="8">
        <v>122389.17</v>
      </c>
      <c r="E83" s="7">
        <v>0</v>
      </c>
      <c r="F83" s="7">
        <v>0</v>
      </c>
      <c r="G83" s="8">
        <v>0</v>
      </c>
      <c r="H83" s="30">
        <v>0</v>
      </c>
      <c r="I83" s="8">
        <v>0</v>
      </c>
      <c r="J83" s="31">
        <v>0</v>
      </c>
    </row>
    <row r="84" spans="3:10" ht="17.25" customHeight="1">
      <c r="C84" s="73" t="s">
        <v>11</v>
      </c>
      <c r="D84" s="8">
        <v>0</v>
      </c>
      <c r="E84" s="8">
        <v>0</v>
      </c>
      <c r="F84" s="8">
        <v>46004</v>
      </c>
      <c r="G84" s="7">
        <v>8929.17</v>
      </c>
      <c r="H84" s="30">
        <f>G84/F84</f>
        <v>0.19409551343361447</v>
      </c>
      <c r="I84" s="38">
        <v>0</v>
      </c>
      <c r="J84" s="31">
        <f>I84/F84</f>
        <v>0</v>
      </c>
    </row>
    <row r="85" spans="3:10" ht="17.25" customHeight="1">
      <c r="C85" s="73"/>
      <c r="D85" s="8"/>
      <c r="E85" s="8"/>
      <c r="F85" s="7"/>
      <c r="G85" s="8"/>
      <c r="H85" s="30"/>
      <c r="I85" s="8"/>
      <c r="J85" s="31"/>
    </row>
    <row r="86" spans="1:10" ht="15.75" customHeight="1">
      <c r="A86" s="1" t="s">
        <v>68</v>
      </c>
      <c r="C86" s="72" t="s">
        <v>40</v>
      </c>
      <c r="D86" s="8"/>
      <c r="E86" s="8"/>
      <c r="F86" s="7"/>
      <c r="G86" s="8"/>
      <c r="H86" s="30"/>
      <c r="I86" s="8"/>
      <c r="J86" s="31"/>
    </row>
    <row r="87" spans="3:10" ht="17.25" customHeight="1">
      <c r="C87" s="73" t="s">
        <v>1</v>
      </c>
      <c r="D87" s="8">
        <f>D88+D89+D90</f>
        <v>48617.9</v>
      </c>
      <c r="E87" s="8">
        <f>E88+E89+E90</f>
        <v>48617.86</v>
      </c>
      <c r="F87" s="8">
        <f>F88+F89+F90</f>
        <v>48617.86356</v>
      </c>
      <c r="G87" s="8">
        <f>G88+G89+G90</f>
        <v>8539.2</v>
      </c>
      <c r="H87" s="30">
        <f>G87/F87</f>
        <v>0.17563914525906002</v>
      </c>
      <c r="I87" s="36">
        <f>I88+I89+I90</f>
        <v>8539.24</v>
      </c>
      <c r="J87" s="31">
        <f>I87/F87</f>
        <v>0.1756399680019177</v>
      </c>
    </row>
    <row r="88" spans="3:10" ht="17.25" customHeight="1">
      <c r="C88" s="73" t="s">
        <v>16</v>
      </c>
      <c r="D88" s="7">
        <v>48617.9</v>
      </c>
      <c r="E88" s="8">
        <v>48617.86</v>
      </c>
      <c r="F88" s="7">
        <v>48617.86356</v>
      </c>
      <c r="G88" s="8">
        <v>8539.2</v>
      </c>
      <c r="H88" s="30">
        <f>G88/F88</f>
        <v>0.17563914525906002</v>
      </c>
      <c r="I88" s="36">
        <v>8539.24</v>
      </c>
      <c r="J88" s="31">
        <f>I88/F88</f>
        <v>0.1756399680019177</v>
      </c>
    </row>
    <row r="89" spans="3:10" ht="17.25" customHeight="1">
      <c r="C89" s="73" t="s">
        <v>10</v>
      </c>
      <c r="D89" s="7">
        <v>0</v>
      </c>
      <c r="E89" s="8">
        <v>0</v>
      </c>
      <c r="F89" s="7">
        <v>0</v>
      </c>
      <c r="G89" s="8">
        <v>0</v>
      </c>
      <c r="H89" s="30">
        <v>0</v>
      </c>
      <c r="I89" s="8">
        <v>0</v>
      </c>
      <c r="J89" s="31">
        <v>0</v>
      </c>
    </row>
    <row r="90" spans="3:10" ht="17.25" customHeight="1">
      <c r="C90" s="73" t="s">
        <v>11</v>
      </c>
      <c r="D90" s="7">
        <v>0</v>
      </c>
      <c r="E90" s="8">
        <v>0</v>
      </c>
      <c r="F90" s="7">
        <v>0</v>
      </c>
      <c r="G90" s="8">
        <v>0</v>
      </c>
      <c r="H90" s="30">
        <v>0</v>
      </c>
      <c r="I90" s="8">
        <v>0</v>
      </c>
      <c r="J90" s="31">
        <v>0</v>
      </c>
    </row>
    <row r="91" spans="3:10" ht="17.25" customHeight="1">
      <c r="C91" s="73"/>
      <c r="D91" s="8"/>
      <c r="E91" s="8"/>
      <c r="F91" s="7"/>
      <c r="G91" s="8"/>
      <c r="H91" s="30"/>
      <c r="I91" s="8"/>
      <c r="J91" s="31"/>
    </row>
    <row r="92" spans="3:10" ht="44.25" customHeight="1">
      <c r="C92" s="75" t="s">
        <v>22</v>
      </c>
      <c r="D92" s="8"/>
      <c r="E92" s="8"/>
      <c r="F92" s="7"/>
      <c r="G92" s="8"/>
      <c r="H92" s="30"/>
      <c r="I92" s="8"/>
      <c r="J92" s="31"/>
    </row>
    <row r="93" spans="3:10" s="18" customFormat="1" ht="15.75" customHeight="1">
      <c r="C93" s="72" t="s">
        <v>1</v>
      </c>
      <c r="D93" s="9">
        <f aca="true" t="shared" si="3" ref="D93:G96">D99+D105+D111+D117+D123+D129</f>
        <v>73967.4</v>
      </c>
      <c r="E93" s="9">
        <f t="shared" si="3"/>
        <v>73967.41</v>
      </c>
      <c r="F93" s="9">
        <f t="shared" si="3"/>
        <v>73967.4</v>
      </c>
      <c r="G93" s="9">
        <f t="shared" si="3"/>
        <v>6364.73</v>
      </c>
      <c r="H93" s="30">
        <f>G93/F93</f>
        <v>0.08604777239702896</v>
      </c>
      <c r="I93" s="37">
        <f>I99+I105+I111+I117+I123+I129</f>
        <v>6364.7699999999995</v>
      </c>
      <c r="J93" s="31">
        <f>I93/F93</f>
        <v>0.08604831317580447</v>
      </c>
    </row>
    <row r="94" spans="3:10" ht="16.5" customHeight="1">
      <c r="C94" s="73" t="s">
        <v>16</v>
      </c>
      <c r="D94" s="7">
        <f t="shared" si="3"/>
        <v>48521.4</v>
      </c>
      <c r="E94" s="7">
        <f t="shared" si="3"/>
        <v>48521.4</v>
      </c>
      <c r="F94" s="7">
        <f t="shared" si="3"/>
        <v>48521.4</v>
      </c>
      <c r="G94" s="7">
        <f t="shared" si="3"/>
        <v>4509.2</v>
      </c>
      <c r="H94" s="30">
        <f>G94/F94</f>
        <v>0.09293219074470233</v>
      </c>
      <c r="I94" s="7">
        <f>I100+I106+I112+I118+I124+I130</f>
        <v>4509.24</v>
      </c>
      <c r="J94" s="31">
        <f>I94/F94</f>
        <v>0.09293301512322397</v>
      </c>
    </row>
    <row r="95" spans="3:10" ht="18" customHeight="1">
      <c r="C95" s="73" t="s">
        <v>10</v>
      </c>
      <c r="D95" s="7">
        <f t="shared" si="3"/>
        <v>25446</v>
      </c>
      <c r="E95" s="7">
        <f t="shared" si="3"/>
        <v>25446.010000000002</v>
      </c>
      <c r="F95" s="7">
        <f t="shared" si="3"/>
        <v>25446</v>
      </c>
      <c r="G95" s="7">
        <f t="shared" si="3"/>
        <v>1855.53</v>
      </c>
      <c r="H95" s="30">
        <f>G95/F95</f>
        <v>0.07292030181560953</v>
      </c>
      <c r="I95" s="7">
        <f>I101+I107+I113+I119+I125+I131</f>
        <v>1855.53</v>
      </c>
      <c r="J95" s="31">
        <f>I95/F95</f>
        <v>0.07292030181560953</v>
      </c>
    </row>
    <row r="96" spans="3:10" ht="16.5" customHeight="1">
      <c r="C96" s="73" t="s">
        <v>11</v>
      </c>
      <c r="D96" s="7">
        <f t="shared" si="3"/>
        <v>0</v>
      </c>
      <c r="E96" s="7">
        <f t="shared" si="3"/>
        <v>0</v>
      </c>
      <c r="F96" s="7">
        <f t="shared" si="3"/>
        <v>0</v>
      </c>
      <c r="G96" s="7">
        <f t="shared" si="3"/>
        <v>0</v>
      </c>
      <c r="H96" s="30">
        <v>0</v>
      </c>
      <c r="I96" s="7">
        <f>I102+I108+I114+I120+I126+I132</f>
        <v>0</v>
      </c>
      <c r="J96" s="31">
        <v>0</v>
      </c>
    </row>
    <row r="97" spans="3:10" ht="13.5" customHeight="1">
      <c r="C97" s="78"/>
      <c r="D97" s="8"/>
      <c r="E97" s="8"/>
      <c r="F97" s="7"/>
      <c r="G97" s="8"/>
      <c r="H97" s="30"/>
      <c r="I97" s="8"/>
      <c r="J97" s="31"/>
    </row>
    <row r="98" spans="3:10" ht="29.25" customHeight="1">
      <c r="C98" s="90" t="s">
        <v>23</v>
      </c>
      <c r="D98" s="8"/>
      <c r="E98" s="8"/>
      <c r="F98" s="7"/>
      <c r="G98" s="8"/>
      <c r="H98" s="30"/>
      <c r="I98" s="8"/>
      <c r="J98" s="31"/>
    </row>
    <row r="99" spans="3:10" ht="15.75">
      <c r="C99" s="74" t="s">
        <v>1</v>
      </c>
      <c r="D99" s="7">
        <f>D100+D101+D102</f>
        <v>29015.4</v>
      </c>
      <c r="E99" s="7">
        <f>E100+E101+E102</f>
        <v>29015.4</v>
      </c>
      <c r="F99" s="7">
        <f>F100+F101+F102</f>
        <v>29015.4</v>
      </c>
      <c r="G99" s="7">
        <f>G100+G101+G102</f>
        <v>4509.2</v>
      </c>
      <c r="H99" s="30">
        <f>G99/F99</f>
        <v>0.15540712862824568</v>
      </c>
      <c r="I99" s="38">
        <f>I100+I101+I102</f>
        <v>4509.24</v>
      </c>
      <c r="J99" s="31">
        <f>I99/F99</f>
        <v>0.15540850720651792</v>
      </c>
    </row>
    <row r="100" spans="3:10" ht="15.75">
      <c r="C100" s="73" t="s">
        <v>16</v>
      </c>
      <c r="D100" s="7">
        <v>29015.4</v>
      </c>
      <c r="E100" s="7">
        <v>29015.4</v>
      </c>
      <c r="F100" s="7">
        <v>29015.4</v>
      </c>
      <c r="G100" s="8">
        <v>4509.2</v>
      </c>
      <c r="H100" s="30">
        <f>G100/F100</f>
        <v>0.15540712862824568</v>
      </c>
      <c r="I100" s="8">
        <v>4509.24</v>
      </c>
      <c r="J100" s="31">
        <f>I100/F100</f>
        <v>0.15540850720651792</v>
      </c>
    </row>
    <row r="101" spans="3:10" ht="15.75">
      <c r="C101" s="73" t="s">
        <v>10</v>
      </c>
      <c r="D101" s="8">
        <v>0</v>
      </c>
      <c r="E101" s="8">
        <v>0</v>
      </c>
      <c r="F101" s="8">
        <v>0</v>
      </c>
      <c r="G101" s="8">
        <v>0</v>
      </c>
      <c r="H101" s="30">
        <v>0</v>
      </c>
      <c r="I101" s="8">
        <v>0</v>
      </c>
      <c r="J101" s="31">
        <v>0</v>
      </c>
    </row>
    <row r="102" spans="3:10" ht="15.75">
      <c r="C102" s="73" t="s">
        <v>11</v>
      </c>
      <c r="D102" s="7">
        <v>0</v>
      </c>
      <c r="E102" s="8">
        <v>0</v>
      </c>
      <c r="F102" s="7">
        <v>0</v>
      </c>
      <c r="G102" s="8">
        <v>0</v>
      </c>
      <c r="H102" s="30">
        <v>0</v>
      </c>
      <c r="I102" s="8">
        <v>0</v>
      </c>
      <c r="J102" s="31">
        <v>0</v>
      </c>
    </row>
    <row r="103" spans="3:10" ht="15.75">
      <c r="C103" s="79"/>
      <c r="D103" s="8"/>
      <c r="E103" s="8"/>
      <c r="F103" s="7"/>
      <c r="G103" s="8"/>
      <c r="H103" s="30"/>
      <c r="I103" s="8"/>
      <c r="J103" s="31"/>
    </row>
    <row r="104" spans="3:10" ht="28.5">
      <c r="C104" s="91" t="s">
        <v>24</v>
      </c>
      <c r="D104" s="8"/>
      <c r="E104" s="8"/>
      <c r="F104" s="7"/>
      <c r="G104" s="8"/>
      <c r="H104" s="30"/>
      <c r="I104" s="8"/>
      <c r="J104" s="31"/>
    </row>
    <row r="105" spans="3:10" ht="15" customHeight="1">
      <c r="C105" s="73" t="s">
        <v>1</v>
      </c>
      <c r="D105" s="7">
        <f>D106+D107+D108</f>
        <v>31363</v>
      </c>
      <c r="E105" s="7">
        <f>E106+E107+E108</f>
        <v>31363.010000000002</v>
      </c>
      <c r="F105" s="7">
        <f>F106+F107+F108</f>
        <v>31363</v>
      </c>
      <c r="G105" s="7">
        <f>G106+G107+G108</f>
        <v>0</v>
      </c>
      <c r="H105" s="30">
        <f>G105/F105</f>
        <v>0</v>
      </c>
      <c r="I105" s="7">
        <f>I106+I107+I108</f>
        <v>0</v>
      </c>
      <c r="J105" s="31">
        <f>I105/F105</f>
        <v>0</v>
      </c>
    </row>
    <row r="106" spans="3:10" ht="15" customHeight="1">
      <c r="C106" s="73" t="s">
        <v>16</v>
      </c>
      <c r="D106" s="7">
        <v>19006</v>
      </c>
      <c r="E106" s="7">
        <v>19006</v>
      </c>
      <c r="F106" s="7">
        <v>19006</v>
      </c>
      <c r="G106" s="8">
        <v>0</v>
      </c>
      <c r="H106" s="30">
        <f>G106/F106</f>
        <v>0</v>
      </c>
      <c r="I106" s="8">
        <v>0</v>
      </c>
      <c r="J106" s="31">
        <f>I106/F106</f>
        <v>0</v>
      </c>
    </row>
    <row r="107" spans="3:10" ht="15" customHeight="1">
      <c r="C107" s="73" t="s">
        <v>10</v>
      </c>
      <c r="D107" s="7">
        <v>12357</v>
      </c>
      <c r="E107" s="7">
        <v>12357.01</v>
      </c>
      <c r="F107" s="7">
        <v>12357</v>
      </c>
      <c r="G107" s="8">
        <v>0</v>
      </c>
      <c r="H107" s="30">
        <f>G107/F107</f>
        <v>0</v>
      </c>
      <c r="I107" s="8">
        <v>0</v>
      </c>
      <c r="J107" s="31">
        <f>I107/F107</f>
        <v>0</v>
      </c>
    </row>
    <row r="108" spans="3:10" ht="15" customHeight="1">
      <c r="C108" s="73" t="s">
        <v>11</v>
      </c>
      <c r="D108" s="8">
        <v>0</v>
      </c>
      <c r="E108" s="8">
        <v>0</v>
      </c>
      <c r="F108" s="8">
        <v>0</v>
      </c>
      <c r="G108" s="8">
        <v>0</v>
      </c>
      <c r="H108" s="30">
        <v>0</v>
      </c>
      <c r="I108" s="8">
        <v>0</v>
      </c>
      <c r="J108" s="31">
        <v>0</v>
      </c>
    </row>
    <row r="109" spans="3:10" ht="15" customHeight="1">
      <c r="C109" s="73"/>
      <c r="D109" s="8"/>
      <c r="E109" s="8"/>
      <c r="F109" s="7"/>
      <c r="G109" s="8"/>
      <c r="H109" s="30"/>
      <c r="I109" s="8"/>
      <c r="J109" s="31"/>
    </row>
    <row r="110" spans="3:10" ht="46.5" customHeight="1">
      <c r="C110" s="72" t="s">
        <v>80</v>
      </c>
      <c r="D110" s="8"/>
      <c r="E110" s="8"/>
      <c r="F110" s="7"/>
      <c r="G110" s="8"/>
      <c r="H110" s="30"/>
      <c r="I110" s="8"/>
      <c r="J110" s="31"/>
    </row>
    <row r="111" spans="3:10" ht="29.25" customHeight="1">
      <c r="C111" s="73" t="s">
        <v>1</v>
      </c>
      <c r="D111" s="8">
        <f>D112+D113+D114</f>
        <v>0</v>
      </c>
      <c r="E111" s="8">
        <f>E112+E113+E114</f>
        <v>0</v>
      </c>
      <c r="F111" s="7">
        <f>F112+F113+F114</f>
        <v>0</v>
      </c>
      <c r="G111" s="8">
        <f>G112+G113+G114</f>
        <v>0</v>
      </c>
      <c r="H111" s="30">
        <v>0</v>
      </c>
      <c r="I111" s="8">
        <f>I112+I113+I114</f>
        <v>0</v>
      </c>
      <c r="J111" s="31">
        <v>0</v>
      </c>
    </row>
    <row r="112" spans="3:10" ht="15" customHeight="1">
      <c r="C112" s="73" t="s">
        <v>16</v>
      </c>
      <c r="D112" s="8">
        <v>0</v>
      </c>
      <c r="E112" s="8">
        <v>0</v>
      </c>
      <c r="F112" s="7">
        <v>0</v>
      </c>
      <c r="G112" s="8">
        <v>0</v>
      </c>
      <c r="H112" s="30">
        <v>0</v>
      </c>
      <c r="I112" s="8">
        <v>0</v>
      </c>
      <c r="J112" s="31">
        <v>0</v>
      </c>
    </row>
    <row r="113" spans="3:10" ht="15" customHeight="1">
      <c r="C113" s="73" t="s">
        <v>10</v>
      </c>
      <c r="D113" s="8">
        <f>+E113</f>
        <v>0</v>
      </c>
      <c r="E113" s="8">
        <v>0</v>
      </c>
      <c r="F113" s="7">
        <v>0</v>
      </c>
      <c r="G113" s="8">
        <v>0</v>
      </c>
      <c r="H113" s="30">
        <v>0</v>
      </c>
      <c r="I113" s="8">
        <v>0</v>
      </c>
      <c r="J113" s="31">
        <v>0</v>
      </c>
    </row>
    <row r="114" spans="3:10" ht="15" customHeight="1">
      <c r="C114" s="73" t="s">
        <v>11</v>
      </c>
      <c r="D114" s="8">
        <v>0</v>
      </c>
      <c r="E114" s="8">
        <v>0</v>
      </c>
      <c r="F114" s="7">
        <v>0</v>
      </c>
      <c r="G114" s="8">
        <v>0</v>
      </c>
      <c r="H114" s="30">
        <v>0</v>
      </c>
      <c r="I114" s="8">
        <v>0</v>
      </c>
      <c r="J114" s="31">
        <v>0</v>
      </c>
    </row>
    <row r="115" spans="3:10" ht="15" customHeight="1">
      <c r="C115" s="73"/>
      <c r="D115" s="8"/>
      <c r="E115" s="8"/>
      <c r="F115" s="7"/>
      <c r="G115" s="8"/>
      <c r="H115" s="30"/>
      <c r="I115" s="8"/>
      <c r="J115" s="31"/>
    </row>
    <row r="116" spans="3:10" ht="27" customHeight="1">
      <c r="C116" s="75" t="s">
        <v>48</v>
      </c>
      <c r="D116" s="8"/>
      <c r="E116" s="8"/>
      <c r="F116" s="7"/>
      <c r="G116" s="8"/>
      <c r="H116" s="30"/>
      <c r="I116" s="8"/>
      <c r="J116" s="31"/>
    </row>
    <row r="117" spans="3:10" ht="25.5" customHeight="1">
      <c r="C117" s="80" t="s">
        <v>1</v>
      </c>
      <c r="D117" s="8">
        <f>D118+D119+D120</f>
        <v>13089</v>
      </c>
      <c r="E117" s="8">
        <f>E118+E119+E120</f>
        <v>13089</v>
      </c>
      <c r="F117" s="7">
        <f>F118+F119+F120+F121</f>
        <v>13089</v>
      </c>
      <c r="G117" s="8">
        <f>G118+G119+G120+G121</f>
        <v>1855.53</v>
      </c>
      <c r="H117" s="30">
        <f>G117/F117</f>
        <v>0.14176254870501948</v>
      </c>
      <c r="I117" s="8">
        <f>I118+I119+I120</f>
        <v>1855.53</v>
      </c>
      <c r="J117" s="31">
        <f>I117/F117</f>
        <v>0.14176254870501948</v>
      </c>
    </row>
    <row r="118" spans="3:10" ht="15" customHeight="1">
      <c r="C118" s="80" t="s">
        <v>16</v>
      </c>
      <c r="D118" s="8">
        <v>0</v>
      </c>
      <c r="E118" s="8">
        <v>0</v>
      </c>
      <c r="F118" s="7">
        <v>0</v>
      </c>
      <c r="G118" s="8">
        <v>0</v>
      </c>
      <c r="H118" s="30">
        <v>0</v>
      </c>
      <c r="I118" s="8">
        <v>0</v>
      </c>
      <c r="J118" s="31">
        <v>0</v>
      </c>
    </row>
    <row r="119" spans="3:10" ht="15" customHeight="1">
      <c r="C119" s="80" t="s">
        <v>10</v>
      </c>
      <c r="D119" s="8">
        <v>13089</v>
      </c>
      <c r="E119" s="8">
        <v>13089</v>
      </c>
      <c r="F119" s="7">
        <v>13089</v>
      </c>
      <c r="G119" s="8">
        <v>1855.53</v>
      </c>
      <c r="H119" s="30">
        <f>G119/F119</f>
        <v>0.14176254870501948</v>
      </c>
      <c r="I119" s="8">
        <v>1855.53</v>
      </c>
      <c r="J119" s="31">
        <f>I119/F119</f>
        <v>0.14176254870501948</v>
      </c>
    </row>
    <row r="120" spans="3:10" ht="15" customHeight="1">
      <c r="C120" s="80" t="s">
        <v>11</v>
      </c>
      <c r="D120" s="8">
        <v>0</v>
      </c>
      <c r="E120" s="8">
        <v>0</v>
      </c>
      <c r="F120" s="7">
        <v>0</v>
      </c>
      <c r="G120" s="8">
        <v>0</v>
      </c>
      <c r="H120" s="30">
        <v>0</v>
      </c>
      <c r="I120" s="8">
        <v>0</v>
      </c>
      <c r="J120" s="31">
        <v>0</v>
      </c>
    </row>
    <row r="121" spans="3:10" ht="15" customHeight="1">
      <c r="C121" s="80"/>
      <c r="D121" s="8"/>
      <c r="E121" s="8"/>
      <c r="F121" s="7"/>
      <c r="G121" s="8"/>
      <c r="H121" s="30"/>
      <c r="I121" s="8"/>
      <c r="J121" s="31"/>
    </row>
    <row r="122" spans="3:10" ht="47.25" customHeight="1">
      <c r="C122" s="91" t="s">
        <v>25</v>
      </c>
      <c r="D122" s="8"/>
      <c r="E122" s="8"/>
      <c r="F122" s="7"/>
      <c r="G122" s="8"/>
      <c r="H122" s="30"/>
      <c r="I122" s="8"/>
      <c r="J122" s="31"/>
    </row>
    <row r="123" spans="3:10" ht="26.25" customHeight="1">
      <c r="C123" s="73" t="s">
        <v>1</v>
      </c>
      <c r="D123" s="7">
        <f>D124+D125+D126</f>
        <v>500</v>
      </c>
      <c r="E123" s="7">
        <f>E124+E125+E126</f>
        <v>500</v>
      </c>
      <c r="F123" s="7">
        <f>F124+F125+F126</f>
        <v>500</v>
      </c>
      <c r="G123" s="7">
        <f>G124+G125+G126</f>
        <v>0</v>
      </c>
      <c r="H123" s="30">
        <f>G123/F123</f>
        <v>0</v>
      </c>
      <c r="I123" s="7">
        <f>I124+I125+I126</f>
        <v>0</v>
      </c>
      <c r="J123" s="31">
        <f>I123/F123</f>
        <v>0</v>
      </c>
    </row>
    <row r="124" spans="3:10" ht="15" customHeight="1">
      <c r="C124" s="73" t="s">
        <v>16</v>
      </c>
      <c r="D124" s="7">
        <v>500</v>
      </c>
      <c r="E124" s="7">
        <v>500</v>
      </c>
      <c r="F124" s="7">
        <v>500</v>
      </c>
      <c r="G124" s="8">
        <v>0</v>
      </c>
      <c r="H124" s="30">
        <f>G124/F124</f>
        <v>0</v>
      </c>
      <c r="I124" s="8">
        <v>0</v>
      </c>
      <c r="J124" s="31">
        <f>I124/F124</f>
        <v>0</v>
      </c>
    </row>
    <row r="125" spans="3:10" ht="15" customHeight="1">
      <c r="C125" s="73" t="s">
        <v>10</v>
      </c>
      <c r="D125" s="8">
        <v>0</v>
      </c>
      <c r="E125" s="8">
        <v>0</v>
      </c>
      <c r="F125" s="8">
        <v>0</v>
      </c>
      <c r="G125" s="8">
        <v>0</v>
      </c>
      <c r="H125" s="30">
        <v>0</v>
      </c>
      <c r="I125" s="8">
        <v>0</v>
      </c>
      <c r="J125" s="31">
        <v>0</v>
      </c>
    </row>
    <row r="126" spans="3:10" ht="15" customHeight="1">
      <c r="C126" s="73" t="s">
        <v>11</v>
      </c>
      <c r="D126" s="8">
        <v>0</v>
      </c>
      <c r="E126" s="8">
        <v>0</v>
      </c>
      <c r="F126" s="7">
        <v>0</v>
      </c>
      <c r="G126" s="8">
        <v>0</v>
      </c>
      <c r="H126" s="30">
        <v>0</v>
      </c>
      <c r="I126" s="8">
        <v>0</v>
      </c>
      <c r="J126" s="31">
        <v>0</v>
      </c>
    </row>
    <row r="127" spans="3:10" ht="12.75" customHeight="1">
      <c r="C127" s="73"/>
      <c r="D127" s="8"/>
      <c r="E127" s="8"/>
      <c r="F127" s="7"/>
      <c r="G127" s="8"/>
      <c r="H127" s="30"/>
      <c r="I127" s="8"/>
      <c r="J127" s="31"/>
    </row>
    <row r="128" spans="3:10" ht="64.5" customHeight="1">
      <c r="C128" s="72" t="s">
        <v>81</v>
      </c>
      <c r="D128" s="8"/>
      <c r="E128" s="8"/>
      <c r="F128" s="7"/>
      <c r="G128" s="8"/>
      <c r="H128" s="30"/>
      <c r="I128" s="8"/>
      <c r="J128" s="31"/>
    </row>
    <row r="129" spans="3:10" ht="21" customHeight="1">
      <c r="C129" s="73" t="s">
        <v>1</v>
      </c>
      <c r="D129" s="8">
        <f>D130+D131+D132</f>
        <v>0</v>
      </c>
      <c r="E129" s="8">
        <f>E130+E131+E132</f>
        <v>0</v>
      </c>
      <c r="F129" s="7">
        <f>F130+F131+F132</f>
        <v>0</v>
      </c>
      <c r="G129" s="8">
        <f>G130+G131+G132</f>
        <v>0</v>
      </c>
      <c r="H129" s="30">
        <v>0</v>
      </c>
      <c r="I129" s="8">
        <f>I130+I131+I132</f>
        <v>0</v>
      </c>
      <c r="J129" s="31">
        <v>0</v>
      </c>
    </row>
    <row r="130" spans="3:10" ht="15" customHeight="1">
      <c r="C130" s="73" t="s">
        <v>16</v>
      </c>
      <c r="D130" s="8">
        <v>0</v>
      </c>
      <c r="E130" s="8">
        <v>0</v>
      </c>
      <c r="F130" s="7">
        <v>0</v>
      </c>
      <c r="G130" s="8">
        <v>0</v>
      </c>
      <c r="H130" s="30">
        <v>0</v>
      </c>
      <c r="I130" s="8">
        <v>0</v>
      </c>
      <c r="J130" s="31">
        <v>0</v>
      </c>
    </row>
    <row r="131" spans="3:10" ht="15" customHeight="1">
      <c r="C131" s="73" t="s">
        <v>10</v>
      </c>
      <c r="D131" s="8">
        <v>0</v>
      </c>
      <c r="E131" s="8">
        <v>0</v>
      </c>
      <c r="F131" s="7">
        <v>0</v>
      </c>
      <c r="G131" s="8">
        <v>0</v>
      </c>
      <c r="H131" s="30">
        <v>0</v>
      </c>
      <c r="I131" s="8">
        <v>0</v>
      </c>
      <c r="J131" s="31">
        <v>0</v>
      </c>
    </row>
    <row r="132" spans="3:10" ht="15" customHeight="1">
      <c r="C132" s="73" t="s">
        <v>11</v>
      </c>
      <c r="D132" s="8">
        <v>0</v>
      </c>
      <c r="E132" s="8">
        <v>0</v>
      </c>
      <c r="F132" s="7">
        <v>0</v>
      </c>
      <c r="G132" s="8">
        <v>0</v>
      </c>
      <c r="H132" s="30">
        <v>0</v>
      </c>
      <c r="I132" s="8">
        <v>0</v>
      </c>
      <c r="J132" s="31">
        <v>0</v>
      </c>
    </row>
    <row r="133" spans="3:10" ht="15" customHeight="1">
      <c r="C133" s="80"/>
      <c r="D133" s="8"/>
      <c r="E133" s="8"/>
      <c r="F133" s="7"/>
      <c r="G133" s="8"/>
      <c r="H133" s="30"/>
      <c r="I133" s="8"/>
      <c r="J133" s="31"/>
    </row>
    <row r="134" spans="3:10" ht="36.75" customHeight="1">
      <c r="C134" s="75" t="s">
        <v>26</v>
      </c>
      <c r="D134" s="8"/>
      <c r="E134" s="8"/>
      <c r="F134" s="7"/>
      <c r="G134" s="8"/>
      <c r="H134" s="30"/>
      <c r="I134" s="8"/>
      <c r="J134" s="31"/>
    </row>
    <row r="135" spans="3:10" s="18" customFormat="1" ht="15.75">
      <c r="C135" s="72" t="s">
        <v>1</v>
      </c>
      <c r="D135" s="9">
        <f>D141+D147+D153</f>
        <v>517842.5</v>
      </c>
      <c r="E135" s="9">
        <f>E141+E147+E153</f>
        <v>522090.65</v>
      </c>
      <c r="F135" s="37">
        <f>F141+F147+F153</f>
        <v>585790.6</v>
      </c>
      <c r="G135" s="37">
        <f>G141+G147+G153</f>
        <v>147319.19999999998</v>
      </c>
      <c r="H135" s="30">
        <f>G135/F135</f>
        <v>0.25148781834327827</v>
      </c>
      <c r="I135" s="9">
        <f>I141+I147+I153</f>
        <v>125778.3</v>
      </c>
      <c r="J135" s="31">
        <f>I135/F135</f>
        <v>0.21471546317062787</v>
      </c>
    </row>
    <row r="136" spans="3:10" ht="15.75">
      <c r="C136" s="73" t="s">
        <v>16</v>
      </c>
      <c r="D136" s="7">
        <f aca="true" t="shared" si="4" ref="D136:G138">D142+D148+D154</f>
        <v>517046.5</v>
      </c>
      <c r="E136" s="7">
        <f t="shared" si="4"/>
        <v>517046.5</v>
      </c>
      <c r="F136" s="7">
        <f t="shared" si="4"/>
        <v>517046.5</v>
      </c>
      <c r="G136" s="7">
        <f>G142+G148+G154</f>
        <v>125778.29999999999</v>
      </c>
      <c r="H136" s="30">
        <f>G136/F136</f>
        <v>0.24326303340221817</v>
      </c>
      <c r="I136" s="7">
        <f>I142+I148+I154</f>
        <v>125778.3</v>
      </c>
      <c r="J136" s="31">
        <f>I136/F136</f>
        <v>0.2432630334022182</v>
      </c>
    </row>
    <row r="137" spans="3:10" ht="15.75">
      <c r="C137" s="73" t="s">
        <v>10</v>
      </c>
      <c r="D137" s="7">
        <f t="shared" si="4"/>
        <v>796</v>
      </c>
      <c r="E137" s="7">
        <f t="shared" si="4"/>
        <v>5044.15</v>
      </c>
      <c r="F137" s="7">
        <f t="shared" si="4"/>
        <v>5044.1</v>
      </c>
      <c r="G137" s="7">
        <f>G143+G149+G155</f>
        <v>0</v>
      </c>
      <c r="H137" s="30">
        <v>0</v>
      </c>
      <c r="I137" s="7">
        <f>I143+I149+I155</f>
        <v>0</v>
      </c>
      <c r="J137" s="31">
        <v>0</v>
      </c>
    </row>
    <row r="138" spans="3:10" ht="15.75">
      <c r="C138" s="73" t="s">
        <v>11</v>
      </c>
      <c r="D138" s="7">
        <f t="shared" si="4"/>
        <v>0</v>
      </c>
      <c r="E138" s="7">
        <f t="shared" si="4"/>
        <v>0</v>
      </c>
      <c r="F138" s="7">
        <f t="shared" si="4"/>
        <v>63700</v>
      </c>
      <c r="G138" s="7">
        <f t="shared" si="4"/>
        <v>21540.9</v>
      </c>
      <c r="H138" s="30">
        <f>G138/F138</f>
        <v>0.33816169544740976</v>
      </c>
      <c r="I138" s="7">
        <f>I144+I150+I156</f>
        <v>0</v>
      </c>
      <c r="J138" s="31">
        <f>I138/F138</f>
        <v>0</v>
      </c>
    </row>
    <row r="139" spans="3:10" ht="15.75">
      <c r="C139" s="73"/>
      <c r="D139" s="8"/>
      <c r="E139" s="8"/>
      <c r="F139" s="7"/>
      <c r="G139" s="8"/>
      <c r="H139" s="30"/>
      <c r="I139" s="8"/>
      <c r="J139" s="31"/>
    </row>
    <row r="140" spans="3:10" ht="30.75" customHeight="1">
      <c r="C140" s="72" t="s">
        <v>3</v>
      </c>
      <c r="D140" s="8"/>
      <c r="E140" s="8"/>
      <c r="F140" s="7"/>
      <c r="G140" s="8"/>
      <c r="H140" s="30"/>
      <c r="I140" s="8"/>
      <c r="J140" s="31"/>
    </row>
    <row r="141" spans="3:10" ht="15.75">
      <c r="C141" s="73" t="s">
        <v>1</v>
      </c>
      <c r="D141" s="7">
        <f>D142+D143+D144</f>
        <v>325450.5</v>
      </c>
      <c r="E141" s="7">
        <f>E142+E143+E144</f>
        <v>323850.5</v>
      </c>
      <c r="F141" s="7">
        <f>F142+F143+F144</f>
        <v>386550.5</v>
      </c>
      <c r="G141" s="7">
        <f>G142+G143+G144</f>
        <v>100692.79999999999</v>
      </c>
      <c r="H141" s="30">
        <f>G141/F141</f>
        <v>0.2604906732755487</v>
      </c>
      <c r="I141" s="7">
        <f>I142+I143+I144</f>
        <v>79751.38</v>
      </c>
      <c r="J141" s="31">
        <f>I141/F141</f>
        <v>0.20631555256040285</v>
      </c>
    </row>
    <row r="142" spans="3:10" ht="15.75">
      <c r="C142" s="73" t="s">
        <v>16</v>
      </c>
      <c r="D142" s="7">
        <v>325450.5</v>
      </c>
      <c r="E142" s="7">
        <v>323850.5</v>
      </c>
      <c r="F142" s="7">
        <v>323850.5</v>
      </c>
      <c r="G142" s="8">
        <v>79751.4</v>
      </c>
      <c r="H142" s="30">
        <f>G142/F142</f>
        <v>0.2462599254903111</v>
      </c>
      <c r="I142" s="36">
        <v>79751.38</v>
      </c>
      <c r="J142" s="31">
        <f>I142/F142</f>
        <v>0.2462598637334202</v>
      </c>
    </row>
    <row r="143" spans="3:10" ht="15.75">
      <c r="C143" s="73" t="s">
        <v>10</v>
      </c>
      <c r="D143" s="7">
        <v>0</v>
      </c>
      <c r="E143" s="7">
        <v>0</v>
      </c>
      <c r="F143" s="7">
        <v>0</v>
      </c>
      <c r="G143" s="8">
        <v>0</v>
      </c>
      <c r="H143" s="30">
        <v>0</v>
      </c>
      <c r="I143" s="8">
        <v>0</v>
      </c>
      <c r="J143" s="31">
        <v>0</v>
      </c>
    </row>
    <row r="144" spans="3:10" ht="15.75">
      <c r="C144" s="73" t="s">
        <v>11</v>
      </c>
      <c r="D144" s="8">
        <v>0</v>
      </c>
      <c r="E144" s="8">
        <v>0</v>
      </c>
      <c r="F144" s="7">
        <v>62700</v>
      </c>
      <c r="G144" s="36">
        <v>20941.4</v>
      </c>
      <c r="H144" s="30">
        <f>G144/F144</f>
        <v>0.33399362041467306</v>
      </c>
      <c r="I144" s="36">
        <v>0</v>
      </c>
      <c r="J144" s="31">
        <f>I144/F144</f>
        <v>0</v>
      </c>
    </row>
    <row r="145" spans="3:10" ht="15.75">
      <c r="C145" s="73"/>
      <c r="D145" s="8"/>
      <c r="E145" s="8"/>
      <c r="F145" s="7"/>
      <c r="G145" s="8"/>
      <c r="H145" s="30"/>
      <c r="I145" s="8"/>
      <c r="J145" s="31"/>
    </row>
    <row r="146" spans="3:10" ht="37.5" customHeight="1">
      <c r="C146" s="72" t="s">
        <v>27</v>
      </c>
      <c r="D146" s="8"/>
      <c r="E146" s="8"/>
      <c r="F146" s="7"/>
      <c r="G146" s="8"/>
      <c r="H146" s="30"/>
      <c r="I146" s="8"/>
      <c r="J146" s="31"/>
    </row>
    <row r="147" spans="3:10" ht="15.75">
      <c r="C147" s="73" t="s">
        <v>1</v>
      </c>
      <c r="D147" s="7">
        <f>D148+D149+D150</f>
        <v>163592</v>
      </c>
      <c r="E147" s="7">
        <f>E148+E149+E150</f>
        <v>169226.16</v>
      </c>
      <c r="F147" s="7">
        <f>F148+F149+F150</f>
        <v>170226.1</v>
      </c>
      <c r="G147" s="7">
        <f>G148+G149+G150</f>
        <v>41099.5</v>
      </c>
      <c r="H147" s="30">
        <f>G147/F147</f>
        <v>0.2414406486431869</v>
      </c>
      <c r="I147" s="7">
        <f>I148+I149+I150</f>
        <v>40500</v>
      </c>
      <c r="J147" s="31">
        <f>I147/F147</f>
        <v>0.23791886203114562</v>
      </c>
    </row>
    <row r="148" spans="3:10" ht="15.75">
      <c r="C148" s="73" t="s">
        <v>16</v>
      </c>
      <c r="D148" s="7">
        <v>162796</v>
      </c>
      <c r="E148" s="7">
        <v>164182.01</v>
      </c>
      <c r="F148" s="7">
        <v>164182</v>
      </c>
      <c r="G148" s="8">
        <v>40500</v>
      </c>
      <c r="H148" s="30">
        <f>G148/F148</f>
        <v>0.24667746768829713</v>
      </c>
      <c r="I148" s="8">
        <v>40500</v>
      </c>
      <c r="J148" s="31">
        <f>I148/F148</f>
        <v>0.24667746768829713</v>
      </c>
    </row>
    <row r="149" spans="3:10" ht="15.75">
      <c r="C149" s="73" t="s">
        <v>10</v>
      </c>
      <c r="D149" s="8">
        <v>796</v>
      </c>
      <c r="E149" s="7">
        <v>5044.15</v>
      </c>
      <c r="F149" s="8">
        <v>5044.1</v>
      </c>
      <c r="G149" s="8">
        <v>0</v>
      </c>
      <c r="H149" s="30">
        <v>0</v>
      </c>
      <c r="I149" s="8">
        <v>0</v>
      </c>
      <c r="J149" s="31">
        <v>0</v>
      </c>
    </row>
    <row r="150" spans="3:10" ht="15.75">
      <c r="C150" s="73" t="s">
        <v>11</v>
      </c>
      <c r="D150" s="8">
        <v>0</v>
      </c>
      <c r="E150" s="8">
        <v>0</v>
      </c>
      <c r="F150" s="7">
        <v>1000</v>
      </c>
      <c r="G150" s="8">
        <v>599.5</v>
      </c>
      <c r="H150" s="30">
        <v>0</v>
      </c>
      <c r="I150" s="36">
        <v>0</v>
      </c>
      <c r="J150" s="31">
        <v>0</v>
      </c>
    </row>
    <row r="151" spans="3:10" ht="15.75">
      <c r="C151" s="73"/>
      <c r="D151" s="8"/>
      <c r="E151" s="8"/>
      <c r="F151" s="7"/>
      <c r="G151" s="8"/>
      <c r="H151" s="30"/>
      <c r="I151" s="8"/>
      <c r="J151" s="31"/>
    </row>
    <row r="152" spans="3:10" ht="20.25" customHeight="1">
      <c r="C152" s="72" t="s">
        <v>66</v>
      </c>
      <c r="D152" s="8"/>
      <c r="E152" s="8"/>
      <c r="F152" s="7"/>
      <c r="G152" s="8"/>
      <c r="H152" s="30"/>
      <c r="I152" s="8"/>
      <c r="J152" s="31"/>
    </row>
    <row r="153" spans="3:10" ht="15.75">
      <c r="C153" s="73" t="s">
        <v>1</v>
      </c>
      <c r="D153" s="7">
        <f>D154+D155+D156</f>
        <v>28800</v>
      </c>
      <c r="E153" s="7">
        <f>E154+E155+E156</f>
        <v>29013.99</v>
      </c>
      <c r="F153" s="7">
        <f>F154+F155+F156</f>
        <v>29014</v>
      </c>
      <c r="G153" s="7">
        <f>G154+G155+G156</f>
        <v>5526.9</v>
      </c>
      <c r="H153" s="30">
        <f>G153/F153</f>
        <v>0.19049079754601225</v>
      </c>
      <c r="I153" s="38">
        <f>I154+I155+I156</f>
        <v>5526.92</v>
      </c>
      <c r="J153" s="31">
        <f>I153/F153</f>
        <v>0.19049148686840836</v>
      </c>
    </row>
    <row r="154" spans="3:10" ht="15.75">
      <c r="C154" s="73" t="s">
        <v>16</v>
      </c>
      <c r="D154" s="7">
        <v>28800</v>
      </c>
      <c r="E154" s="7">
        <v>29013.99</v>
      </c>
      <c r="F154" s="7">
        <v>29014</v>
      </c>
      <c r="G154" s="7">
        <v>5526.9</v>
      </c>
      <c r="H154" s="30">
        <f>G154/F154</f>
        <v>0.19049079754601225</v>
      </c>
      <c r="I154" s="38">
        <v>5526.92</v>
      </c>
      <c r="J154" s="31">
        <f>I154/F154</f>
        <v>0.19049148686840836</v>
      </c>
    </row>
    <row r="155" spans="3:10" ht="15.75">
      <c r="C155" s="73" t="s">
        <v>10</v>
      </c>
      <c r="D155" s="7">
        <v>0</v>
      </c>
      <c r="E155" s="7">
        <v>0</v>
      </c>
      <c r="F155" s="7">
        <v>0</v>
      </c>
      <c r="G155" s="7">
        <v>0</v>
      </c>
      <c r="H155" s="30">
        <v>0</v>
      </c>
      <c r="I155" s="7">
        <v>0</v>
      </c>
      <c r="J155" s="31">
        <v>0</v>
      </c>
    </row>
    <row r="156" spans="3:10" ht="15.75">
      <c r="C156" s="73" t="s">
        <v>11</v>
      </c>
      <c r="D156" s="8">
        <v>0</v>
      </c>
      <c r="E156" s="8">
        <v>0</v>
      </c>
      <c r="F156" s="7">
        <v>0</v>
      </c>
      <c r="G156" s="8">
        <v>0</v>
      </c>
      <c r="H156" s="30">
        <v>0</v>
      </c>
      <c r="I156" s="8">
        <v>0</v>
      </c>
      <c r="J156" s="31">
        <v>0</v>
      </c>
    </row>
    <row r="157" spans="3:10" ht="15.75">
      <c r="C157" s="73"/>
      <c r="D157" s="8"/>
      <c r="E157" s="8"/>
      <c r="F157" s="7"/>
      <c r="G157" s="8"/>
      <c r="H157" s="30"/>
      <c r="I157" s="8"/>
      <c r="J157" s="31"/>
    </row>
    <row r="158" spans="3:10" ht="43.5" customHeight="1">
      <c r="C158" s="81" t="s">
        <v>28</v>
      </c>
      <c r="D158" s="8"/>
      <c r="E158" s="8"/>
      <c r="F158" s="7"/>
      <c r="G158" s="8"/>
      <c r="H158" s="30"/>
      <c r="I158" s="8"/>
      <c r="J158" s="31"/>
    </row>
    <row r="159" spans="3:10" s="18" customFormat="1" ht="20.25" customHeight="1">
      <c r="C159" s="72" t="s">
        <v>1</v>
      </c>
      <c r="D159" s="9">
        <f aca="true" t="shared" si="5" ref="D159:G162">D165+D171+D177</f>
        <v>9264</v>
      </c>
      <c r="E159" s="9">
        <f t="shared" si="5"/>
        <v>9264.01</v>
      </c>
      <c r="F159" s="9">
        <f t="shared" si="5"/>
        <v>13464</v>
      </c>
      <c r="G159" s="37">
        <f t="shared" si="5"/>
        <v>4400.14</v>
      </c>
      <c r="H159" s="30">
        <f>G159/F159</f>
        <v>0.32680778371954844</v>
      </c>
      <c r="I159" s="9">
        <f>I165+I171+I177</f>
        <v>2006.14</v>
      </c>
      <c r="J159" s="31">
        <f>I159/F159</f>
        <v>0.14900029708853238</v>
      </c>
    </row>
    <row r="160" spans="3:10" ht="24" customHeight="1">
      <c r="C160" s="73" t="s">
        <v>16</v>
      </c>
      <c r="D160" s="7">
        <f t="shared" si="5"/>
        <v>2353</v>
      </c>
      <c r="E160" s="7">
        <f t="shared" si="5"/>
        <v>2353</v>
      </c>
      <c r="F160" s="7">
        <f t="shared" si="5"/>
        <v>2353</v>
      </c>
      <c r="G160" s="7">
        <f t="shared" si="5"/>
        <v>0</v>
      </c>
      <c r="H160" s="30">
        <f>G160/F160</f>
        <v>0</v>
      </c>
      <c r="I160" s="7">
        <f>I166+I172+I178</f>
        <v>0</v>
      </c>
      <c r="J160" s="31">
        <f>I160/F160</f>
        <v>0</v>
      </c>
    </row>
    <row r="161" spans="3:10" ht="18.75" customHeight="1">
      <c r="C161" s="73" t="s">
        <v>10</v>
      </c>
      <c r="D161" s="7">
        <f t="shared" si="5"/>
        <v>6911</v>
      </c>
      <c r="E161" s="7">
        <f t="shared" si="5"/>
        <v>6911.01</v>
      </c>
      <c r="F161" s="7">
        <f t="shared" si="5"/>
        <v>6911</v>
      </c>
      <c r="G161" s="7">
        <f t="shared" si="5"/>
        <v>2006.14</v>
      </c>
      <c r="H161" s="30">
        <f>G161/F161</f>
        <v>0.29028215887715236</v>
      </c>
      <c r="I161" s="7">
        <f>I167+I173+I179</f>
        <v>2006.14</v>
      </c>
      <c r="J161" s="31">
        <f>I161/F161</f>
        <v>0.29028215887715236</v>
      </c>
    </row>
    <row r="162" spans="3:10" ht="16.5" customHeight="1">
      <c r="C162" s="73" t="s">
        <v>11</v>
      </c>
      <c r="D162" s="7">
        <f t="shared" si="5"/>
        <v>0</v>
      </c>
      <c r="E162" s="7">
        <f t="shared" si="5"/>
        <v>0</v>
      </c>
      <c r="F162" s="7">
        <f t="shared" si="5"/>
        <v>4200</v>
      </c>
      <c r="G162" s="7">
        <f t="shared" si="5"/>
        <v>2394</v>
      </c>
      <c r="H162" s="30">
        <f>G162/F162</f>
        <v>0.57</v>
      </c>
      <c r="I162" s="7">
        <f>I168+I174+I180</f>
        <v>0</v>
      </c>
      <c r="J162" s="31">
        <f>I162/F162</f>
        <v>0</v>
      </c>
    </row>
    <row r="163" spans="3:10" ht="15.75">
      <c r="C163" s="73"/>
      <c r="D163" s="8"/>
      <c r="E163" s="8"/>
      <c r="F163" s="7"/>
      <c r="G163" s="8"/>
      <c r="H163" s="30"/>
      <c r="I163" s="8"/>
      <c r="J163" s="31"/>
    </row>
    <row r="164" spans="3:10" ht="42.75">
      <c r="C164" s="92" t="s">
        <v>67</v>
      </c>
      <c r="D164" s="8"/>
      <c r="E164" s="8"/>
      <c r="F164" s="7"/>
      <c r="G164" s="8"/>
      <c r="H164" s="30"/>
      <c r="I164" s="8"/>
      <c r="J164" s="31"/>
    </row>
    <row r="165" spans="3:10" ht="15.75">
      <c r="C165" s="73" t="s">
        <v>1</v>
      </c>
      <c r="D165" s="7">
        <f>D166+D167+D168</f>
        <v>0</v>
      </c>
      <c r="E165" s="7">
        <f>E166+E167+E168</f>
        <v>0</v>
      </c>
      <c r="F165" s="7">
        <f>F166+F167+F168</f>
        <v>1000</v>
      </c>
      <c r="G165" s="7">
        <f>G166+G167+G168</f>
        <v>637</v>
      </c>
      <c r="H165" s="30">
        <f>G165/F165</f>
        <v>0.637</v>
      </c>
      <c r="I165" s="7">
        <f>I166+I167+I168</f>
        <v>0</v>
      </c>
      <c r="J165" s="31">
        <f>I165/F165</f>
        <v>0</v>
      </c>
    </row>
    <row r="166" spans="3:10" ht="15.75">
      <c r="C166" s="73" t="s">
        <v>16</v>
      </c>
      <c r="D166" s="7">
        <v>0</v>
      </c>
      <c r="E166" s="7">
        <v>0</v>
      </c>
      <c r="F166" s="7">
        <v>0</v>
      </c>
      <c r="G166" s="8">
        <v>0</v>
      </c>
      <c r="H166" s="30">
        <v>0</v>
      </c>
      <c r="I166" s="8">
        <v>0</v>
      </c>
      <c r="J166" s="31">
        <v>0</v>
      </c>
    </row>
    <row r="167" spans="3:10" ht="15.75">
      <c r="C167" s="73" t="s">
        <v>10</v>
      </c>
      <c r="D167" s="8">
        <v>0</v>
      </c>
      <c r="E167" s="8">
        <v>0</v>
      </c>
      <c r="F167" s="8">
        <v>0</v>
      </c>
      <c r="G167" s="8">
        <v>0</v>
      </c>
      <c r="H167" s="30">
        <v>0</v>
      </c>
      <c r="I167" s="8">
        <v>0</v>
      </c>
      <c r="J167" s="31">
        <v>0</v>
      </c>
    </row>
    <row r="168" spans="3:10" ht="15.75">
      <c r="C168" s="73" t="s">
        <v>11</v>
      </c>
      <c r="D168" s="8">
        <v>0</v>
      </c>
      <c r="E168" s="8">
        <v>0</v>
      </c>
      <c r="F168" s="7">
        <v>1000</v>
      </c>
      <c r="G168" s="8">
        <v>637</v>
      </c>
      <c r="H168" s="30">
        <f>G168/F168</f>
        <v>0.637</v>
      </c>
      <c r="I168" s="36">
        <v>0</v>
      </c>
      <c r="J168" s="31">
        <f>I168/F168</f>
        <v>0</v>
      </c>
    </row>
    <row r="169" spans="3:10" ht="15.75">
      <c r="C169" s="73"/>
      <c r="D169" s="8"/>
      <c r="E169" s="8"/>
      <c r="F169" s="7"/>
      <c r="G169" s="8"/>
      <c r="H169" s="30"/>
      <c r="I169" s="8"/>
      <c r="J169" s="31"/>
    </row>
    <row r="170" spans="3:10" ht="42.75">
      <c r="C170" s="93" t="s">
        <v>82</v>
      </c>
      <c r="D170" s="8"/>
      <c r="E170" s="8"/>
      <c r="F170" s="7"/>
      <c r="G170" s="8"/>
      <c r="H170" s="30"/>
      <c r="I170" s="8"/>
      <c r="J170" s="31"/>
    </row>
    <row r="171" spans="3:10" ht="15.75">
      <c r="C171" s="73" t="s">
        <v>1</v>
      </c>
      <c r="D171" s="7">
        <f>D172+D173+D174</f>
        <v>2353</v>
      </c>
      <c r="E171" s="7">
        <f>E172+E173+E174</f>
        <v>2353</v>
      </c>
      <c r="F171" s="7">
        <f>F172+F173+F174</f>
        <v>5553</v>
      </c>
      <c r="G171" s="7">
        <f>G172+G173+G174</f>
        <v>1757</v>
      </c>
      <c r="H171" s="30">
        <f>G171/F171</f>
        <v>0.3164055465514137</v>
      </c>
      <c r="I171" s="7">
        <f>I172+I173+I174</f>
        <v>0</v>
      </c>
      <c r="J171" s="31">
        <f>I171/F171</f>
        <v>0</v>
      </c>
    </row>
    <row r="172" spans="3:10" ht="15.75">
      <c r="C172" s="73" t="s">
        <v>16</v>
      </c>
      <c r="D172" s="7">
        <v>2353</v>
      </c>
      <c r="E172" s="7">
        <v>2353</v>
      </c>
      <c r="F172" s="7">
        <v>2353</v>
      </c>
      <c r="G172" s="8">
        <v>0</v>
      </c>
      <c r="H172" s="30">
        <f>G172/F172</f>
        <v>0</v>
      </c>
      <c r="I172" s="8">
        <v>0</v>
      </c>
      <c r="J172" s="31">
        <f>I172/F172</f>
        <v>0</v>
      </c>
    </row>
    <row r="173" spans="3:10" ht="15.75">
      <c r="C173" s="73" t="s">
        <v>10</v>
      </c>
      <c r="D173" s="8">
        <v>0</v>
      </c>
      <c r="E173" s="8">
        <v>0</v>
      </c>
      <c r="F173" s="8">
        <v>0</v>
      </c>
      <c r="G173" s="8">
        <v>0</v>
      </c>
      <c r="H173" s="30">
        <v>0</v>
      </c>
      <c r="I173" s="8">
        <v>0</v>
      </c>
      <c r="J173" s="31">
        <v>0</v>
      </c>
    </row>
    <row r="174" spans="3:10" ht="15.75">
      <c r="C174" s="73" t="s">
        <v>11</v>
      </c>
      <c r="D174" s="8">
        <v>0</v>
      </c>
      <c r="E174" s="8">
        <v>0</v>
      </c>
      <c r="F174" s="7">
        <v>3200</v>
      </c>
      <c r="G174" s="8">
        <v>1757</v>
      </c>
      <c r="H174" s="30">
        <f>G174/F174</f>
        <v>0.5490625</v>
      </c>
      <c r="I174" s="36">
        <v>0</v>
      </c>
      <c r="J174" s="31">
        <f>I174/F174</f>
        <v>0</v>
      </c>
    </row>
    <row r="175" spans="3:10" ht="15.75">
      <c r="C175" s="73"/>
      <c r="D175" s="8"/>
      <c r="E175" s="8"/>
      <c r="F175" s="7"/>
      <c r="G175" s="8"/>
      <c r="H175" s="30"/>
      <c r="I175" s="8"/>
      <c r="J175" s="31"/>
    </row>
    <row r="176" spans="3:10" ht="60.75" customHeight="1">
      <c r="C176" s="93" t="s">
        <v>83</v>
      </c>
      <c r="D176" s="8"/>
      <c r="E176" s="8"/>
      <c r="F176" s="7"/>
      <c r="G176" s="8"/>
      <c r="H176" s="30"/>
      <c r="I176" s="8"/>
      <c r="J176" s="31"/>
    </row>
    <row r="177" spans="3:10" ht="15.75">
      <c r="C177" s="73" t="s">
        <v>1</v>
      </c>
      <c r="D177" s="7">
        <f>D178+D179+D180</f>
        <v>6911</v>
      </c>
      <c r="E177" s="7">
        <f>E178+E179+E180</f>
        <v>6911.01</v>
      </c>
      <c r="F177" s="7">
        <f>F178+F179+F180</f>
        <v>6911</v>
      </c>
      <c r="G177" s="7">
        <f>G178+G179+G180</f>
        <v>2006.14</v>
      </c>
      <c r="H177" s="30">
        <f>G177/F177</f>
        <v>0.29028215887715236</v>
      </c>
      <c r="I177" s="7">
        <f>I178+I179+I180</f>
        <v>2006.14</v>
      </c>
      <c r="J177" s="31">
        <f>I177/F177</f>
        <v>0.29028215887715236</v>
      </c>
    </row>
    <row r="178" spans="3:10" ht="15.75">
      <c r="C178" s="73" t="s">
        <v>16</v>
      </c>
      <c r="D178" s="7">
        <v>0</v>
      </c>
      <c r="E178" s="7">
        <v>0</v>
      </c>
      <c r="F178" s="7">
        <v>0</v>
      </c>
      <c r="G178" s="8">
        <v>0</v>
      </c>
      <c r="H178" s="30">
        <v>0</v>
      </c>
      <c r="I178" s="8">
        <v>0</v>
      </c>
      <c r="J178" s="31">
        <v>0</v>
      </c>
    </row>
    <row r="179" spans="3:10" ht="15.75">
      <c r="C179" s="73" t="s">
        <v>10</v>
      </c>
      <c r="D179" s="7">
        <v>6911</v>
      </c>
      <c r="E179" s="7">
        <v>6911.01</v>
      </c>
      <c r="F179" s="7">
        <v>6911</v>
      </c>
      <c r="G179" s="8">
        <v>2006.14</v>
      </c>
      <c r="H179" s="30">
        <f>G179/F179</f>
        <v>0.29028215887715236</v>
      </c>
      <c r="I179" s="36">
        <v>2006.14</v>
      </c>
      <c r="J179" s="31">
        <f>I179/F179</f>
        <v>0.29028215887715236</v>
      </c>
    </row>
    <row r="180" spans="3:10" ht="15.75">
      <c r="C180" s="73" t="s">
        <v>11</v>
      </c>
      <c r="D180" s="8">
        <v>0</v>
      </c>
      <c r="E180" s="8">
        <v>0</v>
      </c>
      <c r="F180" s="7">
        <v>0</v>
      </c>
      <c r="G180" s="8">
        <v>0</v>
      </c>
      <c r="H180" s="30">
        <v>0</v>
      </c>
      <c r="I180" s="8">
        <v>0</v>
      </c>
      <c r="J180" s="31">
        <v>0</v>
      </c>
    </row>
    <row r="181" spans="3:10" ht="15.75">
      <c r="C181" s="73"/>
      <c r="D181" s="8"/>
      <c r="E181" s="8"/>
      <c r="F181" s="7"/>
      <c r="G181" s="8"/>
      <c r="H181" s="30"/>
      <c r="I181" s="8"/>
      <c r="J181" s="31"/>
    </row>
    <row r="182" spans="3:10" ht="42.75">
      <c r="C182" s="81" t="s">
        <v>29</v>
      </c>
      <c r="D182" s="8"/>
      <c r="E182" s="8"/>
      <c r="F182" s="7"/>
      <c r="G182" s="8"/>
      <c r="H182" s="30"/>
      <c r="I182" s="8"/>
      <c r="J182" s="31"/>
    </row>
    <row r="183" spans="3:10" s="18" customFormat="1" ht="15.75">
      <c r="C183" s="72" t="s">
        <v>1</v>
      </c>
      <c r="D183" s="9">
        <f aca="true" t="shared" si="6" ref="D183:G186">D189+D195+D201</f>
        <v>21034.7</v>
      </c>
      <c r="E183" s="9">
        <f t="shared" si="6"/>
        <v>21032.739999999998</v>
      </c>
      <c r="F183" s="9">
        <f t="shared" si="6"/>
        <v>21034.7</v>
      </c>
      <c r="G183" s="37">
        <f t="shared" si="6"/>
        <v>204.42000000000002</v>
      </c>
      <c r="H183" s="30">
        <f>G183/F183</f>
        <v>0.009718227500273359</v>
      </c>
      <c r="I183" s="37">
        <f>I189+I195+I201</f>
        <v>204.42000000000002</v>
      </c>
      <c r="J183" s="31">
        <f>I183/F183</f>
        <v>0.009718227500273359</v>
      </c>
    </row>
    <row r="184" spans="3:10" ht="15.75">
      <c r="C184" s="73" t="s">
        <v>16</v>
      </c>
      <c r="D184" s="7">
        <f t="shared" si="6"/>
        <v>5317</v>
      </c>
      <c r="E184" s="7">
        <f t="shared" si="6"/>
        <v>5315</v>
      </c>
      <c r="F184" s="7">
        <f t="shared" si="6"/>
        <v>5317</v>
      </c>
      <c r="G184" s="7">
        <f t="shared" si="6"/>
        <v>204.42000000000002</v>
      </c>
      <c r="H184" s="30">
        <f>G184/F184</f>
        <v>0.038446492382922706</v>
      </c>
      <c r="I184" s="7">
        <f>I190+I196+I202</f>
        <v>204.42000000000002</v>
      </c>
      <c r="J184" s="31">
        <f>I184/F184</f>
        <v>0.038446492382922706</v>
      </c>
    </row>
    <row r="185" spans="3:10" ht="15.75">
      <c r="C185" s="73" t="s">
        <v>10</v>
      </c>
      <c r="D185" s="7">
        <f t="shared" si="6"/>
        <v>15717.7</v>
      </c>
      <c r="E185" s="7">
        <f t="shared" si="6"/>
        <v>15717.74</v>
      </c>
      <c r="F185" s="7">
        <f t="shared" si="6"/>
        <v>15717.7</v>
      </c>
      <c r="G185" s="7">
        <f t="shared" si="6"/>
        <v>0</v>
      </c>
      <c r="H185" s="30">
        <f>G185/F185</f>
        <v>0</v>
      </c>
      <c r="I185" s="7">
        <f>I191+I197+I203</f>
        <v>0</v>
      </c>
      <c r="J185" s="31">
        <f>I185/F185</f>
        <v>0</v>
      </c>
    </row>
    <row r="186" spans="3:10" ht="15.75">
      <c r="C186" s="73" t="s">
        <v>11</v>
      </c>
      <c r="D186" s="7">
        <f t="shared" si="6"/>
        <v>0</v>
      </c>
      <c r="E186" s="7">
        <f t="shared" si="6"/>
        <v>0</v>
      </c>
      <c r="F186" s="7">
        <f t="shared" si="6"/>
        <v>0</v>
      </c>
      <c r="G186" s="7">
        <f t="shared" si="6"/>
        <v>0</v>
      </c>
      <c r="H186" s="30">
        <v>0</v>
      </c>
      <c r="I186" s="7">
        <f>I192+I198+I204</f>
        <v>0</v>
      </c>
      <c r="J186" s="31">
        <v>0</v>
      </c>
    </row>
    <row r="187" spans="3:10" ht="15.75">
      <c r="C187" s="73"/>
      <c r="D187" s="8"/>
      <c r="E187" s="8"/>
      <c r="F187" s="7"/>
      <c r="G187" s="8"/>
      <c r="H187" s="30"/>
      <c r="I187" s="8"/>
      <c r="J187" s="31"/>
    </row>
    <row r="188" spans="3:10" ht="28.5">
      <c r="C188" s="72" t="s">
        <v>30</v>
      </c>
      <c r="D188" s="8"/>
      <c r="E188" s="8"/>
      <c r="F188" s="7"/>
      <c r="G188" s="8"/>
      <c r="H188" s="30"/>
      <c r="I188" s="8"/>
      <c r="J188" s="31"/>
    </row>
    <row r="189" spans="3:10" ht="15.75">
      <c r="C189" s="73" t="s">
        <v>1</v>
      </c>
      <c r="D189" s="8">
        <f>D190+D191+D192</f>
        <v>1779</v>
      </c>
      <c r="E189" s="8">
        <f>E190+E191+E192</f>
        <v>1650.5</v>
      </c>
      <c r="F189" s="8">
        <f>F190+F191+F192</f>
        <v>1779</v>
      </c>
      <c r="G189" s="8">
        <f>G190+G191+G192</f>
        <v>180.75</v>
      </c>
      <c r="H189" s="30">
        <f>G189/F189</f>
        <v>0.10160202360876897</v>
      </c>
      <c r="I189" s="8">
        <f>I190+I191+I192</f>
        <v>180.75</v>
      </c>
      <c r="J189" s="31">
        <f>I189/F189</f>
        <v>0.10160202360876897</v>
      </c>
    </row>
    <row r="190" spans="3:10" ht="15.75">
      <c r="C190" s="73" t="s">
        <v>16</v>
      </c>
      <c r="D190" s="8">
        <v>1779</v>
      </c>
      <c r="E190" s="8">
        <v>1650.5</v>
      </c>
      <c r="F190" s="7">
        <v>1779</v>
      </c>
      <c r="G190" s="8">
        <v>180.75</v>
      </c>
      <c r="H190" s="30">
        <f>G190/F190</f>
        <v>0.10160202360876897</v>
      </c>
      <c r="I190" s="8">
        <v>180.75</v>
      </c>
      <c r="J190" s="31">
        <f>I190/F190</f>
        <v>0.10160202360876897</v>
      </c>
    </row>
    <row r="191" spans="3:10" ht="15.75">
      <c r="C191" s="73" t="s">
        <v>10</v>
      </c>
      <c r="D191" s="8">
        <v>0</v>
      </c>
      <c r="E191" s="8">
        <v>0</v>
      </c>
      <c r="F191" s="7">
        <v>0</v>
      </c>
      <c r="G191" s="8">
        <v>0</v>
      </c>
      <c r="H191" s="30">
        <v>0</v>
      </c>
      <c r="I191" s="8">
        <v>0</v>
      </c>
      <c r="J191" s="31">
        <v>0</v>
      </c>
    </row>
    <row r="192" spans="3:10" ht="15.75">
      <c r="C192" s="73" t="s">
        <v>11</v>
      </c>
      <c r="D192" s="8">
        <v>0</v>
      </c>
      <c r="E192" s="8">
        <v>0</v>
      </c>
      <c r="F192" s="7">
        <v>0</v>
      </c>
      <c r="G192" s="8">
        <v>0</v>
      </c>
      <c r="H192" s="30">
        <v>0</v>
      </c>
      <c r="I192" s="8">
        <v>0</v>
      </c>
      <c r="J192" s="31">
        <v>0</v>
      </c>
    </row>
    <row r="193" spans="3:10" ht="15.75">
      <c r="C193" s="73"/>
      <c r="D193" s="8"/>
      <c r="E193" s="8"/>
      <c r="F193" s="7"/>
      <c r="G193" s="8"/>
      <c r="H193" s="30"/>
      <c r="I193" s="8"/>
      <c r="J193" s="31"/>
    </row>
    <row r="194" spans="3:10" ht="28.5">
      <c r="C194" s="72" t="s">
        <v>31</v>
      </c>
      <c r="D194" s="8"/>
      <c r="E194" s="8"/>
      <c r="F194" s="7"/>
      <c r="G194" s="8"/>
      <c r="H194" s="30"/>
      <c r="I194" s="8"/>
      <c r="J194" s="31"/>
    </row>
    <row r="195" spans="3:10" ht="15.75">
      <c r="C195" s="73" t="s">
        <v>1</v>
      </c>
      <c r="D195" s="8">
        <f>D196+D197+D198</f>
        <v>3358</v>
      </c>
      <c r="E195" s="8">
        <f>E196+E197+E198</f>
        <v>3484.5</v>
      </c>
      <c r="F195" s="8">
        <f>F196+F197+F198</f>
        <v>3358</v>
      </c>
      <c r="G195" s="8">
        <f>G196+G197+G198</f>
        <v>23.67</v>
      </c>
      <c r="H195" s="30">
        <f>G195/F195</f>
        <v>0.00704883859440143</v>
      </c>
      <c r="I195" s="8">
        <f>I196+I197+I198</f>
        <v>23.67</v>
      </c>
      <c r="J195" s="31">
        <f>I195/F195</f>
        <v>0.00704883859440143</v>
      </c>
    </row>
    <row r="196" spans="3:10" ht="15.75">
      <c r="C196" s="73" t="s">
        <v>16</v>
      </c>
      <c r="D196" s="8">
        <v>3358</v>
      </c>
      <c r="E196" s="8">
        <v>3484.5</v>
      </c>
      <c r="F196" s="7">
        <v>3358</v>
      </c>
      <c r="G196" s="8">
        <v>23.67</v>
      </c>
      <c r="H196" s="30">
        <f>G196/F196</f>
        <v>0.00704883859440143</v>
      </c>
      <c r="I196" s="8">
        <v>23.67</v>
      </c>
      <c r="J196" s="31">
        <f>I196/F196</f>
        <v>0.00704883859440143</v>
      </c>
    </row>
    <row r="197" spans="3:10" ht="15.75">
      <c r="C197" s="73" t="s">
        <v>10</v>
      </c>
      <c r="D197" s="8">
        <v>0</v>
      </c>
      <c r="E197" s="8">
        <v>0</v>
      </c>
      <c r="F197" s="7">
        <v>0</v>
      </c>
      <c r="G197" s="8">
        <v>0</v>
      </c>
      <c r="H197" s="30">
        <v>0</v>
      </c>
      <c r="I197" s="8">
        <v>0</v>
      </c>
      <c r="J197" s="31">
        <v>0</v>
      </c>
    </row>
    <row r="198" spans="3:10" ht="15.75">
      <c r="C198" s="73" t="s">
        <v>11</v>
      </c>
      <c r="D198" s="8">
        <v>0</v>
      </c>
      <c r="E198" s="8">
        <v>0</v>
      </c>
      <c r="F198" s="7">
        <v>0</v>
      </c>
      <c r="G198" s="8">
        <v>0</v>
      </c>
      <c r="H198" s="30">
        <v>0</v>
      </c>
      <c r="I198" s="8">
        <v>0</v>
      </c>
      <c r="J198" s="31">
        <v>0</v>
      </c>
    </row>
    <row r="199" spans="3:10" ht="15.75">
      <c r="C199" s="73"/>
      <c r="D199" s="8"/>
      <c r="E199" s="8"/>
      <c r="F199" s="7"/>
      <c r="G199" s="8"/>
      <c r="H199" s="30"/>
      <c r="I199" s="8"/>
      <c r="J199" s="31"/>
    </row>
    <row r="200" spans="3:10" ht="28.5">
      <c r="C200" s="83" t="s">
        <v>76</v>
      </c>
      <c r="D200" s="8"/>
      <c r="E200" s="8"/>
      <c r="F200" s="7"/>
      <c r="G200" s="8"/>
      <c r="H200" s="30"/>
      <c r="I200" s="8"/>
      <c r="J200" s="31"/>
    </row>
    <row r="201" spans="3:10" ht="15.75">
      <c r="C201" s="73" t="s">
        <v>1</v>
      </c>
      <c r="D201" s="8">
        <f>D202+D203+D204</f>
        <v>15897.7</v>
      </c>
      <c r="E201" s="8">
        <f>E202+E203+E204</f>
        <v>15897.74</v>
      </c>
      <c r="F201" s="7">
        <f>F202+F203+F204</f>
        <v>15897.7</v>
      </c>
      <c r="G201" s="8">
        <f>G202+G203+G204</f>
        <v>0</v>
      </c>
      <c r="H201" s="30">
        <f>G201/F201</f>
        <v>0</v>
      </c>
      <c r="I201" s="8">
        <f>I202+I203+I204</f>
        <v>0</v>
      </c>
      <c r="J201" s="31">
        <f>I201/F201</f>
        <v>0</v>
      </c>
    </row>
    <row r="202" spans="3:10" ht="15.75">
      <c r="C202" s="73" t="s">
        <v>16</v>
      </c>
      <c r="D202" s="8">
        <v>180</v>
      </c>
      <c r="E202" s="8">
        <v>180</v>
      </c>
      <c r="F202" s="7">
        <v>180</v>
      </c>
      <c r="G202" s="8">
        <v>0</v>
      </c>
      <c r="H202" s="30">
        <v>0</v>
      </c>
      <c r="I202" s="8">
        <v>0</v>
      </c>
      <c r="J202" s="31">
        <v>0</v>
      </c>
    </row>
    <row r="203" spans="3:10" ht="15.75">
      <c r="C203" s="73" t="s">
        <v>10</v>
      </c>
      <c r="D203" s="8">
        <v>15717.7</v>
      </c>
      <c r="E203" s="8">
        <v>15717.74</v>
      </c>
      <c r="F203" s="7">
        <v>15717.7</v>
      </c>
      <c r="G203" s="8">
        <v>0</v>
      </c>
      <c r="H203" s="30">
        <f>G203/F203</f>
        <v>0</v>
      </c>
      <c r="I203" s="8">
        <v>0</v>
      </c>
      <c r="J203" s="31">
        <f>I203/F203</f>
        <v>0</v>
      </c>
    </row>
    <row r="204" spans="3:10" ht="15.75">
      <c r="C204" s="73" t="s">
        <v>11</v>
      </c>
      <c r="D204" s="8">
        <v>0</v>
      </c>
      <c r="E204" s="8">
        <v>0</v>
      </c>
      <c r="F204" s="7">
        <v>0</v>
      </c>
      <c r="G204" s="8">
        <v>0</v>
      </c>
      <c r="H204" s="30">
        <v>0</v>
      </c>
      <c r="I204" s="8">
        <v>0</v>
      </c>
      <c r="J204" s="31">
        <v>0</v>
      </c>
    </row>
    <row r="205" spans="3:10" ht="15.75">
      <c r="C205" s="73"/>
      <c r="D205" s="8"/>
      <c r="E205" s="8"/>
      <c r="F205" s="7"/>
      <c r="G205" s="8"/>
      <c r="H205" s="30"/>
      <c r="I205" s="8"/>
      <c r="J205" s="31"/>
    </row>
    <row r="206" spans="3:10" ht="60.75" customHeight="1">
      <c r="C206" s="82" t="s">
        <v>104</v>
      </c>
      <c r="D206" s="8"/>
      <c r="E206" s="8"/>
      <c r="F206" s="7"/>
      <c r="G206" s="8"/>
      <c r="H206" s="30"/>
      <c r="I206" s="8"/>
      <c r="J206" s="31"/>
    </row>
    <row r="207" spans="3:10" s="18" customFormat="1" ht="18.75" customHeight="1">
      <c r="C207" s="72" t="s">
        <v>1</v>
      </c>
      <c r="D207" s="9">
        <f>D213+D219+D225+D231+D237+D243</f>
        <v>205618.6</v>
      </c>
      <c r="E207" s="9">
        <f aca="true" t="shared" si="7" ref="E207:G209">E219+E225+E231+E237+E243+E213</f>
        <v>205618.6</v>
      </c>
      <c r="F207" s="9">
        <f>F213+F219+F225+F231+F237+F243</f>
        <v>205618.6</v>
      </c>
      <c r="G207" s="37">
        <f t="shared" si="7"/>
        <v>21654.93</v>
      </c>
      <c r="H207" s="30">
        <f>G207/F207</f>
        <v>0.10531600740399945</v>
      </c>
      <c r="I207" s="37">
        <f>I213+I219+I225+I231+I237+I243</f>
        <v>21654.95</v>
      </c>
      <c r="J207" s="31">
        <f>I207/F207</f>
        <v>0.10531610467146454</v>
      </c>
    </row>
    <row r="208" spans="3:10" ht="15.75">
      <c r="C208" s="73" t="s">
        <v>16</v>
      </c>
      <c r="D208" s="7">
        <f>D214+D220+D226+D232+D238+D244</f>
        <v>202500.6</v>
      </c>
      <c r="E208" s="7">
        <f t="shared" si="7"/>
        <v>202500.6</v>
      </c>
      <c r="F208" s="7">
        <f t="shared" si="7"/>
        <v>202500.6</v>
      </c>
      <c r="G208" s="7">
        <f t="shared" si="7"/>
        <v>21491.13</v>
      </c>
      <c r="H208" s="30">
        <f>G208/F208</f>
        <v>0.10612872258156272</v>
      </c>
      <c r="I208" s="7">
        <f>+I214+I220+I226+I232+I238+I244</f>
        <v>21491.15</v>
      </c>
      <c r="J208" s="31">
        <f>I208/F208</f>
        <v>0.10612882134670219</v>
      </c>
    </row>
    <row r="209" spans="3:10" ht="15.75">
      <c r="C209" s="73" t="s">
        <v>10</v>
      </c>
      <c r="D209" s="7">
        <f>D215+D221+D227+D239+D245</f>
        <v>3118</v>
      </c>
      <c r="E209" s="7">
        <f t="shared" si="7"/>
        <v>3118</v>
      </c>
      <c r="F209" s="7">
        <f t="shared" si="7"/>
        <v>3118</v>
      </c>
      <c r="G209" s="7">
        <f t="shared" si="7"/>
        <v>163.8</v>
      </c>
      <c r="H209" s="30">
        <f>G209/F209</f>
        <v>0.052533675432969856</v>
      </c>
      <c r="I209" s="7">
        <f>I215+I221+I227+I233+I239+I245</f>
        <v>163.8</v>
      </c>
      <c r="J209" s="31">
        <f>I209/F209</f>
        <v>0.052533675432969856</v>
      </c>
    </row>
    <row r="210" spans="3:10" ht="15.75">
      <c r="C210" s="73" t="s">
        <v>11</v>
      </c>
      <c r="D210" s="7">
        <f>D216+D222+D228+D234+D240+D246</f>
        <v>0</v>
      </c>
      <c r="E210" s="7">
        <f>E222+E228+E234+E240+E246</f>
        <v>0</v>
      </c>
      <c r="F210" s="7">
        <f>F222+F228+F234+F240+F246</f>
        <v>0</v>
      </c>
      <c r="G210" s="7">
        <f>G222+G228+G234+G240+G246</f>
        <v>0</v>
      </c>
      <c r="H210" s="30">
        <v>0</v>
      </c>
      <c r="I210" s="7">
        <f>I216+I222+I228+I234+I240+I246</f>
        <v>0</v>
      </c>
      <c r="J210" s="31">
        <v>0</v>
      </c>
    </row>
    <row r="211" spans="3:10" ht="15.75">
      <c r="C211" s="73"/>
      <c r="D211" s="8"/>
      <c r="E211" s="8"/>
      <c r="F211" s="7"/>
      <c r="G211" s="8"/>
      <c r="H211" s="30"/>
      <c r="I211" s="8"/>
      <c r="J211" s="31"/>
    </row>
    <row r="212" spans="3:10" ht="28.5">
      <c r="C212" s="72" t="s">
        <v>4</v>
      </c>
      <c r="D212" s="8"/>
      <c r="E212" s="8"/>
      <c r="F212" s="7"/>
      <c r="G212" s="8"/>
      <c r="H212" s="30"/>
      <c r="I212" s="8"/>
      <c r="J212" s="31"/>
    </row>
    <row r="213" spans="3:10" ht="15.75">
      <c r="C213" s="73" t="s">
        <v>1</v>
      </c>
      <c r="D213" s="8">
        <f>D215+D214</f>
        <v>95270</v>
      </c>
      <c r="E213" s="8">
        <f>E214+E215+E216</f>
        <v>95270</v>
      </c>
      <c r="F213" s="8">
        <f>F214+F215+F216</f>
        <v>95270</v>
      </c>
      <c r="G213" s="8">
        <f>G214+G215+G216</f>
        <v>4553.41</v>
      </c>
      <c r="H213" s="30">
        <f>G213/F213</f>
        <v>0.047794793744095725</v>
      </c>
      <c r="I213" s="36">
        <f>I214+I215+I216</f>
        <v>4553.42</v>
      </c>
      <c r="J213" s="31">
        <f>I213/F213</f>
        <v>0.047794898708932505</v>
      </c>
    </row>
    <row r="214" spans="3:10" ht="15.75">
      <c r="C214" s="73" t="s">
        <v>16</v>
      </c>
      <c r="D214" s="7">
        <v>92152</v>
      </c>
      <c r="E214" s="7">
        <v>92152</v>
      </c>
      <c r="F214" s="7">
        <v>92152</v>
      </c>
      <c r="G214" s="8">
        <v>4389.61</v>
      </c>
      <c r="H214" s="30">
        <f>G214/F214</f>
        <v>0.04763445177532771</v>
      </c>
      <c r="I214" s="36">
        <v>4389.62</v>
      </c>
      <c r="J214" s="31">
        <f>I214/F214</f>
        <v>0.04763456029169199</v>
      </c>
    </row>
    <row r="215" spans="3:10" ht="17.25" customHeight="1">
      <c r="C215" s="73" t="s">
        <v>10</v>
      </c>
      <c r="D215" s="8">
        <v>3118</v>
      </c>
      <c r="E215" s="8">
        <v>3118</v>
      </c>
      <c r="F215" s="8">
        <v>3118</v>
      </c>
      <c r="G215" s="8">
        <v>163.8</v>
      </c>
      <c r="H215" s="30">
        <f>G215/F215</f>
        <v>0.052533675432969856</v>
      </c>
      <c r="I215" s="8">
        <v>163.8</v>
      </c>
      <c r="J215" s="31">
        <f>I215/F215</f>
        <v>0.052533675432969856</v>
      </c>
    </row>
    <row r="216" spans="3:10" ht="15.75">
      <c r="C216" s="73" t="s">
        <v>11</v>
      </c>
      <c r="D216" s="8">
        <v>0</v>
      </c>
      <c r="E216" s="8">
        <v>0</v>
      </c>
      <c r="F216" s="8">
        <v>0</v>
      </c>
      <c r="G216" s="8">
        <v>0</v>
      </c>
      <c r="H216" s="30">
        <v>0</v>
      </c>
      <c r="I216" s="8">
        <v>0</v>
      </c>
      <c r="J216" s="31">
        <v>0</v>
      </c>
    </row>
    <row r="217" spans="3:10" ht="15.75">
      <c r="C217" s="73"/>
      <c r="D217" s="8"/>
      <c r="E217" s="8"/>
      <c r="F217" s="8"/>
      <c r="G217" s="8"/>
      <c r="H217" s="30"/>
      <c r="I217" s="8"/>
      <c r="J217" s="31"/>
    </row>
    <row r="218" spans="3:10" ht="70.5" customHeight="1">
      <c r="C218" s="72" t="s">
        <v>108</v>
      </c>
      <c r="D218" s="8"/>
      <c r="E218" s="8"/>
      <c r="F218" s="7"/>
      <c r="G218" s="8"/>
      <c r="H218" s="30"/>
      <c r="I218" s="8"/>
      <c r="J218" s="31"/>
    </row>
    <row r="219" spans="3:10" ht="15.75">
      <c r="C219" s="73" t="s">
        <v>1</v>
      </c>
      <c r="D219" s="7">
        <f>D220+D221+D222</f>
        <v>1300</v>
      </c>
      <c r="E219" s="7">
        <f>E220+E221+E222</f>
        <v>1300</v>
      </c>
      <c r="F219" s="7">
        <f>F220+F221+F222</f>
        <v>1300</v>
      </c>
      <c r="G219" s="7">
        <f>G220+G221+G222</f>
        <v>0</v>
      </c>
      <c r="H219" s="30">
        <f>G219/F219</f>
        <v>0</v>
      </c>
      <c r="I219" s="7">
        <f>I220+I221+I222</f>
        <v>0</v>
      </c>
      <c r="J219" s="31">
        <f>I219/F219</f>
        <v>0</v>
      </c>
    </row>
    <row r="220" spans="3:10" ht="15.75">
      <c r="C220" s="73" t="s">
        <v>16</v>
      </c>
      <c r="D220" s="7">
        <v>1300</v>
      </c>
      <c r="E220" s="7">
        <v>1300</v>
      </c>
      <c r="F220" s="7">
        <v>1300</v>
      </c>
      <c r="G220" s="8">
        <v>0</v>
      </c>
      <c r="H220" s="30">
        <f>G220/F220</f>
        <v>0</v>
      </c>
      <c r="I220" s="8">
        <v>0</v>
      </c>
      <c r="J220" s="31">
        <f>I220/F220</f>
        <v>0</v>
      </c>
    </row>
    <row r="221" spans="3:10" ht="15.75">
      <c r="C221" s="73" t="s">
        <v>10</v>
      </c>
      <c r="D221" s="7">
        <v>0</v>
      </c>
      <c r="E221" s="7">
        <v>0</v>
      </c>
      <c r="F221" s="7">
        <v>0</v>
      </c>
      <c r="G221" s="8">
        <v>0</v>
      </c>
      <c r="H221" s="30">
        <v>0</v>
      </c>
      <c r="I221" s="8">
        <v>0</v>
      </c>
      <c r="J221" s="31">
        <v>0</v>
      </c>
    </row>
    <row r="222" spans="3:10" ht="15.75">
      <c r="C222" s="73" t="s">
        <v>11</v>
      </c>
      <c r="D222" s="8">
        <v>0</v>
      </c>
      <c r="E222" s="8">
        <v>0</v>
      </c>
      <c r="F222" s="8">
        <v>0</v>
      </c>
      <c r="G222" s="8">
        <v>0</v>
      </c>
      <c r="H222" s="30">
        <v>0</v>
      </c>
      <c r="I222" s="8">
        <v>0</v>
      </c>
      <c r="J222" s="31">
        <v>0</v>
      </c>
    </row>
    <row r="223" spans="3:10" ht="15.75">
      <c r="C223" s="73"/>
      <c r="D223" s="8"/>
      <c r="E223" s="8"/>
      <c r="F223" s="7"/>
      <c r="G223" s="8"/>
      <c r="H223" s="30"/>
      <c r="I223" s="8"/>
      <c r="J223" s="31"/>
    </row>
    <row r="224" spans="3:10" ht="57" customHeight="1">
      <c r="C224" s="72" t="s">
        <v>84</v>
      </c>
      <c r="D224" s="8"/>
      <c r="E224" s="8"/>
      <c r="F224" s="7"/>
      <c r="G224" s="8"/>
      <c r="H224" s="30"/>
      <c r="I224" s="8"/>
      <c r="J224" s="31"/>
    </row>
    <row r="225" spans="3:10" ht="15.75">
      <c r="C225" s="73" t="s">
        <v>1</v>
      </c>
      <c r="D225" s="8">
        <f>D226+D227+D228</f>
        <v>4100</v>
      </c>
      <c r="E225" s="8">
        <f>E226+E227+E228</f>
        <v>4100</v>
      </c>
      <c r="F225" s="8">
        <f>F226+F227+F228</f>
        <v>4100</v>
      </c>
      <c r="G225" s="8">
        <f>G226+G227+G228</f>
        <v>457.61</v>
      </c>
      <c r="H225" s="30">
        <f>G225/F225</f>
        <v>0.11161219512195122</v>
      </c>
      <c r="I225" s="8">
        <f>I226+I227+I228</f>
        <v>457.62</v>
      </c>
      <c r="J225" s="31">
        <f>I225/F225</f>
        <v>0.11161463414634147</v>
      </c>
    </row>
    <row r="226" spans="3:10" ht="15.75">
      <c r="C226" s="73" t="s">
        <v>16</v>
      </c>
      <c r="D226" s="8">
        <v>4100</v>
      </c>
      <c r="E226" s="8">
        <v>4100</v>
      </c>
      <c r="F226" s="7">
        <v>4100</v>
      </c>
      <c r="G226" s="8">
        <v>457.61</v>
      </c>
      <c r="H226" s="30">
        <f>G226/F226</f>
        <v>0.11161219512195122</v>
      </c>
      <c r="I226" s="8">
        <v>457.62</v>
      </c>
      <c r="J226" s="31">
        <f>I226/F226</f>
        <v>0.11161463414634147</v>
      </c>
    </row>
    <row r="227" spans="3:10" ht="15.75">
      <c r="C227" s="73" t="s">
        <v>10</v>
      </c>
      <c r="D227" s="8">
        <v>0</v>
      </c>
      <c r="E227" s="8">
        <v>0</v>
      </c>
      <c r="F227" s="7">
        <v>0</v>
      </c>
      <c r="G227" s="8">
        <v>0</v>
      </c>
      <c r="H227" s="30">
        <v>0</v>
      </c>
      <c r="I227" s="8">
        <v>0</v>
      </c>
      <c r="J227" s="31">
        <v>0</v>
      </c>
    </row>
    <row r="228" spans="3:10" ht="15.75">
      <c r="C228" s="73" t="s">
        <v>11</v>
      </c>
      <c r="D228" s="8">
        <v>0</v>
      </c>
      <c r="E228" s="8">
        <v>0</v>
      </c>
      <c r="F228" s="7">
        <v>0</v>
      </c>
      <c r="G228" s="8">
        <v>0</v>
      </c>
      <c r="H228" s="30">
        <v>0</v>
      </c>
      <c r="I228" s="8">
        <v>0</v>
      </c>
      <c r="J228" s="31">
        <v>0</v>
      </c>
    </row>
    <row r="229" spans="3:10" ht="15.75">
      <c r="C229" s="73"/>
      <c r="D229" s="8"/>
      <c r="E229" s="8"/>
      <c r="F229" s="7"/>
      <c r="G229" s="8"/>
      <c r="H229" s="30"/>
      <c r="I229" s="8"/>
      <c r="J229" s="31"/>
    </row>
    <row r="230" spans="3:10" ht="65.25" customHeight="1">
      <c r="C230" s="72" t="s">
        <v>72</v>
      </c>
      <c r="D230" s="8"/>
      <c r="E230" s="8"/>
      <c r="F230" s="7"/>
      <c r="G230" s="8"/>
      <c r="H230" s="30"/>
      <c r="I230" s="8"/>
      <c r="J230" s="31"/>
    </row>
    <row r="231" spans="3:10" ht="15.75">
      <c r="C231" s="73" t="s">
        <v>1</v>
      </c>
      <c r="D231" s="8">
        <f>D232+D233+D234</f>
        <v>8000</v>
      </c>
      <c r="E231" s="8">
        <f>E232+E233+E234</f>
        <v>8000</v>
      </c>
      <c r="F231" s="8">
        <f>F232+F233+F234</f>
        <v>8000</v>
      </c>
      <c r="G231" s="8">
        <f>G232+G233+G234</f>
        <v>0</v>
      </c>
      <c r="H231" s="30">
        <f>G231/F231</f>
        <v>0</v>
      </c>
      <c r="I231" s="36">
        <f>I232</f>
        <v>0</v>
      </c>
      <c r="J231" s="31">
        <f>I231/F231</f>
        <v>0</v>
      </c>
    </row>
    <row r="232" spans="3:10" ht="15.75">
      <c r="C232" s="73" t="s">
        <v>16</v>
      </c>
      <c r="D232" s="8">
        <v>8000</v>
      </c>
      <c r="E232" s="8">
        <v>8000</v>
      </c>
      <c r="F232" s="7">
        <v>8000</v>
      </c>
      <c r="G232" s="8">
        <v>0</v>
      </c>
      <c r="H232" s="30">
        <f>G232/F232</f>
        <v>0</v>
      </c>
      <c r="I232" s="8">
        <v>0</v>
      </c>
      <c r="J232" s="31">
        <f>I232/F232</f>
        <v>0</v>
      </c>
    </row>
    <row r="233" spans="3:10" ht="15.75">
      <c r="C233" s="73" t="s">
        <v>10</v>
      </c>
      <c r="D233" s="8">
        <v>0</v>
      </c>
      <c r="E233" s="8">
        <v>0</v>
      </c>
      <c r="F233" s="7">
        <v>0</v>
      </c>
      <c r="G233" s="8">
        <v>0</v>
      </c>
      <c r="H233" s="30">
        <v>0</v>
      </c>
      <c r="I233" s="8">
        <v>0</v>
      </c>
      <c r="J233" s="31">
        <v>0</v>
      </c>
    </row>
    <row r="234" spans="3:10" ht="15.75">
      <c r="C234" s="73" t="s">
        <v>11</v>
      </c>
      <c r="D234" s="8">
        <v>0</v>
      </c>
      <c r="E234" s="8">
        <v>0</v>
      </c>
      <c r="F234" s="38">
        <v>0</v>
      </c>
      <c r="G234" s="8">
        <v>0</v>
      </c>
      <c r="H234" s="30">
        <v>0</v>
      </c>
      <c r="I234" s="8">
        <v>0</v>
      </c>
      <c r="J234" s="31">
        <v>0</v>
      </c>
    </row>
    <row r="235" spans="3:10" ht="15.75">
      <c r="C235" s="73"/>
      <c r="D235" s="8"/>
      <c r="E235" s="8"/>
      <c r="F235" s="7"/>
      <c r="G235" s="8"/>
      <c r="H235" s="30"/>
      <c r="I235" s="8"/>
      <c r="J235" s="31"/>
    </row>
    <row r="236" spans="3:10" ht="78" customHeight="1">
      <c r="C236" s="72" t="s">
        <v>85</v>
      </c>
      <c r="D236" s="8"/>
      <c r="E236" s="8"/>
      <c r="F236" s="7"/>
      <c r="G236" s="8"/>
      <c r="H236" s="30"/>
      <c r="I236" s="8"/>
      <c r="J236" s="31"/>
    </row>
    <row r="237" spans="3:10" ht="15.75">
      <c r="C237" s="73" t="s">
        <v>1</v>
      </c>
      <c r="D237" s="8">
        <f>D238+D239+D240</f>
        <v>200</v>
      </c>
      <c r="E237" s="8">
        <f>E238+E239+E240</f>
        <v>200</v>
      </c>
      <c r="F237" s="8">
        <f>F238+F239+F240</f>
        <v>200</v>
      </c>
      <c r="G237" s="8">
        <f>G238+G239+G240</f>
        <v>0</v>
      </c>
      <c r="H237" s="30">
        <f>G237/F237</f>
        <v>0</v>
      </c>
      <c r="I237" s="8">
        <f>I238+I239+I240</f>
        <v>0</v>
      </c>
      <c r="J237" s="31">
        <f>I237/F237</f>
        <v>0</v>
      </c>
    </row>
    <row r="238" spans="3:10" ht="15.75">
      <c r="C238" s="73" t="s">
        <v>16</v>
      </c>
      <c r="D238" s="8">
        <v>200</v>
      </c>
      <c r="E238" s="8">
        <v>200</v>
      </c>
      <c r="F238" s="7">
        <v>200</v>
      </c>
      <c r="G238" s="8">
        <v>0</v>
      </c>
      <c r="H238" s="30">
        <f>G238/F238</f>
        <v>0</v>
      </c>
      <c r="I238" s="8">
        <v>0</v>
      </c>
      <c r="J238" s="31">
        <f>I238/F238</f>
        <v>0</v>
      </c>
    </row>
    <row r="239" spans="3:10" ht="15.75">
      <c r="C239" s="73" t="s">
        <v>10</v>
      </c>
      <c r="D239" s="8">
        <v>0</v>
      </c>
      <c r="E239" s="8">
        <v>0</v>
      </c>
      <c r="F239" s="7">
        <v>0</v>
      </c>
      <c r="G239" s="8">
        <v>0</v>
      </c>
      <c r="H239" s="30">
        <v>0</v>
      </c>
      <c r="I239" s="8">
        <v>0</v>
      </c>
      <c r="J239" s="31">
        <v>0</v>
      </c>
    </row>
    <row r="240" spans="3:10" ht="15.75">
      <c r="C240" s="73" t="s">
        <v>11</v>
      </c>
      <c r="D240" s="8">
        <v>0</v>
      </c>
      <c r="E240" s="8">
        <v>0</v>
      </c>
      <c r="F240" s="7">
        <v>0</v>
      </c>
      <c r="G240" s="8">
        <v>0</v>
      </c>
      <c r="H240" s="30">
        <v>0</v>
      </c>
      <c r="I240" s="8">
        <v>0</v>
      </c>
      <c r="J240" s="31">
        <v>0</v>
      </c>
    </row>
    <row r="241" spans="3:10" ht="15.75">
      <c r="C241" s="73"/>
      <c r="D241" s="8"/>
      <c r="E241" s="8"/>
      <c r="F241" s="7"/>
      <c r="G241" s="8"/>
      <c r="H241" s="30"/>
      <c r="I241" s="8"/>
      <c r="J241" s="31"/>
    </row>
    <row r="242" spans="3:10" ht="15.75">
      <c r="C242" s="72" t="s">
        <v>48</v>
      </c>
      <c r="D242" s="8"/>
      <c r="E242" s="8"/>
      <c r="F242" s="7"/>
      <c r="G242" s="8"/>
      <c r="H242" s="30"/>
      <c r="I242" s="8"/>
      <c r="J242" s="31"/>
    </row>
    <row r="243" spans="3:10" ht="15.75">
      <c r="C243" s="73" t="s">
        <v>1</v>
      </c>
      <c r="D243" s="8">
        <f>D244+D245+D246</f>
        <v>96748.6</v>
      </c>
      <c r="E243" s="36">
        <f>E244+E245+E246</f>
        <v>96748.6</v>
      </c>
      <c r="F243" s="36">
        <f>F244+F245+F246</f>
        <v>96748.6</v>
      </c>
      <c r="G243" s="8">
        <f>G244+G245+G246</f>
        <v>16643.91</v>
      </c>
      <c r="H243" s="30">
        <f>G243/F243</f>
        <v>0.17203256687952073</v>
      </c>
      <c r="I243" s="8">
        <f>I244+I245+I246</f>
        <v>16643.91</v>
      </c>
      <c r="J243" s="31">
        <f>I243/F243</f>
        <v>0.17203256687952073</v>
      </c>
    </row>
    <row r="244" spans="3:10" ht="15.75">
      <c r="C244" s="73" t="s">
        <v>16</v>
      </c>
      <c r="D244" s="7">
        <v>96748.6</v>
      </c>
      <c r="E244" s="36">
        <v>96748.6</v>
      </c>
      <c r="F244" s="38">
        <v>96748.6</v>
      </c>
      <c r="G244" s="8">
        <v>16643.91</v>
      </c>
      <c r="H244" s="30">
        <f>G244/F244</f>
        <v>0.17203256687952073</v>
      </c>
      <c r="I244" s="8">
        <v>16643.91</v>
      </c>
      <c r="J244" s="31">
        <f>I244/F244</f>
        <v>0.17203256687952073</v>
      </c>
    </row>
    <row r="245" spans="3:10" ht="15.75">
      <c r="C245" s="73" t="s">
        <v>10</v>
      </c>
      <c r="D245" s="8">
        <v>0</v>
      </c>
      <c r="E245" s="8">
        <v>0</v>
      </c>
      <c r="F245" s="7">
        <v>0</v>
      </c>
      <c r="G245" s="8">
        <v>0</v>
      </c>
      <c r="H245" s="30">
        <v>0</v>
      </c>
      <c r="I245" s="8">
        <v>0</v>
      </c>
      <c r="J245" s="31">
        <v>0</v>
      </c>
    </row>
    <row r="246" spans="3:10" ht="15.75">
      <c r="C246" s="73" t="s">
        <v>11</v>
      </c>
      <c r="D246" s="8">
        <v>0</v>
      </c>
      <c r="E246" s="8">
        <v>0</v>
      </c>
      <c r="F246" s="7">
        <v>0</v>
      </c>
      <c r="G246" s="8">
        <v>0</v>
      </c>
      <c r="H246" s="30">
        <v>0</v>
      </c>
      <c r="I246" s="8">
        <v>0</v>
      </c>
      <c r="J246" s="31">
        <v>0</v>
      </c>
    </row>
    <row r="247" spans="3:10" ht="15.75">
      <c r="C247" s="73"/>
      <c r="D247" s="8"/>
      <c r="E247" s="8"/>
      <c r="F247" s="7"/>
      <c r="G247" s="8"/>
      <c r="H247" s="30"/>
      <c r="I247" s="8"/>
      <c r="J247" s="31"/>
    </row>
    <row r="248" spans="3:10" ht="30" customHeight="1">
      <c r="C248" s="75" t="s">
        <v>32</v>
      </c>
      <c r="D248" s="8"/>
      <c r="E248" s="8"/>
      <c r="F248" s="7"/>
      <c r="G248" s="8"/>
      <c r="H248" s="30"/>
      <c r="I248" s="8"/>
      <c r="J248" s="31"/>
    </row>
    <row r="249" spans="3:10" s="18" customFormat="1" ht="21" customHeight="1">
      <c r="C249" s="72" t="s">
        <v>1</v>
      </c>
      <c r="D249" s="9">
        <f aca="true" t="shared" si="8" ref="D249:F250">D255+D261+D267+D273+D279+D285</f>
        <v>189012.8</v>
      </c>
      <c r="E249" s="37">
        <f t="shared" si="8"/>
        <v>193411.8</v>
      </c>
      <c r="F249" s="9">
        <f t="shared" si="8"/>
        <v>296842.4</v>
      </c>
      <c r="G249" s="37">
        <f>G255+G261+G267+G273+G285</f>
        <v>84150.54000000001</v>
      </c>
      <c r="H249" s="30">
        <f>G249/F249</f>
        <v>0.2834855802270835</v>
      </c>
      <c r="I249" s="37">
        <f>I255+I261+I267+I273+I279+I285</f>
        <v>74475.26</v>
      </c>
      <c r="J249" s="31">
        <f>I249/F249</f>
        <v>0.250891584221122</v>
      </c>
    </row>
    <row r="250" spans="3:10" ht="15.75">
      <c r="C250" s="73" t="s">
        <v>16</v>
      </c>
      <c r="D250" s="7">
        <f t="shared" si="8"/>
        <v>32848.8</v>
      </c>
      <c r="E250" s="7">
        <f>E256+E262+E268+E274+E280+E286</f>
        <v>33270.8</v>
      </c>
      <c r="F250" s="7">
        <f t="shared" si="8"/>
        <v>33270.8</v>
      </c>
      <c r="G250" s="38">
        <f>G256+G262+G268+G274+G280+G286</f>
        <v>11266</v>
      </c>
      <c r="H250" s="30">
        <f>G250/F250</f>
        <v>0.33861524219435657</v>
      </c>
      <c r="I250" s="7">
        <f>I256+I262+I268+I274+I280+I286</f>
        <v>25108.09</v>
      </c>
      <c r="J250" s="31">
        <f>I250/F250</f>
        <v>0.7546584392319992</v>
      </c>
    </row>
    <row r="251" spans="3:10" ht="15.75" customHeight="1">
      <c r="C251" s="73" t="s">
        <v>10</v>
      </c>
      <c r="D251" s="7">
        <f>D257+D263+D269+D275+D281+D287</f>
        <v>156164</v>
      </c>
      <c r="E251" s="7">
        <f>E257+E263+E269+E275+E281+E287</f>
        <v>160141</v>
      </c>
      <c r="F251" s="7">
        <f>F257+F263+F269+F275+F281+F287</f>
        <v>160141</v>
      </c>
      <c r="G251" s="38">
        <f>G257+G263+G269+G275+G281+G287</f>
        <v>32518.32</v>
      </c>
      <c r="H251" s="30">
        <f>G251/F251</f>
        <v>0.20306055288776764</v>
      </c>
      <c r="I251" s="7">
        <f>I257+I263+I269+I275+I281+I287</f>
        <v>49367.17</v>
      </c>
      <c r="J251" s="31">
        <f>I251/F251</f>
        <v>0.3082731467893918</v>
      </c>
    </row>
    <row r="252" spans="3:10" ht="15.75" customHeight="1">
      <c r="C252" s="73" t="s">
        <v>11</v>
      </c>
      <c r="D252" s="7">
        <f>D258+D264+D270+D276+D282+D288</f>
        <v>0</v>
      </c>
      <c r="E252" s="7">
        <f>E258+E264+E271+E276+E282+E288</f>
        <v>0</v>
      </c>
      <c r="F252" s="7">
        <f>F258+F264+F270+F276+F282+F288</f>
        <v>103430.6</v>
      </c>
      <c r="G252" s="38">
        <f>G258+G264+G270+G276+G282+G288</f>
        <v>40366.22</v>
      </c>
      <c r="H252" s="30">
        <f>G252/F252</f>
        <v>0.3902734780616181</v>
      </c>
      <c r="I252" s="7">
        <f>I258+I264+I270+I276+I282+I288</f>
        <v>0</v>
      </c>
      <c r="J252" s="31">
        <f>I252/F252</f>
        <v>0</v>
      </c>
    </row>
    <row r="253" spans="3:10" ht="15.75" customHeight="1">
      <c r="C253" s="73"/>
      <c r="D253" s="8"/>
      <c r="E253" s="8"/>
      <c r="F253" s="7"/>
      <c r="G253" s="36"/>
      <c r="H253" s="30"/>
      <c r="I253" s="8"/>
      <c r="J253" s="31"/>
    </row>
    <row r="254" spans="3:10" ht="39" customHeight="1">
      <c r="C254" s="83" t="s">
        <v>77</v>
      </c>
      <c r="D254" s="8"/>
      <c r="E254" s="8"/>
      <c r="F254" s="7"/>
      <c r="G254" s="8"/>
      <c r="H254" s="30"/>
      <c r="I254" s="8"/>
      <c r="J254" s="31"/>
    </row>
    <row r="255" spans="3:10" ht="15.75" customHeight="1">
      <c r="C255" s="73" t="s">
        <v>1</v>
      </c>
      <c r="D255" s="8">
        <f>D256+D257+D258</f>
        <v>0</v>
      </c>
      <c r="E255" s="8">
        <f>E256+E257+E258</f>
        <v>0</v>
      </c>
      <c r="F255" s="8">
        <f>F256+F257+F258</f>
        <v>0</v>
      </c>
      <c r="G255" s="8">
        <f>G256+G257+G258</f>
        <v>0</v>
      </c>
      <c r="H255" s="30">
        <v>0</v>
      </c>
      <c r="I255" s="8">
        <f>I256+I257+I258</f>
        <v>0</v>
      </c>
      <c r="J255" s="31">
        <v>0</v>
      </c>
    </row>
    <row r="256" spans="3:10" ht="15.75" customHeight="1">
      <c r="C256" s="73" t="s">
        <v>16</v>
      </c>
      <c r="D256" s="7">
        <v>0</v>
      </c>
      <c r="E256" s="7">
        <v>0</v>
      </c>
      <c r="F256" s="7">
        <v>0</v>
      </c>
      <c r="G256" s="8">
        <v>0</v>
      </c>
      <c r="H256" s="30">
        <v>0</v>
      </c>
      <c r="I256" s="8">
        <v>0</v>
      </c>
      <c r="J256" s="31">
        <v>0</v>
      </c>
    </row>
    <row r="257" spans="3:10" ht="15.75" customHeight="1">
      <c r="C257" s="73" t="s">
        <v>10</v>
      </c>
      <c r="D257" s="7">
        <v>0</v>
      </c>
      <c r="E257" s="7">
        <v>0</v>
      </c>
      <c r="F257" s="7">
        <v>0</v>
      </c>
      <c r="G257" s="8">
        <v>0</v>
      </c>
      <c r="H257" s="30">
        <v>0</v>
      </c>
      <c r="I257" s="36">
        <v>0</v>
      </c>
      <c r="J257" s="31">
        <v>0</v>
      </c>
    </row>
    <row r="258" spans="3:10" ht="15.75" customHeight="1">
      <c r="C258" s="73" t="s">
        <v>11</v>
      </c>
      <c r="D258" s="8">
        <v>0</v>
      </c>
      <c r="E258" s="8">
        <v>0</v>
      </c>
      <c r="F258" s="7">
        <v>0</v>
      </c>
      <c r="G258" s="8">
        <v>0</v>
      </c>
      <c r="H258" s="30">
        <v>0</v>
      </c>
      <c r="I258" s="36">
        <v>0</v>
      </c>
      <c r="J258" s="31">
        <v>0</v>
      </c>
    </row>
    <row r="259" spans="3:10" ht="15.75" customHeight="1">
      <c r="C259" s="73"/>
      <c r="D259" s="8"/>
      <c r="E259" s="8"/>
      <c r="F259" s="7"/>
      <c r="G259" s="8"/>
      <c r="H259" s="30"/>
      <c r="I259" s="8"/>
      <c r="J259" s="31"/>
    </row>
    <row r="260" spans="3:10" ht="31.5" customHeight="1">
      <c r="C260" s="72" t="s">
        <v>33</v>
      </c>
      <c r="D260" s="8"/>
      <c r="E260" s="8"/>
      <c r="F260" s="7"/>
      <c r="G260" s="32"/>
      <c r="H260" s="30"/>
      <c r="I260" s="8"/>
      <c r="J260" s="31"/>
    </row>
    <row r="261" spans="3:10" ht="15.75">
      <c r="C261" s="73" t="s">
        <v>1</v>
      </c>
      <c r="D261" s="8">
        <f>D262+D263+D264</f>
        <v>63176.8</v>
      </c>
      <c r="E261" s="8">
        <f>E262+E263+E264</f>
        <v>63176.8</v>
      </c>
      <c r="F261" s="8">
        <f>F262+F263+F264</f>
        <v>166607.40000000002</v>
      </c>
      <c r="G261" s="43">
        <f>G262+G263+G264</f>
        <v>64918.990000000005</v>
      </c>
      <c r="H261" s="30">
        <f>G261/F261</f>
        <v>0.38965250042915256</v>
      </c>
      <c r="I261" s="8">
        <f>I262+I263+I264</f>
        <v>55243.71</v>
      </c>
      <c r="J261" s="31">
        <f>I261/F261</f>
        <v>0.3315801699084194</v>
      </c>
    </row>
    <row r="262" spans="3:10" ht="15.75">
      <c r="C262" s="73" t="s">
        <v>16</v>
      </c>
      <c r="D262" s="7">
        <v>32848.8</v>
      </c>
      <c r="E262" s="7">
        <v>32848.8</v>
      </c>
      <c r="F262" s="7">
        <v>32848.8</v>
      </c>
      <c r="G262" s="44">
        <v>11073.68</v>
      </c>
      <c r="H262" s="30">
        <f>G262/F262</f>
        <v>0.33711064026691995</v>
      </c>
      <c r="I262" s="33">
        <v>24915.77</v>
      </c>
      <c r="J262" s="31">
        <f>I262/F262</f>
        <v>0.7584986361754462</v>
      </c>
    </row>
    <row r="263" spans="3:10" ht="15.75">
      <c r="C263" s="73" t="s">
        <v>10</v>
      </c>
      <c r="D263" s="7">
        <v>30328</v>
      </c>
      <c r="E263" s="7">
        <v>30328</v>
      </c>
      <c r="F263" s="8">
        <v>30328</v>
      </c>
      <c r="G263" s="43">
        <v>13479.09</v>
      </c>
      <c r="H263" s="30">
        <f>G263/F263</f>
        <v>0.44444374835135847</v>
      </c>
      <c r="I263" s="32">
        <v>30327.94</v>
      </c>
      <c r="J263" s="31">
        <f>I263/F263</f>
        <v>0.9999980216301767</v>
      </c>
    </row>
    <row r="264" spans="3:10" ht="15.75">
      <c r="C264" s="73" t="s">
        <v>11</v>
      </c>
      <c r="D264" s="8">
        <v>0</v>
      </c>
      <c r="E264" s="8">
        <v>0</v>
      </c>
      <c r="F264" s="7">
        <v>103430.6</v>
      </c>
      <c r="G264" s="43">
        <v>40366.22</v>
      </c>
      <c r="H264" s="30">
        <f>G264/F264</f>
        <v>0.3902734780616181</v>
      </c>
      <c r="I264" s="43">
        <v>0</v>
      </c>
      <c r="J264" s="31">
        <f>I264/F264</f>
        <v>0</v>
      </c>
    </row>
    <row r="265" spans="3:10" ht="15.75">
      <c r="C265" s="73"/>
      <c r="D265" s="8"/>
      <c r="E265" s="8"/>
      <c r="F265" s="7"/>
      <c r="G265" s="43"/>
      <c r="H265" s="30"/>
      <c r="I265" s="8"/>
      <c r="J265" s="31"/>
    </row>
    <row r="266" spans="3:10" ht="80.25" customHeight="1">
      <c r="C266" s="72" t="s">
        <v>34</v>
      </c>
      <c r="D266" s="8"/>
      <c r="E266" s="8"/>
      <c r="F266" s="7"/>
      <c r="G266" s="32"/>
      <c r="H266" s="30"/>
      <c r="I266" s="8"/>
      <c r="J266" s="31"/>
    </row>
    <row r="267" spans="3:10" ht="15.75">
      <c r="C267" s="73" t="s">
        <v>1</v>
      </c>
      <c r="D267" s="8">
        <f>D268+D269+D270</f>
        <v>88090</v>
      </c>
      <c r="E267" s="8">
        <f>E268+E269+E270+E271</f>
        <v>88090</v>
      </c>
      <c r="F267" s="8">
        <f>F268+F269+F270</f>
        <v>88090</v>
      </c>
      <c r="G267" s="8">
        <f>G268+G269+G270</f>
        <v>0</v>
      </c>
      <c r="H267" s="30">
        <f>G267/F267</f>
        <v>0</v>
      </c>
      <c r="I267" s="8">
        <f>I268+I269+I270</f>
        <v>0</v>
      </c>
      <c r="J267" s="31">
        <f>I267/F267</f>
        <v>0</v>
      </c>
    </row>
    <row r="268" spans="3:10" ht="15.75">
      <c r="C268" s="73" t="s">
        <v>16</v>
      </c>
      <c r="D268" s="7">
        <v>0</v>
      </c>
      <c r="E268" s="7">
        <v>0</v>
      </c>
      <c r="F268" s="7">
        <v>0</v>
      </c>
      <c r="G268" s="8">
        <v>0</v>
      </c>
      <c r="H268" s="30">
        <v>0</v>
      </c>
      <c r="I268" s="8">
        <v>0</v>
      </c>
      <c r="J268" s="31">
        <v>0</v>
      </c>
    </row>
    <row r="269" spans="3:10" ht="15.75">
      <c r="C269" s="73" t="s">
        <v>10</v>
      </c>
      <c r="D269" s="7">
        <v>88090</v>
      </c>
      <c r="E269" s="53">
        <v>88090</v>
      </c>
      <c r="F269" s="7">
        <v>88090</v>
      </c>
      <c r="G269" s="8">
        <v>0</v>
      </c>
      <c r="H269" s="30">
        <f>G269/F269</f>
        <v>0</v>
      </c>
      <c r="I269" s="8">
        <v>0</v>
      </c>
      <c r="J269" s="31">
        <f>I269/F269</f>
        <v>0</v>
      </c>
    </row>
    <row r="270" spans="3:10" ht="15.75">
      <c r="C270" s="73" t="s">
        <v>11</v>
      </c>
      <c r="D270" s="7">
        <v>0</v>
      </c>
      <c r="E270" s="7">
        <v>0</v>
      </c>
      <c r="F270" s="8">
        <v>0</v>
      </c>
      <c r="G270" s="8">
        <v>0</v>
      </c>
      <c r="H270" s="30">
        <v>0</v>
      </c>
      <c r="I270" s="8">
        <v>0</v>
      </c>
      <c r="J270" s="31">
        <v>0</v>
      </c>
    </row>
    <row r="271" spans="3:10" ht="15.75">
      <c r="C271" s="73"/>
      <c r="D271" s="7"/>
      <c r="E271" s="8"/>
      <c r="F271" s="7"/>
      <c r="G271" s="8"/>
      <c r="H271" s="30"/>
      <c r="I271" s="8"/>
      <c r="J271" s="31"/>
    </row>
    <row r="272" spans="3:10" ht="15.75">
      <c r="C272" s="72" t="s">
        <v>6</v>
      </c>
      <c r="D272" s="7"/>
      <c r="E272" s="8"/>
      <c r="F272" s="7"/>
      <c r="G272" s="8"/>
      <c r="H272" s="30"/>
      <c r="I272" s="8"/>
      <c r="J272" s="31"/>
    </row>
    <row r="273" spans="3:10" ht="15.75">
      <c r="C273" s="73" t="s">
        <v>1</v>
      </c>
      <c r="D273" s="8">
        <f>D274+D275+D276</f>
        <v>0</v>
      </c>
      <c r="E273" s="8">
        <f>E274+E275+E276</f>
        <v>0</v>
      </c>
      <c r="F273" s="8">
        <f>F274+F275+F276</f>
        <v>0</v>
      </c>
      <c r="G273" s="8">
        <f>G274+G275+G276</f>
        <v>0</v>
      </c>
      <c r="H273" s="30">
        <v>0</v>
      </c>
      <c r="I273" s="8">
        <f>I274+I275+I276</f>
        <v>0</v>
      </c>
      <c r="J273" s="31">
        <v>0</v>
      </c>
    </row>
    <row r="274" spans="3:10" ht="15.75">
      <c r="C274" s="73" t="s">
        <v>16</v>
      </c>
      <c r="D274" s="7">
        <v>0</v>
      </c>
      <c r="E274" s="8">
        <v>0</v>
      </c>
      <c r="F274" s="7">
        <v>0</v>
      </c>
      <c r="G274" s="8">
        <v>0</v>
      </c>
      <c r="H274" s="30">
        <v>0</v>
      </c>
      <c r="I274" s="8">
        <v>0</v>
      </c>
      <c r="J274" s="31">
        <v>0</v>
      </c>
    </row>
    <row r="275" spans="3:10" ht="15.75">
      <c r="C275" s="73" t="s">
        <v>10</v>
      </c>
      <c r="D275" s="7">
        <v>0</v>
      </c>
      <c r="E275" s="8">
        <v>0</v>
      </c>
      <c r="F275" s="7">
        <v>0</v>
      </c>
      <c r="G275" s="8">
        <v>0</v>
      </c>
      <c r="H275" s="30">
        <v>0</v>
      </c>
      <c r="I275" s="8">
        <v>0</v>
      </c>
      <c r="J275" s="31">
        <v>0</v>
      </c>
    </row>
    <row r="276" spans="3:10" ht="15.75">
      <c r="C276" s="73" t="s">
        <v>11</v>
      </c>
      <c r="D276" s="7">
        <v>0</v>
      </c>
      <c r="E276" s="8">
        <v>0</v>
      </c>
      <c r="F276" s="7">
        <v>0</v>
      </c>
      <c r="G276" s="8">
        <v>0</v>
      </c>
      <c r="H276" s="30">
        <v>0</v>
      </c>
      <c r="I276" s="8">
        <v>0</v>
      </c>
      <c r="J276" s="31">
        <v>0</v>
      </c>
    </row>
    <row r="277" spans="3:10" ht="15.75">
      <c r="C277" s="73"/>
      <c r="D277" s="7"/>
      <c r="E277" s="8"/>
      <c r="F277" s="7"/>
      <c r="G277" s="8"/>
      <c r="H277" s="30"/>
      <c r="I277" s="8"/>
      <c r="J277" s="31"/>
    </row>
    <row r="278" spans="3:10" ht="42.75">
      <c r="C278" s="72" t="s">
        <v>101</v>
      </c>
      <c r="D278" s="7"/>
      <c r="E278" s="8"/>
      <c r="F278" s="7"/>
      <c r="G278" s="8"/>
      <c r="H278" s="30"/>
      <c r="I278" s="8"/>
      <c r="J278" s="31"/>
    </row>
    <row r="279" spans="3:10" ht="15.75">
      <c r="C279" s="73" t="s">
        <v>1</v>
      </c>
      <c r="D279" s="7">
        <f>+D280+D281+D282</f>
        <v>0</v>
      </c>
      <c r="E279" s="8">
        <f>E280+E281+E282</f>
        <v>0</v>
      </c>
      <c r="F279" s="7">
        <f>F280+F281+F282</f>
        <v>0</v>
      </c>
      <c r="G279" s="8">
        <f>G280+G281+G282</f>
        <v>0</v>
      </c>
      <c r="H279" s="30">
        <v>0</v>
      </c>
      <c r="I279" s="8">
        <f>I280+I281+I282</f>
        <v>0</v>
      </c>
      <c r="J279" s="31">
        <v>0</v>
      </c>
    </row>
    <row r="280" spans="3:10" ht="15.75">
      <c r="C280" s="73" t="s">
        <v>16</v>
      </c>
      <c r="D280" s="7">
        <v>0</v>
      </c>
      <c r="E280" s="8">
        <v>0</v>
      </c>
      <c r="F280" s="7">
        <v>0</v>
      </c>
      <c r="G280" s="8">
        <v>0</v>
      </c>
      <c r="H280" s="30">
        <v>0</v>
      </c>
      <c r="I280" s="8">
        <v>0</v>
      </c>
      <c r="J280" s="31">
        <v>0</v>
      </c>
    </row>
    <row r="281" spans="3:10" ht="15.75">
      <c r="C281" s="73" t="s">
        <v>10</v>
      </c>
      <c r="D281" s="7">
        <v>0</v>
      </c>
      <c r="E281" s="8">
        <v>0</v>
      </c>
      <c r="F281" s="7">
        <v>0</v>
      </c>
      <c r="G281" s="8">
        <v>0</v>
      </c>
      <c r="H281" s="30">
        <v>0</v>
      </c>
      <c r="I281" s="8">
        <v>0</v>
      </c>
      <c r="J281" s="31">
        <v>0</v>
      </c>
    </row>
    <row r="282" spans="3:10" ht="15.75">
      <c r="C282" s="73" t="s">
        <v>11</v>
      </c>
      <c r="D282" s="7">
        <v>0</v>
      </c>
      <c r="E282" s="8">
        <v>0</v>
      </c>
      <c r="F282" s="7">
        <v>0</v>
      </c>
      <c r="G282" s="8">
        <v>0</v>
      </c>
      <c r="H282" s="30">
        <v>0</v>
      </c>
      <c r="I282" s="8">
        <v>0</v>
      </c>
      <c r="J282" s="31">
        <v>0</v>
      </c>
    </row>
    <row r="283" spans="3:10" ht="15.75">
      <c r="C283" s="73"/>
      <c r="D283" s="7"/>
      <c r="E283" s="8"/>
      <c r="F283" s="7"/>
      <c r="G283" s="8"/>
      <c r="H283" s="30"/>
      <c r="I283" s="8"/>
      <c r="J283" s="31"/>
    </row>
    <row r="284" spans="3:10" ht="42.75">
      <c r="C284" s="72" t="s">
        <v>35</v>
      </c>
      <c r="D284" s="7"/>
      <c r="E284" s="8"/>
      <c r="F284" s="7"/>
      <c r="G284" s="8"/>
      <c r="H284" s="30"/>
      <c r="I284" s="8"/>
      <c r="J284" s="31"/>
    </row>
    <row r="285" spans="3:10" ht="15.75">
      <c r="C285" s="73" t="s">
        <v>1</v>
      </c>
      <c r="D285" s="8">
        <f>D286+D287+D288</f>
        <v>37746</v>
      </c>
      <c r="E285" s="8">
        <f>E286+E287+E288</f>
        <v>42145</v>
      </c>
      <c r="F285" s="8">
        <f>F286+F287+F288</f>
        <v>42145</v>
      </c>
      <c r="G285" s="8">
        <f>G286+G287+G288</f>
        <v>19231.55</v>
      </c>
      <c r="H285" s="30">
        <f>G285/F285</f>
        <v>0.4563186617629612</v>
      </c>
      <c r="I285" s="8">
        <f>I286+I287+I288</f>
        <v>19231.55</v>
      </c>
      <c r="J285" s="31">
        <f>I285/F285</f>
        <v>0.4563186617629612</v>
      </c>
    </row>
    <row r="286" spans="3:10" ht="15.75">
      <c r="C286" s="73" t="s">
        <v>16</v>
      </c>
      <c r="D286" s="7">
        <v>0</v>
      </c>
      <c r="E286" s="8">
        <v>422</v>
      </c>
      <c r="F286" s="7">
        <v>422</v>
      </c>
      <c r="G286" s="8">
        <v>192.32</v>
      </c>
      <c r="H286" s="30">
        <f>G286/F286</f>
        <v>0.4557345971563981</v>
      </c>
      <c r="I286" s="8">
        <v>192.32</v>
      </c>
      <c r="J286" s="31">
        <f>I286/F286</f>
        <v>0.4557345971563981</v>
      </c>
    </row>
    <row r="287" spans="3:10" ht="15.75">
      <c r="C287" s="73" t="s">
        <v>10</v>
      </c>
      <c r="D287" s="7">
        <v>37746</v>
      </c>
      <c r="E287" s="8">
        <v>41723</v>
      </c>
      <c r="F287" s="7">
        <v>41723</v>
      </c>
      <c r="G287" s="8">
        <v>19039.23</v>
      </c>
      <c r="H287" s="30">
        <f>G287/F287</f>
        <v>0.4563245691824653</v>
      </c>
      <c r="I287" s="8">
        <v>19039.23</v>
      </c>
      <c r="J287" s="31">
        <f>I287/F287</f>
        <v>0.4563245691824653</v>
      </c>
    </row>
    <row r="288" spans="3:10" ht="15.75">
      <c r="C288" s="73" t="s">
        <v>11</v>
      </c>
      <c r="D288" s="7">
        <v>0</v>
      </c>
      <c r="E288" s="8">
        <v>0</v>
      </c>
      <c r="F288" s="7">
        <v>0</v>
      </c>
      <c r="G288" s="8">
        <v>0</v>
      </c>
      <c r="H288" s="30">
        <v>0</v>
      </c>
      <c r="I288" s="8">
        <v>0</v>
      </c>
      <c r="J288" s="31">
        <v>0</v>
      </c>
    </row>
    <row r="289" spans="3:10" ht="15.75">
      <c r="C289" s="73"/>
      <c r="D289" s="7"/>
      <c r="E289" s="8"/>
      <c r="F289" s="7"/>
      <c r="G289" s="8"/>
      <c r="H289" s="30"/>
      <c r="I289" s="8"/>
      <c r="J289" s="31"/>
    </row>
    <row r="290" spans="3:10" ht="45.75" customHeight="1">
      <c r="C290" s="83" t="s">
        <v>36</v>
      </c>
      <c r="D290" s="8"/>
      <c r="E290" s="8"/>
      <c r="F290" s="7"/>
      <c r="G290" s="8"/>
      <c r="H290" s="30"/>
      <c r="I290" s="8"/>
      <c r="J290" s="31"/>
    </row>
    <row r="291" spans="3:10" s="18" customFormat="1" ht="15.75">
      <c r="C291" s="72" t="s">
        <v>1</v>
      </c>
      <c r="D291" s="9">
        <f aca="true" t="shared" si="9" ref="D291:E294">D297+D303+D309+D315+D321+D327</f>
        <v>13693</v>
      </c>
      <c r="E291" s="37">
        <f t="shared" si="9"/>
        <v>718224.28</v>
      </c>
      <c r="F291" s="9">
        <f aca="true" t="shared" si="10" ref="F291:G293">F297+F303+F309+F315+F321+F327</f>
        <v>720124.29</v>
      </c>
      <c r="G291" s="37">
        <f t="shared" si="10"/>
        <v>21461.399999999998</v>
      </c>
      <c r="H291" s="30">
        <f>G291/F291</f>
        <v>0.029802355368404525</v>
      </c>
      <c r="I291" s="9">
        <f>I297+I303+I309+I315+I321+I327</f>
        <v>21461.38</v>
      </c>
      <c r="J291" s="31">
        <f>I291/F291</f>
        <v>0.029802327595421063</v>
      </c>
    </row>
    <row r="292" spans="3:10" ht="15.75">
      <c r="C292" s="73" t="s">
        <v>16</v>
      </c>
      <c r="D292" s="7">
        <f t="shared" si="9"/>
        <v>12387</v>
      </c>
      <c r="E292" s="7">
        <f t="shared" si="9"/>
        <v>90715.88</v>
      </c>
      <c r="F292" s="7">
        <f t="shared" si="10"/>
        <v>90715.89</v>
      </c>
      <c r="G292" s="7">
        <f t="shared" si="10"/>
        <v>1073.1</v>
      </c>
      <c r="H292" s="30">
        <f>G292/F292</f>
        <v>0.011829239618329268</v>
      </c>
      <c r="I292" s="7">
        <f>I298+I304+I310+I316+I322+I328</f>
        <v>1073.07</v>
      </c>
      <c r="J292" s="31">
        <f>I292/F292</f>
        <v>0.011828908915516344</v>
      </c>
    </row>
    <row r="293" spans="3:10" ht="15.75">
      <c r="C293" s="73" t="s">
        <v>10</v>
      </c>
      <c r="D293" s="7">
        <f t="shared" si="9"/>
        <v>1306</v>
      </c>
      <c r="E293" s="7">
        <f t="shared" si="9"/>
        <v>627508.4</v>
      </c>
      <c r="F293" s="7">
        <f t="shared" si="10"/>
        <v>627508.4</v>
      </c>
      <c r="G293" s="7">
        <f t="shared" si="10"/>
        <v>20388.3</v>
      </c>
      <c r="H293" s="30">
        <f>G293/F293</f>
        <v>0.032490879803361995</v>
      </c>
      <c r="I293" s="7">
        <f>I299+I305+I311+I317+I329</f>
        <v>20388.31</v>
      </c>
      <c r="J293" s="31">
        <f>I293/F293</f>
        <v>0.03249089573940365</v>
      </c>
    </row>
    <row r="294" spans="3:10" ht="15.75">
      <c r="C294" s="73" t="s">
        <v>11</v>
      </c>
      <c r="D294" s="7">
        <f t="shared" si="9"/>
        <v>0</v>
      </c>
      <c r="E294" s="7">
        <f t="shared" si="9"/>
        <v>0</v>
      </c>
      <c r="F294" s="7">
        <f>F300+F306+F312+F318+F330</f>
        <v>1900</v>
      </c>
      <c r="G294" s="7">
        <f>G300+G306+G312+G318+G330</f>
        <v>0</v>
      </c>
      <c r="H294" s="30">
        <f>G294/F294</f>
        <v>0</v>
      </c>
      <c r="I294" s="7">
        <f>I300+I306+I312+I318+I330</f>
        <v>0</v>
      </c>
      <c r="J294" s="31">
        <f>I294/F294</f>
        <v>0</v>
      </c>
    </row>
    <row r="295" spans="3:10" ht="15.75">
      <c r="C295" s="73"/>
      <c r="D295" s="8"/>
      <c r="E295" s="8"/>
      <c r="F295" s="7"/>
      <c r="G295" s="8"/>
      <c r="H295" s="30"/>
      <c r="I295" s="8"/>
      <c r="J295" s="31"/>
    </row>
    <row r="296" spans="3:10" ht="15.75">
      <c r="C296" s="72" t="s">
        <v>37</v>
      </c>
      <c r="D296" s="8"/>
      <c r="E296" s="8"/>
      <c r="F296" s="7"/>
      <c r="G296" s="8"/>
      <c r="H296" s="30"/>
      <c r="I296" s="8"/>
      <c r="J296" s="31"/>
    </row>
    <row r="297" spans="3:10" ht="15.75">
      <c r="C297" s="73" t="s">
        <v>1</v>
      </c>
      <c r="D297" s="8">
        <f>D298+D299+D300</f>
        <v>2600</v>
      </c>
      <c r="E297" s="8">
        <f>E298+E299+E300</f>
        <v>2370.69</v>
      </c>
      <c r="F297" s="8">
        <f>F298+F299+F300</f>
        <v>2370.7</v>
      </c>
      <c r="G297" s="8">
        <f>G298+G299+G300</f>
        <v>0</v>
      </c>
      <c r="H297" s="30">
        <f>G297/F297</f>
        <v>0</v>
      </c>
      <c r="I297" s="8">
        <f>I298+I299+I300</f>
        <v>0</v>
      </c>
      <c r="J297" s="31">
        <f>I297/F297</f>
        <v>0</v>
      </c>
    </row>
    <row r="298" spans="3:10" ht="15.75">
      <c r="C298" s="73" t="s">
        <v>16</v>
      </c>
      <c r="D298" s="7">
        <v>2600</v>
      </c>
      <c r="E298" s="7">
        <v>2370.69</v>
      </c>
      <c r="F298" s="7">
        <v>2370.7</v>
      </c>
      <c r="G298" s="8">
        <v>0</v>
      </c>
      <c r="H298" s="30">
        <f>G298/F298</f>
        <v>0</v>
      </c>
      <c r="I298" s="8">
        <v>0</v>
      </c>
      <c r="J298" s="31">
        <f>I298/F298</f>
        <v>0</v>
      </c>
    </row>
    <row r="299" spans="3:10" ht="15.75">
      <c r="C299" s="73" t="s">
        <v>10</v>
      </c>
      <c r="D299" s="7">
        <v>0</v>
      </c>
      <c r="E299" s="7">
        <v>0</v>
      </c>
      <c r="F299" s="7">
        <v>0</v>
      </c>
      <c r="G299" s="8">
        <v>0</v>
      </c>
      <c r="H299" s="30">
        <v>0</v>
      </c>
      <c r="I299" s="8">
        <v>0</v>
      </c>
      <c r="J299" s="31">
        <v>0</v>
      </c>
    </row>
    <row r="300" spans="3:10" ht="15.75">
      <c r="C300" s="73" t="s">
        <v>11</v>
      </c>
      <c r="D300" s="8">
        <v>0</v>
      </c>
      <c r="E300" s="8">
        <v>0</v>
      </c>
      <c r="F300" s="8">
        <v>0</v>
      </c>
      <c r="G300" s="8">
        <v>0</v>
      </c>
      <c r="H300" s="30">
        <v>0</v>
      </c>
      <c r="I300" s="8">
        <v>0</v>
      </c>
      <c r="J300" s="31">
        <v>0</v>
      </c>
    </row>
    <row r="301" spans="3:10" ht="15.75">
      <c r="C301" s="73"/>
      <c r="D301" s="7"/>
      <c r="E301" s="8"/>
      <c r="F301" s="7"/>
      <c r="G301" s="8"/>
      <c r="H301" s="30"/>
      <c r="I301" s="8"/>
      <c r="J301" s="31"/>
    </row>
    <row r="302" spans="3:10" ht="30" customHeight="1">
      <c r="C302" s="72" t="s">
        <v>38</v>
      </c>
      <c r="D302" s="8"/>
      <c r="E302" s="8"/>
      <c r="F302" s="7"/>
      <c r="G302" s="8"/>
      <c r="H302" s="30"/>
      <c r="I302" s="8"/>
      <c r="J302" s="31"/>
    </row>
    <row r="303" spans="3:10" ht="15.75">
      <c r="C303" s="73" t="s">
        <v>1</v>
      </c>
      <c r="D303" s="8">
        <f>D304+D305+D306</f>
        <v>0</v>
      </c>
      <c r="E303" s="8">
        <f>E304+E305+E306</f>
        <v>424468.13</v>
      </c>
      <c r="F303" s="8">
        <f>F304+F305+F306</f>
        <v>424468.13</v>
      </c>
      <c r="G303" s="8">
        <f>G304+G305+G306</f>
        <v>21461.399999999998</v>
      </c>
      <c r="H303" s="30">
        <f>G303/F303</f>
        <v>0.050560686381802084</v>
      </c>
      <c r="I303" s="36">
        <f>I304+I305+I306</f>
        <v>21461.38</v>
      </c>
      <c r="J303" s="31">
        <f>I303/F303</f>
        <v>0.050560639264012594</v>
      </c>
    </row>
    <row r="304" spans="3:10" ht="15.75">
      <c r="C304" s="73" t="s">
        <v>16</v>
      </c>
      <c r="D304" s="7">
        <v>0</v>
      </c>
      <c r="E304" s="7">
        <v>41926.79</v>
      </c>
      <c r="F304" s="7">
        <v>41926.79</v>
      </c>
      <c r="G304" s="7">
        <v>1073.1</v>
      </c>
      <c r="H304" s="30">
        <f>G304/F304</f>
        <v>0.025594613849521986</v>
      </c>
      <c r="I304" s="7">
        <v>1073.07</v>
      </c>
      <c r="J304" s="31">
        <f>I304/F304</f>
        <v>0.02559389831656561</v>
      </c>
    </row>
    <row r="305" spans="3:10" ht="15.75">
      <c r="C305" s="73" t="s">
        <v>10</v>
      </c>
      <c r="D305" s="7">
        <v>0</v>
      </c>
      <c r="E305" s="7">
        <v>382541.34</v>
      </c>
      <c r="F305" s="7">
        <v>382541.34</v>
      </c>
      <c r="G305" s="7">
        <v>20388.3</v>
      </c>
      <c r="H305" s="41">
        <f>G305/F305</f>
        <v>0.05329698484352043</v>
      </c>
      <c r="I305" s="7">
        <v>20388.31</v>
      </c>
      <c r="J305" s="31">
        <f>I305/F305</f>
        <v>0.05329701098448602</v>
      </c>
    </row>
    <row r="306" spans="3:10" ht="15.75">
      <c r="C306" s="73" t="s">
        <v>11</v>
      </c>
      <c r="D306" s="8">
        <v>0</v>
      </c>
      <c r="E306" s="8">
        <v>0</v>
      </c>
      <c r="F306" s="8">
        <v>0</v>
      </c>
      <c r="G306" s="8">
        <v>0</v>
      </c>
      <c r="H306" s="30">
        <v>0</v>
      </c>
      <c r="I306" s="8">
        <v>0</v>
      </c>
      <c r="J306" s="31">
        <v>0</v>
      </c>
    </row>
    <row r="307" spans="3:10" ht="15.75">
      <c r="C307" s="73"/>
      <c r="D307" s="8"/>
      <c r="E307" s="8"/>
      <c r="F307" s="7"/>
      <c r="G307" s="8"/>
      <c r="H307" s="30"/>
      <c r="I307" s="8"/>
      <c r="J307" s="31"/>
    </row>
    <row r="308" spans="3:10" ht="42.75">
      <c r="C308" s="72" t="s">
        <v>86</v>
      </c>
      <c r="D308" s="8"/>
      <c r="E308" s="8"/>
      <c r="F308" s="7"/>
      <c r="G308" s="8"/>
      <c r="H308" s="30"/>
      <c r="I308" s="8"/>
      <c r="J308" s="31"/>
    </row>
    <row r="309" spans="3:10" ht="15.75">
      <c r="C309" s="73" t="s">
        <v>1</v>
      </c>
      <c r="D309" s="7">
        <f>D310+D311+D312</f>
        <v>7609</v>
      </c>
      <c r="E309" s="38">
        <f>E310+E311+E312</f>
        <v>289362.46</v>
      </c>
      <c r="F309" s="7">
        <f>F310+F311+F312</f>
        <v>289362.46</v>
      </c>
      <c r="G309" s="7">
        <f>G310+G311+G312</f>
        <v>0</v>
      </c>
      <c r="H309" s="30">
        <f>G309/F309</f>
        <v>0</v>
      </c>
      <c r="I309" s="38">
        <f>I310+I311+I312</f>
        <v>0</v>
      </c>
      <c r="J309" s="31">
        <f>I309/F309</f>
        <v>0</v>
      </c>
    </row>
    <row r="310" spans="3:10" ht="15.75">
      <c r="C310" s="73" t="s">
        <v>16</v>
      </c>
      <c r="D310" s="7">
        <v>7609</v>
      </c>
      <c r="E310" s="7">
        <v>44395.4</v>
      </c>
      <c r="F310" s="7">
        <v>44395.4</v>
      </c>
      <c r="G310" s="8">
        <v>0</v>
      </c>
      <c r="H310" s="30">
        <f>G310/F310</f>
        <v>0</v>
      </c>
      <c r="I310" s="8">
        <v>0</v>
      </c>
      <c r="J310" s="31">
        <f>I310/F310</f>
        <v>0</v>
      </c>
    </row>
    <row r="311" spans="3:10" ht="15.75">
      <c r="C311" s="73" t="s">
        <v>10</v>
      </c>
      <c r="D311" s="7">
        <v>0</v>
      </c>
      <c r="E311" s="7">
        <v>244967.06</v>
      </c>
      <c r="F311" s="7">
        <v>244967.06</v>
      </c>
      <c r="G311" s="36">
        <v>0</v>
      </c>
      <c r="H311" s="30">
        <f>G311/F311</f>
        <v>0</v>
      </c>
      <c r="I311" s="36">
        <v>0</v>
      </c>
      <c r="J311" s="31">
        <f>I311/F311</f>
        <v>0</v>
      </c>
    </row>
    <row r="312" spans="3:10" ht="15.75">
      <c r="C312" s="73" t="s">
        <v>11</v>
      </c>
      <c r="D312" s="7">
        <v>0</v>
      </c>
      <c r="E312" s="8">
        <v>0</v>
      </c>
      <c r="F312" s="7">
        <v>0</v>
      </c>
      <c r="G312" s="8">
        <v>0</v>
      </c>
      <c r="H312" s="30">
        <v>0</v>
      </c>
      <c r="I312" s="8">
        <v>0</v>
      </c>
      <c r="J312" s="31">
        <v>0</v>
      </c>
    </row>
    <row r="313" spans="3:10" ht="15.75">
      <c r="C313" s="73"/>
      <c r="D313" s="8"/>
      <c r="E313" s="8"/>
      <c r="F313" s="7"/>
      <c r="G313" s="8"/>
      <c r="H313" s="30"/>
      <c r="I313" s="8"/>
      <c r="J313" s="31"/>
    </row>
    <row r="314" spans="3:10" ht="42.75">
      <c r="C314" s="72" t="s">
        <v>39</v>
      </c>
      <c r="D314" s="8"/>
      <c r="E314" s="8"/>
      <c r="F314" s="7"/>
      <c r="G314" s="8"/>
      <c r="H314" s="30"/>
      <c r="I314" s="8"/>
      <c r="J314" s="31"/>
    </row>
    <row r="315" spans="3:10" ht="15.75">
      <c r="C315" s="73" t="s">
        <v>1</v>
      </c>
      <c r="D315" s="7">
        <f>D316+D317+D318</f>
        <v>2178</v>
      </c>
      <c r="E315" s="7">
        <f>E316+E317+E318</f>
        <v>1725.22</v>
      </c>
      <c r="F315" s="7">
        <f>F316+F317+F318</f>
        <v>3625.2200000000003</v>
      </c>
      <c r="G315" s="7">
        <f>G316+G317+G318</f>
        <v>0</v>
      </c>
      <c r="H315" s="30">
        <f>G315/F315</f>
        <v>0</v>
      </c>
      <c r="I315" s="7">
        <f>I316+I317+I318</f>
        <v>0</v>
      </c>
      <c r="J315" s="31">
        <f>I315/F315</f>
        <v>0</v>
      </c>
    </row>
    <row r="316" spans="3:10" ht="15.75">
      <c r="C316" s="73" t="s">
        <v>16</v>
      </c>
      <c r="D316" s="8">
        <v>2178</v>
      </c>
      <c r="E316" s="8">
        <v>1725.22</v>
      </c>
      <c r="F316" s="7">
        <v>1725.22</v>
      </c>
      <c r="G316" s="8">
        <v>0</v>
      </c>
      <c r="H316" s="30">
        <f>G316/F316</f>
        <v>0</v>
      </c>
      <c r="I316" s="8">
        <v>0</v>
      </c>
      <c r="J316" s="31">
        <f>I316/F316</f>
        <v>0</v>
      </c>
    </row>
    <row r="317" spans="3:10" ht="15.75">
      <c r="C317" s="73" t="s">
        <v>10</v>
      </c>
      <c r="D317" s="8">
        <v>0</v>
      </c>
      <c r="E317" s="8">
        <v>0</v>
      </c>
      <c r="F317" s="7">
        <v>0</v>
      </c>
      <c r="G317" s="8">
        <v>0</v>
      </c>
      <c r="H317" s="30">
        <v>0</v>
      </c>
      <c r="I317" s="8">
        <v>0</v>
      </c>
      <c r="J317" s="31">
        <v>0</v>
      </c>
    </row>
    <row r="318" spans="3:10" ht="15.75">
      <c r="C318" s="73" t="s">
        <v>11</v>
      </c>
      <c r="D318" s="8">
        <v>0</v>
      </c>
      <c r="E318" s="8">
        <v>0</v>
      </c>
      <c r="F318" s="7">
        <v>1900</v>
      </c>
      <c r="G318" s="8">
        <v>0</v>
      </c>
      <c r="H318" s="30">
        <f>G318/F318</f>
        <v>0</v>
      </c>
      <c r="I318" s="8">
        <v>0</v>
      </c>
      <c r="J318" s="31">
        <f>I318/F318</f>
        <v>0</v>
      </c>
    </row>
    <row r="319" spans="3:10" ht="15.75">
      <c r="C319" s="73"/>
      <c r="D319" s="8"/>
      <c r="E319" s="8"/>
      <c r="F319" s="7"/>
      <c r="G319" s="8"/>
      <c r="H319" s="30"/>
      <c r="I319" s="8"/>
      <c r="J319" s="31"/>
    </row>
    <row r="320" spans="3:10" ht="42.75">
      <c r="C320" s="72" t="s">
        <v>98</v>
      </c>
      <c r="D320" s="8"/>
      <c r="E320" s="8"/>
      <c r="F320" s="7"/>
      <c r="G320" s="8"/>
      <c r="H320" s="30"/>
      <c r="I320" s="8"/>
      <c r="J320" s="31"/>
    </row>
    <row r="321" spans="3:10" ht="15.75">
      <c r="C321" s="73" t="s">
        <v>1</v>
      </c>
      <c r="D321" s="8">
        <f>D322+D323+D324</f>
        <v>0</v>
      </c>
      <c r="E321" s="8">
        <f>E322+E323+E324</f>
        <v>297.78</v>
      </c>
      <c r="F321" s="7">
        <f>F322+F323+F324</f>
        <v>297.78</v>
      </c>
      <c r="G321" s="8">
        <f>G322+G323+G324</f>
        <v>0</v>
      </c>
      <c r="H321" s="30">
        <v>0</v>
      </c>
      <c r="I321" s="8">
        <f>I322+I323+I324</f>
        <v>0</v>
      </c>
      <c r="J321" s="31">
        <v>0</v>
      </c>
    </row>
    <row r="322" spans="3:10" ht="15.75">
      <c r="C322" s="73" t="s">
        <v>16</v>
      </c>
      <c r="D322" s="8">
        <v>0</v>
      </c>
      <c r="E322" s="8">
        <v>297.78</v>
      </c>
      <c r="F322" s="7">
        <v>297.78</v>
      </c>
      <c r="G322" s="8">
        <v>0</v>
      </c>
      <c r="H322" s="30">
        <v>0</v>
      </c>
      <c r="I322" s="8">
        <v>0</v>
      </c>
      <c r="J322" s="31">
        <v>0</v>
      </c>
    </row>
    <row r="323" spans="3:10" ht="15.75">
      <c r="C323" s="73" t="s">
        <v>10</v>
      </c>
      <c r="D323" s="8">
        <v>0</v>
      </c>
      <c r="E323" s="8">
        <v>0</v>
      </c>
      <c r="F323" s="7">
        <v>0</v>
      </c>
      <c r="G323" s="8">
        <v>0</v>
      </c>
      <c r="H323" s="30">
        <v>0</v>
      </c>
      <c r="I323" s="8">
        <v>0</v>
      </c>
      <c r="J323" s="31">
        <v>0</v>
      </c>
    </row>
    <row r="324" spans="3:10" ht="15.75">
      <c r="C324" s="73" t="s">
        <v>11</v>
      </c>
      <c r="D324" s="8">
        <v>0</v>
      </c>
      <c r="E324" s="8">
        <v>0</v>
      </c>
      <c r="F324" s="7">
        <v>0</v>
      </c>
      <c r="G324" s="8">
        <v>0</v>
      </c>
      <c r="H324" s="30">
        <v>0</v>
      </c>
      <c r="I324" s="8">
        <v>0</v>
      </c>
      <c r="J324" s="31">
        <v>0</v>
      </c>
    </row>
    <row r="325" spans="3:10" ht="15.75">
      <c r="C325" s="73"/>
      <c r="D325" s="8"/>
      <c r="E325" s="8"/>
      <c r="F325" s="7"/>
      <c r="G325" s="8"/>
      <c r="H325" s="30"/>
      <c r="I325" s="8"/>
      <c r="J325" s="31"/>
    </row>
    <row r="326" spans="3:10" ht="42.75">
      <c r="C326" s="72" t="s">
        <v>87</v>
      </c>
      <c r="D326" s="8"/>
      <c r="E326" s="8"/>
      <c r="F326" s="7"/>
      <c r="G326" s="8"/>
      <c r="H326" s="30"/>
      <c r="I326" s="8"/>
      <c r="J326" s="31"/>
    </row>
    <row r="327" spans="3:10" ht="15.75">
      <c r="C327" s="73" t="s">
        <v>1</v>
      </c>
      <c r="D327" s="7">
        <f>D328+D329+D330</f>
        <v>1306</v>
      </c>
      <c r="E327" s="7">
        <f>E328+E329+E330</f>
        <v>0</v>
      </c>
      <c r="F327" s="7">
        <f>F328+F329+F330</f>
        <v>0</v>
      </c>
      <c r="G327" s="7">
        <f>G328+G329+G330</f>
        <v>0</v>
      </c>
      <c r="H327" s="30">
        <v>0</v>
      </c>
      <c r="I327" s="7">
        <f>I328+I329+I330</f>
        <v>0</v>
      </c>
      <c r="J327" s="31">
        <v>0</v>
      </c>
    </row>
    <row r="328" spans="3:10" ht="15.75">
      <c r="C328" s="73" t="s">
        <v>16</v>
      </c>
      <c r="D328" s="8">
        <v>0</v>
      </c>
      <c r="E328" s="8">
        <v>0</v>
      </c>
      <c r="F328" s="7">
        <v>0</v>
      </c>
      <c r="G328" s="8">
        <v>0</v>
      </c>
      <c r="H328" s="30">
        <v>0</v>
      </c>
      <c r="I328" s="8">
        <v>0</v>
      </c>
      <c r="J328" s="31">
        <v>0</v>
      </c>
    </row>
    <row r="329" spans="3:10" ht="15.75">
      <c r="C329" s="73" t="s">
        <v>10</v>
      </c>
      <c r="D329" s="8">
        <v>1306</v>
      </c>
      <c r="E329" s="8">
        <v>0</v>
      </c>
      <c r="F329" s="7">
        <v>0</v>
      </c>
      <c r="G329" s="8">
        <v>0</v>
      </c>
      <c r="H329" s="30">
        <v>0</v>
      </c>
      <c r="I329" s="8">
        <v>0</v>
      </c>
      <c r="J329" s="31">
        <v>0</v>
      </c>
    </row>
    <row r="330" spans="3:10" ht="15.75">
      <c r="C330" s="73" t="s">
        <v>11</v>
      </c>
      <c r="D330" s="8">
        <v>0</v>
      </c>
      <c r="E330" s="8">
        <v>0</v>
      </c>
      <c r="F330" s="7">
        <v>0</v>
      </c>
      <c r="G330" s="8">
        <v>0</v>
      </c>
      <c r="H330" s="30">
        <v>0</v>
      </c>
      <c r="I330" s="8">
        <v>0</v>
      </c>
      <c r="J330" s="31">
        <v>0</v>
      </c>
    </row>
    <row r="331" spans="3:10" ht="15.75">
      <c r="C331" s="73"/>
      <c r="D331" s="8"/>
      <c r="E331" s="8"/>
      <c r="F331" s="7"/>
      <c r="G331" s="8"/>
      <c r="H331" s="30"/>
      <c r="I331" s="8"/>
      <c r="J331" s="31"/>
    </row>
    <row r="332" spans="3:10" ht="42.75">
      <c r="C332" s="81" t="s">
        <v>41</v>
      </c>
      <c r="D332" s="8"/>
      <c r="E332" s="8"/>
      <c r="F332" s="7"/>
      <c r="G332" s="8"/>
      <c r="H332" s="30"/>
      <c r="I332" s="8"/>
      <c r="J332" s="31"/>
    </row>
    <row r="333" spans="3:10" s="18" customFormat="1" ht="15.75">
      <c r="C333" s="72" t="s">
        <v>1</v>
      </c>
      <c r="D333" s="9">
        <f aca="true" t="shared" si="11" ref="D333:G335">D339+D345+D351+D357</f>
        <v>2000</v>
      </c>
      <c r="E333" s="9">
        <f t="shared" si="11"/>
        <v>2000</v>
      </c>
      <c r="F333" s="9">
        <f t="shared" si="11"/>
        <v>4000</v>
      </c>
      <c r="G333" s="37">
        <f t="shared" si="11"/>
        <v>530</v>
      </c>
      <c r="H333" s="30">
        <f>G333/F333</f>
        <v>0.1325</v>
      </c>
      <c r="I333" s="9">
        <f>I339+I345+I351+I357</f>
        <v>0</v>
      </c>
      <c r="J333" s="31">
        <f>I333/F333</f>
        <v>0</v>
      </c>
    </row>
    <row r="334" spans="3:10" ht="15.75">
      <c r="C334" s="73" t="s">
        <v>16</v>
      </c>
      <c r="D334" s="7">
        <f t="shared" si="11"/>
        <v>2000</v>
      </c>
      <c r="E334" s="7">
        <f t="shared" si="11"/>
        <v>2000</v>
      </c>
      <c r="F334" s="7">
        <f t="shared" si="11"/>
        <v>2000</v>
      </c>
      <c r="G334" s="7">
        <f t="shared" si="11"/>
        <v>0</v>
      </c>
      <c r="H334" s="30">
        <f>G334/F334</f>
        <v>0</v>
      </c>
      <c r="I334" s="7">
        <f>I340+I346+I352+I358</f>
        <v>0</v>
      </c>
      <c r="J334" s="31">
        <f>I334/F334</f>
        <v>0</v>
      </c>
    </row>
    <row r="335" spans="3:10" ht="15.75">
      <c r="C335" s="73" t="s">
        <v>10</v>
      </c>
      <c r="D335" s="7">
        <f t="shared" si="11"/>
        <v>0</v>
      </c>
      <c r="E335" s="7">
        <f t="shared" si="11"/>
        <v>0</v>
      </c>
      <c r="F335" s="7">
        <f t="shared" si="11"/>
        <v>0</v>
      </c>
      <c r="G335" s="7">
        <f t="shared" si="11"/>
        <v>0</v>
      </c>
      <c r="H335" s="30">
        <v>0</v>
      </c>
      <c r="I335" s="7">
        <f>I341+I347+I353+I359</f>
        <v>0</v>
      </c>
      <c r="J335" s="31">
        <v>0</v>
      </c>
    </row>
    <row r="336" spans="3:10" ht="15.75">
      <c r="C336" s="73" t="s">
        <v>11</v>
      </c>
      <c r="D336" s="7">
        <f>D342+D348+D360</f>
        <v>0</v>
      </c>
      <c r="E336" s="7">
        <f>E342+E348+E360</f>
        <v>0</v>
      </c>
      <c r="F336" s="7">
        <f>F342+F348+F360</f>
        <v>2000</v>
      </c>
      <c r="G336" s="7">
        <f>G342+G348+G360</f>
        <v>530</v>
      </c>
      <c r="H336" s="30">
        <f>G336/F336</f>
        <v>0.265</v>
      </c>
      <c r="I336" s="7">
        <f>I342+I348+I360</f>
        <v>0</v>
      </c>
      <c r="J336" s="31">
        <f>I336/F336</f>
        <v>0</v>
      </c>
    </row>
    <row r="337" spans="3:10" ht="15.75">
      <c r="C337" s="73"/>
      <c r="D337" s="8"/>
      <c r="E337" s="8"/>
      <c r="F337" s="7"/>
      <c r="G337" s="8"/>
      <c r="H337" s="30"/>
      <c r="I337" s="8"/>
      <c r="J337" s="31"/>
    </row>
    <row r="338" spans="3:10" ht="15.75">
      <c r="C338" s="72" t="s">
        <v>42</v>
      </c>
      <c r="D338" s="8"/>
      <c r="E338" s="8"/>
      <c r="F338" s="7"/>
      <c r="G338" s="8"/>
      <c r="H338" s="30"/>
      <c r="I338" s="8"/>
      <c r="J338" s="31"/>
    </row>
    <row r="339" spans="3:10" ht="15.75">
      <c r="C339" s="73" t="s">
        <v>1</v>
      </c>
      <c r="D339" s="7">
        <f>D340+D341+D342</f>
        <v>0</v>
      </c>
      <c r="E339" s="7">
        <f>E340+E341+E342</f>
        <v>0</v>
      </c>
      <c r="F339" s="7">
        <f>F340+F341+F342</f>
        <v>0</v>
      </c>
      <c r="G339" s="7">
        <f>G340+G341+G342</f>
        <v>0</v>
      </c>
      <c r="H339" s="30">
        <v>0</v>
      </c>
      <c r="I339" s="7">
        <f>I340+I341+I342</f>
        <v>0</v>
      </c>
      <c r="J339" s="31">
        <v>0</v>
      </c>
    </row>
    <row r="340" spans="3:10" ht="15.75">
      <c r="C340" s="73" t="s">
        <v>16</v>
      </c>
      <c r="D340" s="7">
        <v>0</v>
      </c>
      <c r="E340" s="7">
        <v>0</v>
      </c>
      <c r="F340" s="7">
        <v>0</v>
      </c>
      <c r="G340" s="8">
        <v>0</v>
      </c>
      <c r="H340" s="30">
        <v>0</v>
      </c>
      <c r="I340" s="8">
        <v>0</v>
      </c>
      <c r="J340" s="31">
        <v>0</v>
      </c>
    </row>
    <row r="341" spans="3:10" ht="15.75">
      <c r="C341" s="73" t="s">
        <v>10</v>
      </c>
      <c r="D341" s="7">
        <v>0</v>
      </c>
      <c r="E341" s="7">
        <v>0</v>
      </c>
      <c r="F341" s="8">
        <v>0</v>
      </c>
      <c r="G341" s="8">
        <v>0</v>
      </c>
      <c r="H341" s="30">
        <v>0</v>
      </c>
      <c r="I341" s="8">
        <v>0</v>
      </c>
      <c r="J341" s="31">
        <v>0</v>
      </c>
    </row>
    <row r="342" spans="3:10" ht="15.75">
      <c r="C342" s="73" t="s">
        <v>11</v>
      </c>
      <c r="D342" s="8">
        <v>0</v>
      </c>
      <c r="E342" s="8">
        <v>0</v>
      </c>
      <c r="F342" s="7">
        <v>0</v>
      </c>
      <c r="G342" s="8">
        <v>0</v>
      </c>
      <c r="H342" s="30">
        <v>0</v>
      </c>
      <c r="I342" s="8">
        <v>0</v>
      </c>
      <c r="J342" s="31">
        <v>0</v>
      </c>
    </row>
    <row r="343" spans="3:10" ht="15.75">
      <c r="C343" s="73"/>
      <c r="D343" s="8"/>
      <c r="E343" s="8"/>
      <c r="F343" s="7"/>
      <c r="G343" s="8"/>
      <c r="H343" s="30"/>
      <c r="I343" s="8"/>
      <c r="J343" s="31"/>
    </row>
    <row r="344" spans="3:10" ht="18.75" customHeight="1">
      <c r="C344" s="72" t="s">
        <v>43</v>
      </c>
      <c r="D344" s="8"/>
      <c r="E344" s="8"/>
      <c r="F344" s="7"/>
      <c r="G344" s="8"/>
      <c r="H344" s="30"/>
      <c r="I344" s="8"/>
      <c r="J344" s="31"/>
    </row>
    <row r="345" spans="3:10" ht="15.75">
      <c r="C345" s="73" t="s">
        <v>1</v>
      </c>
      <c r="D345" s="7">
        <f>D346+D347+D348</f>
        <v>0</v>
      </c>
      <c r="E345" s="7">
        <f>E346+E347+E348</f>
        <v>0</v>
      </c>
      <c r="F345" s="7">
        <f>F346+F347+F348</f>
        <v>0</v>
      </c>
      <c r="G345" s="7">
        <f>G346+G347+G348</f>
        <v>0</v>
      </c>
      <c r="H345" s="30">
        <v>0</v>
      </c>
      <c r="I345" s="7">
        <f>I346+I347+I348</f>
        <v>0</v>
      </c>
      <c r="J345" s="31">
        <v>0</v>
      </c>
    </row>
    <row r="346" spans="3:10" ht="15.75">
      <c r="C346" s="73" t="s">
        <v>16</v>
      </c>
      <c r="D346" s="7">
        <v>0</v>
      </c>
      <c r="E346" s="7">
        <v>0</v>
      </c>
      <c r="F346" s="7">
        <v>0</v>
      </c>
      <c r="G346" s="8">
        <v>0</v>
      </c>
      <c r="H346" s="30">
        <v>0</v>
      </c>
      <c r="I346" s="8">
        <v>0</v>
      </c>
      <c r="J346" s="31">
        <v>0</v>
      </c>
    </row>
    <row r="347" spans="3:10" ht="15.75">
      <c r="C347" s="73" t="s">
        <v>10</v>
      </c>
      <c r="D347" s="8">
        <v>0</v>
      </c>
      <c r="E347" s="8">
        <v>0</v>
      </c>
      <c r="F347" s="8">
        <v>0</v>
      </c>
      <c r="G347" s="8">
        <v>0</v>
      </c>
      <c r="H347" s="30">
        <v>0</v>
      </c>
      <c r="I347" s="8">
        <v>0</v>
      </c>
      <c r="J347" s="31">
        <v>0</v>
      </c>
    </row>
    <row r="348" spans="3:10" ht="15.75">
      <c r="C348" s="73" t="s">
        <v>11</v>
      </c>
      <c r="D348" s="8">
        <v>0</v>
      </c>
      <c r="E348" s="8">
        <v>0</v>
      </c>
      <c r="F348" s="7">
        <v>0</v>
      </c>
      <c r="G348" s="8">
        <v>0</v>
      </c>
      <c r="H348" s="30">
        <v>0</v>
      </c>
      <c r="I348" s="8">
        <v>0</v>
      </c>
      <c r="J348" s="31">
        <v>0</v>
      </c>
    </row>
    <row r="349" spans="3:10" ht="15.75">
      <c r="C349" s="73"/>
      <c r="D349" s="8"/>
      <c r="E349" s="8"/>
      <c r="F349" s="7"/>
      <c r="G349" s="8"/>
      <c r="H349" s="30"/>
      <c r="I349" s="8"/>
      <c r="J349" s="31"/>
    </row>
    <row r="350" spans="3:10" ht="28.5">
      <c r="C350" s="72" t="s">
        <v>44</v>
      </c>
      <c r="D350" s="8"/>
      <c r="E350" s="8"/>
      <c r="F350" s="7"/>
      <c r="G350" s="8"/>
      <c r="H350" s="30"/>
      <c r="I350" s="8"/>
      <c r="J350" s="31"/>
    </row>
    <row r="351" spans="3:10" ht="15.75">
      <c r="C351" s="73" t="s">
        <v>1</v>
      </c>
      <c r="D351" s="7">
        <f>D352+D353+D354</f>
        <v>1500</v>
      </c>
      <c r="E351" s="7">
        <f>E352+E353+E354</f>
        <v>1500</v>
      </c>
      <c r="F351" s="7">
        <f>F352+F353+F354</f>
        <v>1500</v>
      </c>
      <c r="G351" s="7">
        <f>G352+G353+G354</f>
        <v>0</v>
      </c>
      <c r="H351" s="30">
        <v>0</v>
      </c>
      <c r="I351" s="7">
        <f>I352+I353+I354</f>
        <v>0</v>
      </c>
      <c r="J351" s="31">
        <v>0</v>
      </c>
    </row>
    <row r="352" spans="3:10" ht="15.75">
      <c r="C352" s="73" t="s">
        <v>16</v>
      </c>
      <c r="D352" s="7">
        <v>1500</v>
      </c>
      <c r="E352" s="7">
        <v>1500</v>
      </c>
      <c r="F352" s="7">
        <v>1500</v>
      </c>
      <c r="G352" s="7">
        <v>0</v>
      </c>
      <c r="H352" s="30">
        <v>0</v>
      </c>
      <c r="I352" s="7">
        <v>0</v>
      </c>
      <c r="J352" s="31">
        <v>0</v>
      </c>
    </row>
    <row r="353" spans="3:10" ht="15.75">
      <c r="C353" s="73" t="s">
        <v>10</v>
      </c>
      <c r="D353" s="7">
        <v>0</v>
      </c>
      <c r="E353" s="7">
        <v>0</v>
      </c>
      <c r="F353" s="8">
        <v>0</v>
      </c>
      <c r="G353" s="8">
        <v>0</v>
      </c>
      <c r="H353" s="30">
        <v>0</v>
      </c>
      <c r="I353" s="8">
        <v>0</v>
      </c>
      <c r="J353" s="31">
        <v>0</v>
      </c>
    </row>
    <row r="354" spans="3:10" ht="15.75">
      <c r="C354" s="73" t="s">
        <v>11</v>
      </c>
      <c r="D354" s="8">
        <v>0</v>
      </c>
      <c r="E354" s="8">
        <v>0</v>
      </c>
      <c r="F354" s="7">
        <v>0</v>
      </c>
      <c r="G354" s="7">
        <v>0</v>
      </c>
      <c r="H354" s="30">
        <v>0</v>
      </c>
      <c r="I354" s="7">
        <v>0</v>
      </c>
      <c r="J354" s="31">
        <v>0</v>
      </c>
    </row>
    <row r="355" spans="3:10" ht="15.75">
      <c r="C355" s="73"/>
      <c r="D355" s="8"/>
      <c r="E355" s="8"/>
      <c r="F355" s="7"/>
      <c r="G355" s="8"/>
      <c r="H355" s="30"/>
      <c r="I355" s="8"/>
      <c r="J355" s="31"/>
    </row>
    <row r="356" spans="3:10" ht="62.25" customHeight="1">
      <c r="C356" s="72" t="s">
        <v>73</v>
      </c>
      <c r="D356" s="8"/>
      <c r="E356" s="8"/>
      <c r="F356" s="7"/>
      <c r="G356" s="8"/>
      <c r="H356" s="30"/>
      <c r="I356" s="8"/>
      <c r="J356" s="31"/>
    </row>
    <row r="357" spans="3:10" ht="15.75">
      <c r="C357" s="73" t="s">
        <v>1</v>
      </c>
      <c r="D357" s="7">
        <f>D358+D359+D360</f>
        <v>500</v>
      </c>
      <c r="E357" s="7">
        <f>E358+E359+E360</f>
        <v>500</v>
      </c>
      <c r="F357" s="7">
        <f>F358+F359+F360</f>
        <v>2500</v>
      </c>
      <c r="G357" s="7">
        <f>G358+G359+G360</f>
        <v>530</v>
      </c>
      <c r="H357" s="30">
        <f>G357/F357</f>
        <v>0.212</v>
      </c>
      <c r="I357" s="7">
        <f>I358+I359+I360</f>
        <v>0</v>
      </c>
      <c r="J357" s="31">
        <f>I357/F357</f>
        <v>0</v>
      </c>
    </row>
    <row r="358" spans="3:10" ht="15.75">
      <c r="C358" s="73" t="s">
        <v>16</v>
      </c>
      <c r="D358" s="7">
        <v>500</v>
      </c>
      <c r="E358" s="7">
        <v>500</v>
      </c>
      <c r="F358" s="7">
        <v>500</v>
      </c>
      <c r="G358" s="8">
        <v>0</v>
      </c>
      <c r="H358" s="30">
        <f>G358/F358</f>
        <v>0</v>
      </c>
      <c r="I358" s="8">
        <v>0</v>
      </c>
      <c r="J358" s="31">
        <f>I358/F358</f>
        <v>0</v>
      </c>
    </row>
    <row r="359" spans="3:10" ht="15.75">
      <c r="C359" s="73" t="s">
        <v>10</v>
      </c>
      <c r="D359" s="7">
        <v>0</v>
      </c>
      <c r="E359" s="7">
        <v>0</v>
      </c>
      <c r="F359" s="7">
        <v>0</v>
      </c>
      <c r="G359" s="8">
        <v>0</v>
      </c>
      <c r="H359" s="30">
        <v>0</v>
      </c>
      <c r="I359" s="8">
        <v>0</v>
      </c>
      <c r="J359" s="31">
        <v>0</v>
      </c>
    </row>
    <row r="360" spans="3:10" ht="15.75">
      <c r="C360" s="73" t="s">
        <v>11</v>
      </c>
      <c r="D360" s="7">
        <v>0</v>
      </c>
      <c r="E360" s="7">
        <v>0</v>
      </c>
      <c r="F360" s="7">
        <v>2000</v>
      </c>
      <c r="G360" s="8">
        <v>530</v>
      </c>
      <c r="H360" s="30">
        <f>G360/F360</f>
        <v>0.265</v>
      </c>
      <c r="I360" s="36">
        <v>0</v>
      </c>
      <c r="J360" s="31">
        <f>I360/F360</f>
        <v>0</v>
      </c>
    </row>
    <row r="361" spans="3:10" ht="15.75">
      <c r="C361" s="73"/>
      <c r="D361" s="8"/>
      <c r="E361" s="8"/>
      <c r="F361" s="7"/>
      <c r="G361" s="8"/>
      <c r="H361" s="30"/>
      <c r="I361" s="8"/>
      <c r="J361" s="31"/>
    </row>
    <row r="362" spans="3:10" ht="57" customHeight="1">
      <c r="C362" s="81" t="s">
        <v>45</v>
      </c>
      <c r="D362" s="8"/>
      <c r="E362" s="8"/>
      <c r="F362" s="7"/>
      <c r="G362" s="8"/>
      <c r="H362" s="30"/>
      <c r="I362" s="8"/>
      <c r="J362" s="31"/>
    </row>
    <row r="363" spans="3:10" s="18" customFormat="1" ht="15.75">
      <c r="C363" s="72" t="s">
        <v>1</v>
      </c>
      <c r="D363" s="9">
        <f>D369+D375+D381+D387</f>
        <v>1355135.1</v>
      </c>
      <c r="E363" s="9">
        <f>E369+E375+E381+E387</f>
        <v>1355502.26</v>
      </c>
      <c r="F363" s="9">
        <f>F369+F375+F381+F387</f>
        <v>1355135.1</v>
      </c>
      <c r="G363" s="37">
        <f>G369+G375+G381+G387</f>
        <v>274468.3</v>
      </c>
      <c r="H363" s="30">
        <f>G363/F363</f>
        <v>0.20253943684286532</v>
      </c>
      <c r="I363" s="37">
        <f>I369+I375+I381+I387</f>
        <v>274468.25</v>
      </c>
      <c r="J363" s="31">
        <f>I363/F363</f>
        <v>0.2025393999461751</v>
      </c>
    </row>
    <row r="364" spans="3:10" ht="15.75">
      <c r="C364" s="73" t="s">
        <v>16</v>
      </c>
      <c r="D364" s="7">
        <f aca="true" t="shared" si="12" ref="D364:G366">D370+D376+D382+D388</f>
        <v>1327768.1</v>
      </c>
      <c r="E364" s="7">
        <f t="shared" si="12"/>
        <v>1328135.26</v>
      </c>
      <c r="F364" s="7">
        <f t="shared" si="12"/>
        <v>1327768.1</v>
      </c>
      <c r="G364" s="7">
        <f t="shared" si="12"/>
        <v>270252.8</v>
      </c>
      <c r="H364" s="30">
        <f>G364/F364</f>
        <v>0.20353915717661838</v>
      </c>
      <c r="I364" s="7">
        <f>I370+I376+I382+I388</f>
        <v>270252.77</v>
      </c>
      <c r="J364" s="31">
        <f>I364/F364</f>
        <v>0.2035391345823115</v>
      </c>
    </row>
    <row r="365" spans="3:10" ht="15.75">
      <c r="C365" s="73" t="s">
        <v>10</v>
      </c>
      <c r="D365" s="7">
        <f t="shared" si="12"/>
        <v>27367</v>
      </c>
      <c r="E365" s="7">
        <f t="shared" si="12"/>
        <v>27367</v>
      </c>
      <c r="F365" s="7">
        <f t="shared" si="12"/>
        <v>27367</v>
      </c>
      <c r="G365" s="7">
        <f t="shared" si="12"/>
        <v>4215.5</v>
      </c>
      <c r="H365" s="30">
        <f>G365/F365</f>
        <v>0.15403588263236745</v>
      </c>
      <c r="I365" s="7">
        <f>I371+I377+I383+I389</f>
        <v>4215.48</v>
      </c>
      <c r="J365" s="31">
        <f>I365/F365</f>
        <v>0.1540351518251909</v>
      </c>
    </row>
    <row r="366" spans="3:10" ht="15.75">
      <c r="C366" s="73" t="s">
        <v>11</v>
      </c>
      <c r="D366" s="7">
        <f t="shared" si="12"/>
        <v>0</v>
      </c>
      <c r="E366" s="7">
        <f t="shared" si="12"/>
        <v>0</v>
      </c>
      <c r="F366" s="7">
        <f t="shared" si="12"/>
        <v>0</v>
      </c>
      <c r="G366" s="7">
        <f t="shared" si="12"/>
        <v>0</v>
      </c>
      <c r="H366" s="30">
        <v>0</v>
      </c>
      <c r="I366" s="7">
        <f>I372+I378+I384+I390</f>
        <v>0</v>
      </c>
      <c r="J366" s="31">
        <v>0</v>
      </c>
    </row>
    <row r="367" spans="3:10" ht="15.75">
      <c r="C367" s="73"/>
      <c r="D367" s="8"/>
      <c r="E367" s="8"/>
      <c r="F367" s="7"/>
      <c r="G367" s="8"/>
      <c r="H367" s="30"/>
      <c r="I367" s="8"/>
      <c r="J367" s="31"/>
    </row>
    <row r="368" spans="3:10" ht="36.75" customHeight="1">
      <c r="C368" s="72" t="s">
        <v>88</v>
      </c>
      <c r="D368" s="8"/>
      <c r="E368" s="8"/>
      <c r="F368" s="7"/>
      <c r="G368" s="8"/>
      <c r="H368" s="30"/>
      <c r="I368" s="8"/>
      <c r="J368" s="31"/>
    </row>
    <row r="369" spans="3:10" ht="15.75">
      <c r="C369" s="73" t="s">
        <v>1</v>
      </c>
      <c r="D369" s="8">
        <f>D370+D371+D372</f>
        <v>80467</v>
      </c>
      <c r="E369" s="8">
        <f>E370+E371+E372</f>
        <v>81504</v>
      </c>
      <c r="F369" s="8">
        <f>F370+F371+F372</f>
        <v>80467</v>
      </c>
      <c r="G369" s="8">
        <f>G370+G371+G372</f>
        <v>20040.1</v>
      </c>
      <c r="H369" s="30">
        <f>G369/F369</f>
        <v>0.24904743559471582</v>
      </c>
      <c r="I369" s="8">
        <f>I370+I371+I372</f>
        <v>20040.04</v>
      </c>
      <c r="J369" s="31">
        <f>I369/F369</f>
        <v>0.24904668994743187</v>
      </c>
    </row>
    <row r="370" spans="3:10" ht="15.75">
      <c r="C370" s="73" t="s">
        <v>16</v>
      </c>
      <c r="D370" s="7">
        <v>53100</v>
      </c>
      <c r="E370" s="8">
        <v>54137</v>
      </c>
      <c r="F370" s="7">
        <v>53100</v>
      </c>
      <c r="G370" s="8">
        <v>15824.6</v>
      </c>
      <c r="H370" s="30">
        <f>G370/F370</f>
        <v>0.298015065913371</v>
      </c>
      <c r="I370" s="8">
        <v>15824.56</v>
      </c>
      <c r="J370" s="31">
        <f>I370/F370</f>
        <v>0.29801431261770245</v>
      </c>
    </row>
    <row r="371" spans="3:10" ht="15.75">
      <c r="C371" s="73" t="s">
        <v>10</v>
      </c>
      <c r="D371" s="7">
        <v>27367</v>
      </c>
      <c r="E371" s="8">
        <v>27367</v>
      </c>
      <c r="F371" s="7">
        <v>27367</v>
      </c>
      <c r="G371" s="8">
        <v>4215.5</v>
      </c>
      <c r="H371" s="30">
        <f>G371/F371</f>
        <v>0.15403588263236745</v>
      </c>
      <c r="I371" s="8">
        <v>4215.48</v>
      </c>
      <c r="J371" s="31">
        <f>I371/F371</f>
        <v>0.1540351518251909</v>
      </c>
    </row>
    <row r="372" spans="3:10" ht="15.75">
      <c r="C372" s="73" t="s">
        <v>11</v>
      </c>
      <c r="D372" s="8">
        <v>0</v>
      </c>
      <c r="E372" s="8">
        <v>0</v>
      </c>
      <c r="F372" s="7">
        <v>0</v>
      </c>
      <c r="G372" s="8">
        <v>0</v>
      </c>
      <c r="H372" s="30">
        <v>0</v>
      </c>
      <c r="I372" s="8">
        <v>0</v>
      </c>
      <c r="J372" s="31">
        <v>0</v>
      </c>
    </row>
    <row r="373" spans="3:10" ht="15.75">
      <c r="C373" s="73"/>
      <c r="D373" s="8"/>
      <c r="E373" s="8"/>
      <c r="F373" s="7"/>
      <c r="G373" s="8"/>
      <c r="H373" s="30"/>
      <c r="I373" s="8"/>
      <c r="J373" s="31"/>
    </row>
    <row r="374" spans="3:10" ht="28.5">
      <c r="C374" s="72" t="s">
        <v>89</v>
      </c>
      <c r="D374" s="8"/>
      <c r="E374" s="8"/>
      <c r="F374" s="7"/>
      <c r="G374" s="8"/>
      <c r="H374" s="30"/>
      <c r="I374" s="8"/>
      <c r="J374" s="31"/>
    </row>
    <row r="375" spans="3:10" ht="15.75">
      <c r="C375" s="73" t="s">
        <v>1</v>
      </c>
      <c r="D375" s="8">
        <f>D376+D377+D378</f>
        <v>500</v>
      </c>
      <c r="E375" s="8">
        <f>E376+E377+E378</f>
        <v>500</v>
      </c>
      <c r="F375" s="8">
        <f>F376+F377+F378</f>
        <v>500</v>
      </c>
      <c r="G375" s="8">
        <f>G376+G377+G378</f>
        <v>0</v>
      </c>
      <c r="H375" s="30">
        <f>G375/F375</f>
        <v>0</v>
      </c>
      <c r="I375" s="8">
        <f>I376+I377+I378</f>
        <v>0</v>
      </c>
      <c r="J375" s="31">
        <f>I375/F375</f>
        <v>0</v>
      </c>
    </row>
    <row r="376" spans="3:10" ht="15.75">
      <c r="C376" s="73" t="s">
        <v>16</v>
      </c>
      <c r="D376" s="8">
        <v>500</v>
      </c>
      <c r="E376" s="8">
        <v>500</v>
      </c>
      <c r="F376" s="7">
        <v>500</v>
      </c>
      <c r="G376" s="8">
        <v>0</v>
      </c>
      <c r="H376" s="30">
        <f>G376/F376</f>
        <v>0</v>
      </c>
      <c r="I376" s="8">
        <v>0</v>
      </c>
      <c r="J376" s="31">
        <f>I376/F376</f>
        <v>0</v>
      </c>
    </row>
    <row r="377" spans="3:10" ht="15.75">
      <c r="C377" s="73" t="s">
        <v>10</v>
      </c>
      <c r="D377" s="8">
        <v>0</v>
      </c>
      <c r="E377" s="8">
        <v>0</v>
      </c>
      <c r="F377" s="7">
        <v>0</v>
      </c>
      <c r="G377" s="8">
        <v>0</v>
      </c>
      <c r="H377" s="30">
        <v>0</v>
      </c>
      <c r="I377" s="8">
        <v>0</v>
      </c>
      <c r="J377" s="31">
        <v>0</v>
      </c>
    </row>
    <row r="378" spans="3:10" ht="15.75">
      <c r="C378" s="73" t="s">
        <v>11</v>
      </c>
      <c r="D378" s="8">
        <v>0</v>
      </c>
      <c r="E378" s="8">
        <v>0</v>
      </c>
      <c r="F378" s="7">
        <v>0</v>
      </c>
      <c r="G378" s="8">
        <v>0</v>
      </c>
      <c r="H378" s="30">
        <v>0</v>
      </c>
      <c r="I378" s="8">
        <v>0</v>
      </c>
      <c r="J378" s="31">
        <v>0</v>
      </c>
    </row>
    <row r="379" spans="3:10" ht="15.75">
      <c r="C379" s="73"/>
      <c r="D379" s="8"/>
      <c r="E379" s="8"/>
      <c r="F379" s="7"/>
      <c r="G379" s="8"/>
      <c r="H379" s="30"/>
      <c r="I379" s="8"/>
      <c r="J379" s="31"/>
    </row>
    <row r="380" spans="3:10" ht="28.5">
      <c r="C380" s="72" t="s">
        <v>46</v>
      </c>
      <c r="D380" s="8"/>
      <c r="E380" s="8"/>
      <c r="F380" s="7"/>
      <c r="G380" s="8"/>
      <c r="H380" s="30"/>
      <c r="I380" s="8"/>
      <c r="J380" s="31"/>
    </row>
    <row r="381" spans="3:10" ht="15.75">
      <c r="C381" s="73" t="s">
        <v>1</v>
      </c>
      <c r="D381" s="8">
        <f>D382+D383+D384</f>
        <v>0</v>
      </c>
      <c r="E381" s="8">
        <f>E382+E383+E384</f>
        <v>0</v>
      </c>
      <c r="F381" s="8">
        <f>F382+F383+F384</f>
        <v>0</v>
      </c>
      <c r="G381" s="8">
        <f>G382+G383+G384</f>
        <v>0</v>
      </c>
      <c r="H381" s="30">
        <v>0</v>
      </c>
      <c r="I381" s="8">
        <f>I382+I384+I383</f>
        <v>0</v>
      </c>
      <c r="J381" s="31">
        <v>0</v>
      </c>
    </row>
    <row r="382" spans="3:10" ht="15.75">
      <c r="C382" s="73" t="s">
        <v>16</v>
      </c>
      <c r="D382" s="8">
        <v>0</v>
      </c>
      <c r="E382" s="8">
        <v>0</v>
      </c>
      <c r="F382" s="7">
        <v>0</v>
      </c>
      <c r="G382" s="8">
        <v>0</v>
      </c>
      <c r="H382" s="30">
        <v>0</v>
      </c>
      <c r="I382" s="8">
        <v>0</v>
      </c>
      <c r="J382" s="31">
        <v>0</v>
      </c>
    </row>
    <row r="383" spans="3:10" ht="15.75">
      <c r="C383" s="73" t="s">
        <v>10</v>
      </c>
      <c r="D383" s="8">
        <v>0</v>
      </c>
      <c r="E383" s="8">
        <v>0</v>
      </c>
      <c r="F383" s="7">
        <v>0</v>
      </c>
      <c r="G383" s="8">
        <v>0</v>
      </c>
      <c r="H383" s="30">
        <v>0</v>
      </c>
      <c r="I383" s="8">
        <v>0</v>
      </c>
      <c r="J383" s="31">
        <v>0</v>
      </c>
    </row>
    <row r="384" spans="3:10" ht="15.75">
      <c r="C384" s="73" t="s">
        <v>47</v>
      </c>
      <c r="D384" s="8">
        <v>0</v>
      </c>
      <c r="E384" s="8">
        <v>0</v>
      </c>
      <c r="F384" s="7">
        <v>0</v>
      </c>
      <c r="G384" s="8">
        <v>0</v>
      </c>
      <c r="H384" s="30">
        <v>0</v>
      </c>
      <c r="I384" s="8">
        <v>0</v>
      </c>
      <c r="J384" s="31">
        <v>0</v>
      </c>
    </row>
    <row r="385" spans="3:10" ht="15.75">
      <c r="C385" s="73"/>
      <c r="D385" s="8"/>
      <c r="E385" s="8"/>
      <c r="F385" s="7"/>
      <c r="G385" s="8"/>
      <c r="H385" s="30"/>
      <c r="I385" s="8"/>
      <c r="J385" s="31"/>
    </row>
    <row r="386" spans="3:10" ht="15.75">
      <c r="C386" s="72" t="s">
        <v>48</v>
      </c>
      <c r="D386" s="8"/>
      <c r="E386" s="8"/>
      <c r="F386" s="7"/>
      <c r="G386" s="8"/>
      <c r="H386" s="30"/>
      <c r="I386" s="8"/>
      <c r="J386" s="31"/>
    </row>
    <row r="387" spans="3:10" ht="15.75">
      <c r="C387" s="73" t="s">
        <v>1</v>
      </c>
      <c r="D387" s="8">
        <f>D388+D389+D390</f>
        <v>1274168.1</v>
      </c>
      <c r="E387" s="36">
        <f>E388+E389+E390</f>
        <v>1273498.26</v>
      </c>
      <c r="F387" s="36">
        <f>F388+F389+F390</f>
        <v>1274168.1</v>
      </c>
      <c r="G387" s="8">
        <f>G388+G389+G390</f>
        <v>254428.2</v>
      </c>
      <c r="H387" s="30">
        <f>G387/F387</f>
        <v>0.1996818159236603</v>
      </c>
      <c r="I387" s="36">
        <f>I388+I389+I390</f>
        <v>254428.21</v>
      </c>
      <c r="J387" s="31">
        <f>I387/F387</f>
        <v>0.1996818237719183</v>
      </c>
    </row>
    <row r="388" spans="3:10" ht="15.75">
      <c r="C388" s="73" t="s">
        <v>16</v>
      </c>
      <c r="D388" s="7">
        <v>1274168.1</v>
      </c>
      <c r="E388" s="8">
        <v>1273498.26</v>
      </c>
      <c r="F388" s="7">
        <v>1274168.1</v>
      </c>
      <c r="G388" s="8">
        <v>254428.2</v>
      </c>
      <c r="H388" s="30">
        <f>G388/F388</f>
        <v>0.1996818159236603</v>
      </c>
      <c r="I388" s="8">
        <v>254428.21</v>
      </c>
      <c r="J388" s="31">
        <f>I388/F388</f>
        <v>0.1996818237719183</v>
      </c>
    </row>
    <row r="389" spans="3:10" ht="15.75">
      <c r="C389" s="73" t="s">
        <v>10</v>
      </c>
      <c r="D389" s="8">
        <v>0</v>
      </c>
      <c r="E389" s="8">
        <v>0</v>
      </c>
      <c r="F389" s="7">
        <v>0</v>
      </c>
      <c r="G389" s="8">
        <v>0</v>
      </c>
      <c r="H389" s="41">
        <v>0</v>
      </c>
      <c r="I389" s="8">
        <v>0</v>
      </c>
      <c r="J389" s="45">
        <v>0</v>
      </c>
    </row>
    <row r="390" spans="3:10" ht="15.75">
      <c r="C390" s="73" t="s">
        <v>11</v>
      </c>
      <c r="D390" s="8">
        <v>0</v>
      </c>
      <c r="E390" s="8">
        <v>0</v>
      </c>
      <c r="F390" s="7">
        <v>0</v>
      </c>
      <c r="G390" s="8">
        <v>0</v>
      </c>
      <c r="H390" s="30">
        <v>0</v>
      </c>
      <c r="I390" s="8">
        <v>0</v>
      </c>
      <c r="J390" s="31">
        <v>0</v>
      </c>
    </row>
    <row r="391" spans="3:10" ht="15.75">
      <c r="C391" s="73"/>
      <c r="D391" s="8"/>
      <c r="E391" s="8"/>
      <c r="F391" s="7"/>
      <c r="G391" s="8"/>
      <c r="H391" s="30"/>
      <c r="I391" s="8"/>
      <c r="J391" s="31"/>
    </row>
    <row r="392" spans="3:10" ht="85.5" customHeight="1">
      <c r="C392" s="75" t="s">
        <v>49</v>
      </c>
      <c r="D392" s="8"/>
      <c r="E392" s="8"/>
      <c r="F392" s="7"/>
      <c r="G392" s="8"/>
      <c r="H392" s="30"/>
      <c r="I392" s="8"/>
      <c r="J392" s="31"/>
    </row>
    <row r="393" spans="3:10" s="18" customFormat="1" ht="15.75">
      <c r="C393" s="72" t="s">
        <v>1</v>
      </c>
      <c r="D393" s="9">
        <f aca="true" t="shared" si="13" ref="D393:G394">D399+D411+D423+D405</f>
        <v>60977.8</v>
      </c>
      <c r="E393" s="37">
        <f>E399+E405+E411+E417+E423</f>
        <v>73468</v>
      </c>
      <c r="F393" s="9">
        <f t="shared" si="13"/>
        <v>64023.8</v>
      </c>
      <c r="G393" s="37">
        <f t="shared" si="13"/>
        <v>13047.18</v>
      </c>
      <c r="H393" s="30">
        <f>G393/F393</f>
        <v>0.20378640443085227</v>
      </c>
      <c r="I393" s="37">
        <f>I399+I411+I423+I405</f>
        <v>12340.8</v>
      </c>
      <c r="J393" s="31">
        <f>I393/F393</f>
        <v>0.19275331985917735</v>
      </c>
    </row>
    <row r="394" spans="3:10" ht="15.75">
      <c r="C394" s="73" t="s">
        <v>16</v>
      </c>
      <c r="D394" s="7">
        <f t="shared" si="13"/>
        <v>60977.8</v>
      </c>
      <c r="E394" s="7">
        <f t="shared" si="13"/>
        <v>73468</v>
      </c>
      <c r="F394" s="7">
        <f t="shared" si="13"/>
        <v>60968</v>
      </c>
      <c r="G394" s="38">
        <f t="shared" si="13"/>
        <v>12340.85</v>
      </c>
      <c r="H394" s="30">
        <f>G394/F394</f>
        <v>0.20241520141713687</v>
      </c>
      <c r="I394" s="7">
        <f>I400+I412+I424+I406</f>
        <v>12340.8</v>
      </c>
      <c r="J394" s="31">
        <f>I394/F394</f>
        <v>0.20241438131478806</v>
      </c>
    </row>
    <row r="395" spans="3:10" ht="15.75">
      <c r="C395" s="73" t="s">
        <v>10</v>
      </c>
      <c r="D395" s="7">
        <f>D401+D407+D413+D425</f>
        <v>0</v>
      </c>
      <c r="E395" s="7">
        <f>E401+E407+E413+E419+E425+0</f>
        <v>0</v>
      </c>
      <c r="F395" s="7">
        <f>F401+F407+F413+F419+F425</f>
        <v>9.8</v>
      </c>
      <c r="G395" s="38">
        <f>G401+G413+G425+G407</f>
        <v>0</v>
      </c>
      <c r="H395" s="30">
        <f>G395/F395</f>
        <v>0</v>
      </c>
      <c r="I395" s="38">
        <f>I401+I407+I413+I419+I425</f>
        <v>0</v>
      </c>
      <c r="J395" s="31">
        <f>I395/F395</f>
        <v>0</v>
      </c>
    </row>
    <row r="396" spans="3:10" ht="15.75">
      <c r="C396" s="73" t="s">
        <v>11</v>
      </c>
      <c r="D396" s="7">
        <f>D402+D414+D426</f>
        <v>0</v>
      </c>
      <c r="E396" s="7">
        <f>E402+E414+E426</f>
        <v>0</v>
      </c>
      <c r="F396" s="7">
        <f>F402+F408+F414+F420+F426</f>
        <v>3046</v>
      </c>
      <c r="G396" s="38">
        <f>G402+G414+G426+G408</f>
        <v>706.3299999999999</v>
      </c>
      <c r="H396" s="30">
        <f>G396/F396</f>
        <v>0.23188772160210108</v>
      </c>
      <c r="I396" s="7">
        <f>I402+I414+I426</f>
        <v>0</v>
      </c>
      <c r="J396" s="31">
        <f>I396/F396</f>
        <v>0</v>
      </c>
    </row>
    <row r="397" spans="3:10" ht="15.75">
      <c r="C397" s="73"/>
      <c r="D397" s="7"/>
      <c r="E397" s="7"/>
      <c r="F397" s="7"/>
      <c r="G397" s="7"/>
      <c r="H397" s="30"/>
      <c r="I397" s="7"/>
      <c r="J397" s="31"/>
    </row>
    <row r="398" spans="3:10" ht="85.5">
      <c r="C398" s="72" t="s">
        <v>50</v>
      </c>
      <c r="D398" s="7"/>
      <c r="E398" s="7"/>
      <c r="F398" s="7"/>
      <c r="G398" s="7"/>
      <c r="H398" s="30"/>
      <c r="I398" s="7"/>
      <c r="J398" s="31"/>
    </row>
    <row r="399" spans="3:10" ht="15.75">
      <c r="C399" s="73" t="s">
        <v>1</v>
      </c>
      <c r="D399" s="7">
        <f>D400+D401+D402</f>
        <v>23300</v>
      </c>
      <c r="E399" s="7">
        <f>E400+E401+E402</f>
        <v>23300</v>
      </c>
      <c r="F399" s="7">
        <f>F400+F401+F402</f>
        <v>25046</v>
      </c>
      <c r="G399" s="7">
        <f>G400+G401+G402</f>
        <v>3660.3</v>
      </c>
      <c r="H399" s="30">
        <f>G399/F399</f>
        <v>0.1461430967020682</v>
      </c>
      <c r="I399" s="7">
        <f>I400+I401+I402</f>
        <v>3223.8</v>
      </c>
      <c r="J399" s="31">
        <f>I399/F399</f>
        <v>0.12871516409805958</v>
      </c>
    </row>
    <row r="400" spans="3:10" ht="15.75">
      <c r="C400" s="73" t="s">
        <v>16</v>
      </c>
      <c r="D400" s="7">
        <v>23300</v>
      </c>
      <c r="E400" s="7">
        <v>23300</v>
      </c>
      <c r="F400" s="7">
        <v>23300</v>
      </c>
      <c r="G400" s="8">
        <v>3223.8</v>
      </c>
      <c r="H400" s="30">
        <f>G400/F400</f>
        <v>0.13836051502145924</v>
      </c>
      <c r="I400" s="36">
        <v>3223.8</v>
      </c>
      <c r="J400" s="31">
        <f>I400/F400</f>
        <v>0.13836051502145924</v>
      </c>
    </row>
    <row r="401" spans="3:10" ht="15.75">
      <c r="C401" s="73" t="s">
        <v>10</v>
      </c>
      <c r="D401" s="7">
        <v>0</v>
      </c>
      <c r="E401" s="7">
        <v>0</v>
      </c>
      <c r="F401" s="7">
        <v>0</v>
      </c>
      <c r="G401" s="8">
        <v>0</v>
      </c>
      <c r="H401" s="30">
        <v>0</v>
      </c>
      <c r="I401" s="8">
        <v>0</v>
      </c>
      <c r="J401" s="31">
        <v>0</v>
      </c>
    </row>
    <row r="402" spans="3:10" ht="15.75">
      <c r="C402" s="73" t="s">
        <v>11</v>
      </c>
      <c r="D402" s="8">
        <v>0</v>
      </c>
      <c r="E402" s="8">
        <v>0</v>
      </c>
      <c r="F402" s="8">
        <v>1746</v>
      </c>
      <c r="G402" s="36">
        <v>436.5</v>
      </c>
      <c r="H402" s="30">
        <f>G402/F402</f>
        <v>0.25</v>
      </c>
      <c r="I402" s="36">
        <v>0</v>
      </c>
      <c r="J402" s="31">
        <f>I402/F402</f>
        <v>0</v>
      </c>
    </row>
    <row r="403" spans="3:10" ht="15.75">
      <c r="C403" s="73"/>
      <c r="D403" s="8"/>
      <c r="E403" s="8"/>
      <c r="F403" s="7"/>
      <c r="G403" s="8"/>
      <c r="H403" s="30"/>
      <c r="I403" s="8"/>
      <c r="J403" s="31"/>
    </row>
    <row r="404" spans="3:10" ht="28.5">
      <c r="C404" s="72" t="s">
        <v>90</v>
      </c>
      <c r="D404" s="7"/>
      <c r="E404" s="7"/>
      <c r="F404" s="7"/>
      <c r="G404" s="7"/>
      <c r="H404" s="30"/>
      <c r="I404" s="7"/>
      <c r="J404" s="31"/>
    </row>
    <row r="405" spans="3:10" ht="15.75">
      <c r="C405" s="73" t="s">
        <v>1</v>
      </c>
      <c r="D405" s="7">
        <f>D406+D407+D408</f>
        <v>0</v>
      </c>
      <c r="E405" s="38">
        <f>E406+E407+E408</f>
        <v>12500</v>
      </c>
      <c r="F405" s="7">
        <f>F406+F407+F408</f>
        <v>0</v>
      </c>
      <c r="G405" s="7">
        <f>G406+G407+G408</f>
        <v>0</v>
      </c>
      <c r="H405" s="41">
        <v>0</v>
      </c>
      <c r="I405" s="38">
        <f>I406+I407+I408</f>
        <v>0</v>
      </c>
      <c r="J405" s="45">
        <v>0</v>
      </c>
    </row>
    <row r="406" spans="3:10" ht="15.75">
      <c r="C406" s="73" t="s">
        <v>16</v>
      </c>
      <c r="D406" s="7">
        <v>0</v>
      </c>
      <c r="E406" s="7">
        <v>12500</v>
      </c>
      <c r="F406" s="7">
        <v>0</v>
      </c>
      <c r="G406" s="8">
        <v>0</v>
      </c>
      <c r="H406" s="41">
        <v>0</v>
      </c>
      <c r="I406" s="8">
        <v>0</v>
      </c>
      <c r="J406" s="45">
        <v>0</v>
      </c>
    </row>
    <row r="407" spans="3:10" ht="15.75">
      <c r="C407" s="73" t="s">
        <v>10</v>
      </c>
      <c r="D407" s="7">
        <v>0</v>
      </c>
      <c r="E407" s="7">
        <v>0</v>
      </c>
      <c r="F407" s="7">
        <v>0</v>
      </c>
      <c r="G407" s="8">
        <v>0</v>
      </c>
      <c r="H407" s="41">
        <v>0</v>
      </c>
      <c r="I407" s="8">
        <v>0</v>
      </c>
      <c r="J407" s="45">
        <v>0</v>
      </c>
    </row>
    <row r="408" spans="3:10" ht="15.75">
      <c r="C408" s="73" t="s">
        <v>11</v>
      </c>
      <c r="D408" s="8">
        <v>0</v>
      </c>
      <c r="E408" s="8">
        <v>0</v>
      </c>
      <c r="F408" s="8">
        <v>0</v>
      </c>
      <c r="G408" s="8">
        <v>0</v>
      </c>
      <c r="H408" s="30">
        <v>0</v>
      </c>
      <c r="I408" s="8">
        <v>0</v>
      </c>
      <c r="J408" s="31">
        <v>0</v>
      </c>
    </row>
    <row r="409" spans="3:10" ht="15.75">
      <c r="C409" s="73"/>
      <c r="D409" s="8"/>
      <c r="E409" s="8"/>
      <c r="F409" s="7"/>
      <c r="G409" s="8"/>
      <c r="H409" s="30"/>
      <c r="I409" s="8"/>
      <c r="J409" s="31"/>
    </row>
    <row r="410" spans="3:10" ht="16.5" customHeight="1">
      <c r="C410" s="72" t="s">
        <v>51</v>
      </c>
      <c r="D410" s="8"/>
      <c r="E410" s="8"/>
      <c r="F410" s="7"/>
      <c r="G410" s="8"/>
      <c r="H410" s="30"/>
      <c r="I410" s="8"/>
      <c r="J410" s="31"/>
    </row>
    <row r="411" spans="3:10" ht="15.75">
      <c r="C411" s="73" t="s">
        <v>1</v>
      </c>
      <c r="D411" s="7">
        <f>D412+D413+D414</f>
        <v>12323</v>
      </c>
      <c r="E411" s="7">
        <f>E412+E413+E414</f>
        <v>12323</v>
      </c>
      <c r="F411" s="7">
        <f>F412+F413+F414</f>
        <v>12323</v>
      </c>
      <c r="G411" s="38">
        <f>G412+G414</f>
        <v>2780.75</v>
      </c>
      <c r="H411" s="30">
        <f>G411/F411</f>
        <v>0.22565527874705835</v>
      </c>
      <c r="I411" s="7">
        <f>I412+I413+I414</f>
        <v>2780.75</v>
      </c>
      <c r="J411" s="31">
        <f>I411/F411</f>
        <v>0.22565527874705835</v>
      </c>
    </row>
    <row r="412" spans="3:10" ht="15.75">
      <c r="C412" s="73" t="s">
        <v>16</v>
      </c>
      <c r="D412" s="7">
        <v>12323</v>
      </c>
      <c r="E412" s="7">
        <v>12323</v>
      </c>
      <c r="F412" s="7">
        <v>12323</v>
      </c>
      <c r="G412" s="36">
        <v>2780.75</v>
      </c>
      <c r="H412" s="30">
        <f>G412/F412</f>
        <v>0.22565527874705835</v>
      </c>
      <c r="I412" s="8">
        <v>2780.75</v>
      </c>
      <c r="J412" s="31">
        <f>I412/F412</f>
        <v>0.22565527874705835</v>
      </c>
    </row>
    <row r="413" spans="3:10" ht="15.75">
      <c r="C413" s="73" t="s">
        <v>10</v>
      </c>
      <c r="D413" s="7">
        <v>0</v>
      </c>
      <c r="E413" s="7">
        <v>0</v>
      </c>
      <c r="F413" s="7">
        <v>0</v>
      </c>
      <c r="G413" s="36">
        <v>0</v>
      </c>
      <c r="H413" s="30">
        <v>0</v>
      </c>
      <c r="I413" s="8">
        <v>0</v>
      </c>
      <c r="J413" s="31">
        <v>0</v>
      </c>
    </row>
    <row r="414" spans="3:10" ht="15.75">
      <c r="C414" s="73" t="s">
        <v>11</v>
      </c>
      <c r="D414" s="8">
        <v>0</v>
      </c>
      <c r="E414" s="8">
        <v>0</v>
      </c>
      <c r="F414" s="7"/>
      <c r="G414" s="36">
        <v>0</v>
      </c>
      <c r="H414" s="30">
        <v>0</v>
      </c>
      <c r="I414" s="36">
        <v>0</v>
      </c>
      <c r="J414" s="31">
        <v>0</v>
      </c>
    </row>
    <row r="415" spans="3:10" ht="15.75">
      <c r="C415" s="73"/>
      <c r="D415" s="8"/>
      <c r="E415" s="8"/>
      <c r="F415" s="7"/>
      <c r="G415" s="36"/>
      <c r="H415" s="30"/>
      <c r="I415" s="36"/>
      <c r="J415" s="31"/>
    </row>
    <row r="416" spans="3:10" ht="33" customHeight="1">
      <c r="C416" s="72" t="s">
        <v>109</v>
      </c>
      <c r="D416" s="8"/>
      <c r="E416" s="8"/>
      <c r="F416" s="7"/>
      <c r="G416" s="36"/>
      <c r="H416" s="30"/>
      <c r="I416" s="36"/>
      <c r="J416" s="31"/>
    </row>
    <row r="417" spans="3:10" ht="15.75">
      <c r="C417" s="73" t="s">
        <v>1</v>
      </c>
      <c r="D417" s="8">
        <f>D418+D419+D420</f>
        <v>0</v>
      </c>
      <c r="E417" s="8">
        <f>E418+E419+E420</f>
        <v>0</v>
      </c>
      <c r="F417" s="7">
        <f>F418+F419+F420</f>
        <v>0</v>
      </c>
      <c r="G417" s="36">
        <f>G418+G419+G420</f>
        <v>0</v>
      </c>
      <c r="H417" s="30">
        <v>0</v>
      </c>
      <c r="I417" s="36">
        <f>I418+I419+I420</f>
        <v>0</v>
      </c>
      <c r="J417" s="31">
        <v>0</v>
      </c>
    </row>
    <row r="418" spans="3:10" ht="15.75">
      <c r="C418" s="73" t="s">
        <v>16</v>
      </c>
      <c r="D418" s="8">
        <v>0</v>
      </c>
      <c r="E418" s="8">
        <v>0</v>
      </c>
      <c r="F418" s="7">
        <v>0</v>
      </c>
      <c r="G418" s="36">
        <v>0</v>
      </c>
      <c r="H418" s="30">
        <v>0</v>
      </c>
      <c r="I418" s="36">
        <v>0</v>
      </c>
      <c r="J418" s="31">
        <v>0</v>
      </c>
    </row>
    <row r="419" spans="3:10" ht="15.75">
      <c r="C419" s="73" t="s">
        <v>10</v>
      </c>
      <c r="D419" s="8">
        <v>0</v>
      </c>
      <c r="E419" s="8">
        <v>0</v>
      </c>
      <c r="F419" s="7">
        <v>0</v>
      </c>
      <c r="G419" s="36">
        <v>0</v>
      </c>
      <c r="H419" s="30">
        <v>0</v>
      </c>
      <c r="I419" s="36">
        <v>0</v>
      </c>
      <c r="J419" s="31">
        <v>0</v>
      </c>
    </row>
    <row r="420" spans="3:10" ht="15.75">
      <c r="C420" s="73" t="s">
        <v>11</v>
      </c>
      <c r="D420" s="8">
        <v>0</v>
      </c>
      <c r="E420" s="8">
        <v>0</v>
      </c>
      <c r="F420" s="7">
        <v>0</v>
      </c>
      <c r="G420" s="36">
        <v>0</v>
      </c>
      <c r="H420" s="30">
        <v>0</v>
      </c>
      <c r="I420" s="36">
        <v>0</v>
      </c>
      <c r="J420" s="31">
        <v>0</v>
      </c>
    </row>
    <row r="421" spans="3:10" ht="15.75">
      <c r="C421" s="73"/>
      <c r="D421" s="8"/>
      <c r="E421" s="8"/>
      <c r="F421" s="7"/>
      <c r="G421" s="36"/>
      <c r="H421" s="30"/>
      <c r="I421" s="8"/>
      <c r="J421" s="45"/>
    </row>
    <row r="422" spans="3:10" ht="18.75" customHeight="1">
      <c r="C422" s="72" t="s">
        <v>48</v>
      </c>
      <c r="D422" s="8"/>
      <c r="E422" s="8"/>
      <c r="F422" s="7"/>
      <c r="G422" s="8"/>
      <c r="H422" s="30"/>
      <c r="I422" s="8"/>
      <c r="J422" s="31"/>
    </row>
    <row r="423" spans="3:10" ht="15.75">
      <c r="C423" s="73" t="s">
        <v>1</v>
      </c>
      <c r="D423" s="7">
        <f>D424+D426+D425</f>
        <v>25354.8</v>
      </c>
      <c r="E423" s="7">
        <f>E424+E426+E425</f>
        <v>25345</v>
      </c>
      <c r="F423" s="7">
        <f>F424+F426+F425</f>
        <v>26654.8</v>
      </c>
      <c r="G423" s="7">
        <f>G424+G426+G425</f>
        <v>6606.13</v>
      </c>
      <c r="H423" s="30">
        <f>G423/F423</f>
        <v>0.24784016387292346</v>
      </c>
      <c r="I423" s="7">
        <f>I424+I425+I426</f>
        <v>6336.25</v>
      </c>
      <c r="J423" s="31">
        <f>I423/F423</f>
        <v>0.23771515824541922</v>
      </c>
    </row>
    <row r="424" spans="3:10" ht="15.75">
      <c r="C424" s="73" t="s">
        <v>16</v>
      </c>
      <c r="D424" s="7">
        <v>25354.8</v>
      </c>
      <c r="E424" s="7">
        <v>25345</v>
      </c>
      <c r="F424" s="7">
        <v>25345</v>
      </c>
      <c r="G424" s="8">
        <v>6336.3</v>
      </c>
      <c r="H424" s="30">
        <f>G424/F424</f>
        <v>0.2500019727756954</v>
      </c>
      <c r="I424" s="8">
        <v>6336.25</v>
      </c>
      <c r="J424" s="31">
        <f>I424/F424</f>
        <v>0.25</v>
      </c>
    </row>
    <row r="425" spans="3:10" ht="15.75">
      <c r="C425" s="73" t="s">
        <v>10</v>
      </c>
      <c r="D425" s="7">
        <v>0</v>
      </c>
      <c r="E425" s="7">
        <v>0</v>
      </c>
      <c r="F425" s="7">
        <v>9.8</v>
      </c>
      <c r="G425" s="8">
        <v>0</v>
      </c>
      <c r="H425" s="30">
        <v>0</v>
      </c>
      <c r="I425" s="8">
        <v>0</v>
      </c>
      <c r="J425" s="31">
        <v>0</v>
      </c>
    </row>
    <row r="426" spans="3:10" ht="15.75" customHeight="1">
      <c r="C426" s="73" t="s">
        <v>11</v>
      </c>
      <c r="D426" s="8">
        <v>0</v>
      </c>
      <c r="E426" s="8">
        <v>0</v>
      </c>
      <c r="F426" s="7">
        <v>1300</v>
      </c>
      <c r="G426" s="8">
        <v>269.83</v>
      </c>
      <c r="H426" s="30">
        <f>G426/F426</f>
        <v>0.20756153846153844</v>
      </c>
      <c r="I426" s="8">
        <v>0</v>
      </c>
      <c r="J426" s="31">
        <f>I426/F426</f>
        <v>0</v>
      </c>
    </row>
    <row r="427" spans="3:10" ht="15.75" customHeight="1">
      <c r="C427" s="73"/>
      <c r="D427" s="8"/>
      <c r="E427" s="8"/>
      <c r="F427" s="7"/>
      <c r="G427" s="8"/>
      <c r="H427" s="30"/>
      <c r="I427" s="8"/>
      <c r="J427" s="31"/>
    </row>
    <row r="428" spans="3:10" ht="60.75" customHeight="1">
      <c r="C428" s="81" t="s">
        <v>52</v>
      </c>
      <c r="D428" s="8"/>
      <c r="E428" s="8"/>
      <c r="F428" s="7"/>
      <c r="G428" s="8"/>
      <c r="H428" s="30"/>
      <c r="I428" s="8"/>
      <c r="J428" s="31"/>
    </row>
    <row r="429" spans="3:10" s="18" customFormat="1" ht="15.75">
      <c r="C429" s="72" t="s">
        <v>1</v>
      </c>
      <c r="D429" s="9">
        <f>D435+D441</f>
        <v>479892</v>
      </c>
      <c r="E429" s="9">
        <f>E435+E441</f>
        <v>479892</v>
      </c>
      <c r="F429" s="9">
        <f>F435+F441</f>
        <v>479892</v>
      </c>
      <c r="G429" s="9">
        <f>G435+G441</f>
        <v>97820.3</v>
      </c>
      <c r="H429" s="30">
        <f>G429/F429</f>
        <v>0.2038381552515983</v>
      </c>
      <c r="I429" s="9">
        <f>I435+I441</f>
        <v>97820.28</v>
      </c>
      <c r="J429" s="31">
        <f>I429/F429</f>
        <v>0.2038381135755545</v>
      </c>
    </row>
    <row r="430" spans="3:10" ht="15.75">
      <c r="C430" s="73" t="s">
        <v>16</v>
      </c>
      <c r="D430" s="7">
        <f aca="true" t="shared" si="14" ref="D430:G432">D436+D442</f>
        <v>479892</v>
      </c>
      <c r="E430" s="7">
        <f t="shared" si="14"/>
        <v>479892</v>
      </c>
      <c r="F430" s="7">
        <f>F436+F442</f>
        <v>479892</v>
      </c>
      <c r="G430" s="7">
        <f t="shared" si="14"/>
        <v>97820.3</v>
      </c>
      <c r="H430" s="30">
        <f>G430/F430</f>
        <v>0.2038381552515983</v>
      </c>
      <c r="I430" s="7">
        <f>I436+I442</f>
        <v>97820.28</v>
      </c>
      <c r="J430" s="31">
        <f>I430/F430</f>
        <v>0.2038381135755545</v>
      </c>
    </row>
    <row r="431" spans="3:10" ht="15.75">
      <c r="C431" s="73" t="s">
        <v>10</v>
      </c>
      <c r="D431" s="7">
        <f t="shared" si="14"/>
        <v>0</v>
      </c>
      <c r="E431" s="7">
        <f t="shared" si="14"/>
        <v>0</v>
      </c>
      <c r="F431" s="7">
        <f>F437+F443</f>
        <v>0</v>
      </c>
      <c r="G431" s="7">
        <f t="shared" si="14"/>
        <v>0</v>
      </c>
      <c r="H431" s="30">
        <v>0</v>
      </c>
      <c r="I431" s="7">
        <f>I437+I443</f>
        <v>0</v>
      </c>
      <c r="J431" s="31">
        <v>0</v>
      </c>
    </row>
    <row r="432" spans="3:10" ht="18" customHeight="1">
      <c r="C432" s="73" t="s">
        <v>11</v>
      </c>
      <c r="D432" s="7">
        <f t="shared" si="14"/>
        <v>0</v>
      </c>
      <c r="E432" s="7">
        <f t="shared" si="14"/>
        <v>0</v>
      </c>
      <c r="F432" s="7">
        <f>F438+F444</f>
        <v>0</v>
      </c>
      <c r="G432" s="7">
        <f t="shared" si="14"/>
        <v>0</v>
      </c>
      <c r="H432" s="30">
        <v>0</v>
      </c>
      <c r="I432" s="7">
        <f>I438+I444</f>
        <v>0</v>
      </c>
      <c r="J432" s="31">
        <v>0</v>
      </c>
    </row>
    <row r="433" spans="3:10" ht="18" customHeight="1">
      <c r="C433" s="84"/>
      <c r="D433" s="23"/>
      <c r="E433" s="23"/>
      <c r="F433" s="24"/>
      <c r="G433" s="8"/>
      <c r="H433" s="30"/>
      <c r="I433" s="8"/>
      <c r="J433" s="31"/>
    </row>
    <row r="434" spans="3:10" ht="27.75" customHeight="1">
      <c r="C434" s="85" t="s">
        <v>53</v>
      </c>
      <c r="D434" s="23"/>
      <c r="E434" s="23"/>
      <c r="F434" s="24"/>
      <c r="G434" s="8"/>
      <c r="H434" s="30"/>
      <c r="I434" s="8"/>
      <c r="J434" s="31"/>
    </row>
    <row r="435" spans="3:10" ht="23.25" customHeight="1">
      <c r="C435" s="84" t="s">
        <v>1</v>
      </c>
      <c r="D435" s="23">
        <f>D436+D437+D438</f>
        <v>1000</v>
      </c>
      <c r="E435" s="23">
        <f>E436+E437+E438</f>
        <v>3000</v>
      </c>
      <c r="F435" s="23">
        <f>F436+F437+F438</f>
        <v>1000</v>
      </c>
      <c r="G435" s="40">
        <f>G436+G437+G438</f>
        <v>1947.2</v>
      </c>
      <c r="H435" s="41">
        <f>G435/F435</f>
        <v>1.9472</v>
      </c>
      <c r="I435" s="40">
        <f>I436+I437+I438</f>
        <v>1947.15</v>
      </c>
      <c r="J435" s="31">
        <f>I435/F435</f>
        <v>1.9471500000000002</v>
      </c>
    </row>
    <row r="436" spans="3:10" ht="21" customHeight="1">
      <c r="C436" s="84" t="s">
        <v>16</v>
      </c>
      <c r="D436" s="24">
        <v>1000</v>
      </c>
      <c r="E436" s="23">
        <v>3000</v>
      </c>
      <c r="F436" s="24">
        <v>1000</v>
      </c>
      <c r="G436" s="36">
        <v>1947.2</v>
      </c>
      <c r="H436" s="41">
        <f>G436/F436</f>
        <v>1.9472</v>
      </c>
      <c r="I436" s="36">
        <v>1947.15</v>
      </c>
      <c r="J436" s="31">
        <f>I436/F436</f>
        <v>1.9471500000000002</v>
      </c>
    </row>
    <row r="437" spans="3:10" ht="18" customHeight="1">
      <c r="C437" s="84" t="s">
        <v>54</v>
      </c>
      <c r="D437" s="24">
        <v>0</v>
      </c>
      <c r="E437" s="23">
        <v>0</v>
      </c>
      <c r="F437" s="24">
        <v>0</v>
      </c>
      <c r="G437" s="36">
        <v>0</v>
      </c>
      <c r="H437" s="41">
        <v>0</v>
      </c>
      <c r="I437" s="36">
        <v>0</v>
      </c>
      <c r="J437" s="45">
        <v>0</v>
      </c>
    </row>
    <row r="438" spans="3:10" ht="18" customHeight="1">
      <c r="C438" s="84" t="s">
        <v>11</v>
      </c>
      <c r="D438" s="24">
        <v>0</v>
      </c>
      <c r="E438" s="23">
        <v>0</v>
      </c>
      <c r="F438" s="24">
        <v>0</v>
      </c>
      <c r="G438" s="36">
        <v>0</v>
      </c>
      <c r="H438" s="41">
        <v>0</v>
      </c>
      <c r="I438" s="36">
        <v>0</v>
      </c>
      <c r="J438" s="31">
        <v>0</v>
      </c>
    </row>
    <row r="439" spans="3:10" ht="18" customHeight="1">
      <c r="C439" s="84"/>
      <c r="D439" s="24"/>
      <c r="E439" s="23"/>
      <c r="F439" s="24"/>
      <c r="G439" s="36"/>
      <c r="H439" s="41"/>
      <c r="I439" s="36"/>
      <c r="J439" s="31"/>
    </row>
    <row r="440" spans="3:10" ht="18" customHeight="1">
      <c r="C440" s="85" t="s">
        <v>55</v>
      </c>
      <c r="D440" s="23"/>
      <c r="E440" s="23"/>
      <c r="F440" s="24"/>
      <c r="G440" s="36"/>
      <c r="H440" s="41"/>
      <c r="I440" s="36"/>
      <c r="J440" s="31"/>
    </row>
    <row r="441" spans="3:10" ht="18" customHeight="1">
      <c r="C441" s="84" t="s">
        <v>1</v>
      </c>
      <c r="D441" s="23">
        <f>D442+D443+D444</f>
        <v>478892</v>
      </c>
      <c r="E441" s="23">
        <f>E442+E443+E444</f>
        <v>476892</v>
      </c>
      <c r="F441" s="23">
        <f>F442+F443+F444</f>
        <v>478892</v>
      </c>
      <c r="G441" s="40">
        <f>G442+G443+G444</f>
        <v>95873.1</v>
      </c>
      <c r="H441" s="41">
        <f>G441/F441</f>
        <v>0.20019774813527894</v>
      </c>
      <c r="I441" s="40">
        <f>I442+I443+I444</f>
        <v>95873.13</v>
      </c>
      <c r="J441" s="31">
        <f>I441/F441</f>
        <v>0.20019781077988358</v>
      </c>
    </row>
    <row r="442" spans="3:10" ht="18" customHeight="1">
      <c r="C442" s="84" t="s">
        <v>16</v>
      </c>
      <c r="D442" s="24">
        <v>478892</v>
      </c>
      <c r="E442" s="23">
        <v>476892</v>
      </c>
      <c r="F442" s="24">
        <v>478892</v>
      </c>
      <c r="G442" s="36">
        <v>95873.1</v>
      </c>
      <c r="H442" s="41">
        <f>G442/F442</f>
        <v>0.20019774813527894</v>
      </c>
      <c r="I442" s="36">
        <v>95873.13</v>
      </c>
      <c r="J442" s="31">
        <f>I442/F442</f>
        <v>0.20019781077988358</v>
      </c>
    </row>
    <row r="443" spans="3:10" ht="18" customHeight="1">
      <c r="C443" s="84" t="s">
        <v>10</v>
      </c>
      <c r="D443" s="24">
        <v>0</v>
      </c>
      <c r="E443" s="23">
        <v>0</v>
      </c>
      <c r="F443" s="24">
        <v>0</v>
      </c>
      <c r="G443" s="36">
        <v>0</v>
      </c>
      <c r="H443" s="41">
        <v>0</v>
      </c>
      <c r="I443" s="36">
        <v>0</v>
      </c>
      <c r="J443" s="31">
        <v>0</v>
      </c>
    </row>
    <row r="444" spans="3:10" ht="18" customHeight="1">
      <c r="C444" s="84" t="s">
        <v>11</v>
      </c>
      <c r="D444" s="24">
        <v>0</v>
      </c>
      <c r="E444" s="23">
        <v>0</v>
      </c>
      <c r="F444" s="24">
        <v>0</v>
      </c>
      <c r="G444" s="36">
        <v>0</v>
      </c>
      <c r="H444" s="41">
        <v>0</v>
      </c>
      <c r="I444" s="36">
        <v>0</v>
      </c>
      <c r="J444" s="31">
        <v>0</v>
      </c>
    </row>
    <row r="445" spans="3:10" ht="18" customHeight="1">
      <c r="C445" s="84"/>
      <c r="D445" s="23"/>
      <c r="E445" s="23"/>
      <c r="F445" s="24"/>
      <c r="G445" s="8"/>
      <c r="H445" s="30"/>
      <c r="I445" s="8"/>
      <c r="J445" s="31"/>
    </row>
    <row r="446" spans="3:10" ht="45" customHeight="1">
      <c r="C446" s="75" t="s">
        <v>56</v>
      </c>
      <c r="D446" s="23"/>
      <c r="E446" s="23"/>
      <c r="F446" s="24"/>
      <c r="G446" s="8"/>
      <c r="H446" s="30"/>
      <c r="I446" s="8"/>
      <c r="J446" s="31"/>
    </row>
    <row r="447" spans="3:10" ht="18" customHeight="1">
      <c r="C447" s="72" t="s">
        <v>1</v>
      </c>
      <c r="D447" s="25">
        <f aca="true" t="shared" si="15" ref="D447:G448">D453+D459+D465+D471</f>
        <v>166449.6</v>
      </c>
      <c r="E447" s="25">
        <f t="shared" si="15"/>
        <v>166447.57</v>
      </c>
      <c r="F447" s="25">
        <f t="shared" si="15"/>
        <v>166449.6</v>
      </c>
      <c r="G447" s="39">
        <f t="shared" si="15"/>
        <v>39480.54</v>
      </c>
      <c r="H447" s="30">
        <f>G447/F447</f>
        <v>0.23719215906797012</v>
      </c>
      <c r="I447" s="39">
        <f>I453+I459+I465+I471</f>
        <v>39480.54</v>
      </c>
      <c r="J447" s="31">
        <f>I447/F447</f>
        <v>0.23719215906797012</v>
      </c>
    </row>
    <row r="448" spans="3:10" ht="18" customHeight="1">
      <c r="C448" s="73" t="s">
        <v>16</v>
      </c>
      <c r="D448" s="23">
        <f t="shared" si="15"/>
        <v>162971</v>
      </c>
      <c r="E448" s="23">
        <f>E454+E460+E466+E472</f>
        <v>162968.97</v>
      </c>
      <c r="F448" s="23">
        <f t="shared" si="15"/>
        <v>162971</v>
      </c>
      <c r="G448" s="23">
        <f t="shared" si="15"/>
        <v>39480.54</v>
      </c>
      <c r="H448" s="30">
        <f>G448/F448</f>
        <v>0.24225500242374412</v>
      </c>
      <c r="I448" s="23">
        <f>I454+I460+I466+I472</f>
        <v>39480.54</v>
      </c>
      <c r="J448" s="31">
        <f>I448/F448</f>
        <v>0.24225500242374412</v>
      </c>
    </row>
    <row r="449" spans="3:10" ht="18" customHeight="1">
      <c r="C449" s="73" t="s">
        <v>10</v>
      </c>
      <c r="D449" s="23">
        <f>D455+D461+D467+D473</f>
        <v>3478.6</v>
      </c>
      <c r="E449" s="23">
        <f>E455+E461+E467+E473</f>
        <v>3478.6</v>
      </c>
      <c r="F449" s="23">
        <f>F455+F461+F467+F473</f>
        <v>3478.6</v>
      </c>
      <c r="G449" s="23">
        <f>G455+G461+G467+G473</f>
        <v>0</v>
      </c>
      <c r="H449" s="30">
        <f>G449/F449</f>
        <v>0</v>
      </c>
      <c r="I449" s="23">
        <f>I455+I461+I467+I473</f>
        <v>0</v>
      </c>
      <c r="J449" s="31">
        <f>I449/F449</f>
        <v>0</v>
      </c>
    </row>
    <row r="450" spans="3:10" ht="18" customHeight="1">
      <c r="C450" s="73" t="s">
        <v>11</v>
      </c>
      <c r="D450" s="23">
        <f>D456+D468+D474</f>
        <v>0</v>
      </c>
      <c r="E450" s="23">
        <f>E456+E462</f>
        <v>0</v>
      </c>
      <c r="F450" s="23">
        <f>F456+F462+F468+F474</f>
        <v>0</v>
      </c>
      <c r="G450" s="23">
        <f>G456+G468+G474</f>
        <v>0</v>
      </c>
      <c r="H450" s="30">
        <v>0</v>
      </c>
      <c r="I450" s="23">
        <f>I456+I462+I468+I474</f>
        <v>0</v>
      </c>
      <c r="J450" s="31">
        <v>0</v>
      </c>
    </row>
    <row r="451" spans="3:10" ht="18" customHeight="1">
      <c r="C451" s="73"/>
      <c r="D451" s="23"/>
      <c r="E451" s="23"/>
      <c r="F451" s="24"/>
      <c r="G451" s="8"/>
      <c r="H451" s="30"/>
      <c r="I451" s="8"/>
      <c r="J451" s="31"/>
    </row>
    <row r="452" spans="3:10" ht="95.25" customHeight="1">
      <c r="C452" s="72" t="s">
        <v>91</v>
      </c>
      <c r="D452" s="23"/>
      <c r="E452" s="23"/>
      <c r="F452" s="24"/>
      <c r="G452" s="8"/>
      <c r="H452" s="30"/>
      <c r="I452" s="8"/>
      <c r="J452" s="31"/>
    </row>
    <row r="453" spans="3:10" ht="18" customHeight="1">
      <c r="C453" s="73" t="s">
        <v>1</v>
      </c>
      <c r="D453" s="7">
        <f>D454+D455+D456</f>
        <v>845</v>
      </c>
      <c r="E453" s="7">
        <f>E454+E455+E456</f>
        <v>845</v>
      </c>
      <c r="F453" s="7">
        <f>F454+F455+F456</f>
        <v>845</v>
      </c>
      <c r="G453" s="7">
        <f>G454+G455+G456</f>
        <v>0</v>
      </c>
      <c r="H453" s="30">
        <f>G453/F453</f>
        <v>0</v>
      </c>
      <c r="I453" s="38">
        <f>I454+I455+I456</f>
        <v>0</v>
      </c>
      <c r="J453" s="31">
        <f>I453/F453</f>
        <v>0</v>
      </c>
    </row>
    <row r="454" spans="3:10" ht="18" customHeight="1">
      <c r="C454" s="73" t="s">
        <v>16</v>
      </c>
      <c r="D454" s="7">
        <v>845</v>
      </c>
      <c r="E454" s="7">
        <v>845</v>
      </c>
      <c r="F454" s="7">
        <v>845</v>
      </c>
      <c r="G454" s="8">
        <v>0</v>
      </c>
      <c r="H454" s="30">
        <f>G454/F454</f>
        <v>0</v>
      </c>
      <c r="I454" s="8">
        <v>0</v>
      </c>
      <c r="J454" s="31">
        <f>I454/F454</f>
        <v>0</v>
      </c>
    </row>
    <row r="455" spans="3:10" ht="18" customHeight="1">
      <c r="C455" s="73" t="s">
        <v>10</v>
      </c>
      <c r="D455" s="7">
        <v>0</v>
      </c>
      <c r="E455" s="7">
        <v>0</v>
      </c>
      <c r="F455" s="7">
        <v>0</v>
      </c>
      <c r="G455" s="8">
        <v>0</v>
      </c>
      <c r="H455" s="30">
        <v>0</v>
      </c>
      <c r="I455" s="8">
        <v>0</v>
      </c>
      <c r="J455" s="31">
        <v>0</v>
      </c>
    </row>
    <row r="456" spans="3:10" ht="18" customHeight="1">
      <c r="C456" s="73" t="s">
        <v>11</v>
      </c>
      <c r="D456" s="7">
        <v>0</v>
      </c>
      <c r="E456" s="8">
        <v>0</v>
      </c>
      <c r="F456" s="7">
        <v>0</v>
      </c>
      <c r="G456" s="8">
        <v>0</v>
      </c>
      <c r="H456" s="30">
        <v>0</v>
      </c>
      <c r="I456" s="8">
        <v>0</v>
      </c>
      <c r="J456" s="31">
        <v>0</v>
      </c>
    </row>
    <row r="457" spans="3:10" ht="18" customHeight="1">
      <c r="C457" s="73"/>
      <c r="D457" s="23"/>
      <c r="E457" s="23"/>
      <c r="F457" s="24"/>
      <c r="G457" s="8"/>
      <c r="H457" s="30"/>
      <c r="I457" s="8"/>
      <c r="J457" s="31"/>
    </row>
    <row r="458" spans="3:10" ht="76.5" customHeight="1">
      <c r="C458" s="72" t="s">
        <v>57</v>
      </c>
      <c r="D458" s="23"/>
      <c r="E458" s="23"/>
      <c r="F458" s="24"/>
      <c r="G458" s="8"/>
      <c r="H458" s="30"/>
      <c r="I458" s="8"/>
      <c r="J458" s="31"/>
    </row>
    <row r="459" spans="3:10" ht="18" customHeight="1">
      <c r="C459" s="73" t="s">
        <v>1</v>
      </c>
      <c r="D459" s="7">
        <f>D460+D461+D462</f>
        <v>20769.6</v>
      </c>
      <c r="E459" s="38">
        <f>E460+E461+E462</f>
        <v>20767.57</v>
      </c>
      <c r="F459" s="7">
        <f>F460+F461+F462</f>
        <v>20769.6</v>
      </c>
      <c r="G459" s="7">
        <f>G460+G461+G462</f>
        <v>3271.47</v>
      </c>
      <c r="H459" s="30">
        <f>G459/F459</f>
        <v>0.15751242200138665</v>
      </c>
      <c r="I459" s="7">
        <f>I460+I461+I462</f>
        <v>3271.48</v>
      </c>
      <c r="J459" s="31">
        <f>I459/F459</f>
        <v>0.15751290347430863</v>
      </c>
    </row>
    <row r="460" spans="3:10" ht="18" customHeight="1">
      <c r="C460" s="73" t="s">
        <v>16</v>
      </c>
      <c r="D460" s="7">
        <v>17291</v>
      </c>
      <c r="E460" s="7">
        <v>17288.97</v>
      </c>
      <c r="F460" s="7">
        <v>17291</v>
      </c>
      <c r="G460" s="36">
        <v>3271.47</v>
      </c>
      <c r="H460" s="30">
        <f>G460/F460</f>
        <v>0.18920074026950434</v>
      </c>
      <c r="I460" s="8">
        <v>3271.48</v>
      </c>
      <c r="J460" s="31">
        <f>I460/F460</f>
        <v>0.18920131860505465</v>
      </c>
    </row>
    <row r="461" spans="3:10" ht="18" customHeight="1">
      <c r="C461" s="73" t="s">
        <v>10</v>
      </c>
      <c r="D461" s="8">
        <v>3478.6</v>
      </c>
      <c r="E461" s="7">
        <v>3478.6</v>
      </c>
      <c r="F461" s="8">
        <v>3478.6</v>
      </c>
      <c r="G461" s="36">
        <v>0</v>
      </c>
      <c r="H461" s="30">
        <v>0</v>
      </c>
      <c r="I461" s="8">
        <v>0</v>
      </c>
      <c r="J461" s="31">
        <v>0</v>
      </c>
    </row>
    <row r="462" spans="3:10" ht="18" customHeight="1">
      <c r="C462" s="73" t="s">
        <v>11</v>
      </c>
      <c r="D462" s="7">
        <v>0</v>
      </c>
      <c r="E462" s="8">
        <v>0</v>
      </c>
      <c r="F462" s="7">
        <v>0</v>
      </c>
      <c r="G462" s="8">
        <v>0</v>
      </c>
      <c r="H462" s="30">
        <v>0</v>
      </c>
      <c r="I462" s="8">
        <v>0</v>
      </c>
      <c r="J462" s="31">
        <v>0</v>
      </c>
    </row>
    <row r="463" spans="3:10" ht="18" customHeight="1">
      <c r="C463" s="84"/>
      <c r="D463" s="24"/>
      <c r="E463" s="23"/>
      <c r="F463" s="24"/>
      <c r="G463" s="8"/>
      <c r="H463" s="30"/>
      <c r="I463" s="8"/>
      <c r="J463" s="31"/>
    </row>
    <row r="464" spans="3:10" ht="28.5">
      <c r="C464" s="85" t="s">
        <v>92</v>
      </c>
      <c r="D464" s="24"/>
      <c r="E464" s="23"/>
      <c r="F464" s="24"/>
      <c r="G464" s="8"/>
      <c r="H464" s="30"/>
      <c r="I464" s="8"/>
      <c r="J464" s="31"/>
    </row>
    <row r="465" spans="3:10" ht="18" customHeight="1">
      <c r="C465" s="84" t="s">
        <v>1</v>
      </c>
      <c r="D465" s="24">
        <f>D466+D467+D468</f>
        <v>144835</v>
      </c>
      <c r="E465" s="23">
        <f>E466+E467+E468</f>
        <v>144835</v>
      </c>
      <c r="F465" s="24">
        <f>F466+F467+F468</f>
        <v>144835</v>
      </c>
      <c r="G465" s="8">
        <f>G466+G467+G468</f>
        <v>36209.07</v>
      </c>
      <c r="H465" s="30">
        <f>G465/F465</f>
        <v>0.2500022094107087</v>
      </c>
      <c r="I465" s="8">
        <f>I466+I467+I468</f>
        <v>36209.06</v>
      </c>
      <c r="J465" s="31">
        <f>I465/F465</f>
        <v>0.25000214036662405</v>
      </c>
    </row>
    <row r="466" spans="3:10" ht="18" customHeight="1">
      <c r="C466" s="84" t="s">
        <v>16</v>
      </c>
      <c r="D466" s="24">
        <v>144835</v>
      </c>
      <c r="E466" s="23">
        <v>144835</v>
      </c>
      <c r="F466" s="24">
        <v>144835</v>
      </c>
      <c r="G466" s="8">
        <v>36209.07</v>
      </c>
      <c r="H466" s="30">
        <f>G466/F466</f>
        <v>0.2500022094107087</v>
      </c>
      <c r="I466" s="8">
        <v>36209.06</v>
      </c>
      <c r="J466" s="31">
        <f>I466/F466</f>
        <v>0.25000214036662405</v>
      </c>
    </row>
    <row r="467" spans="3:10" ht="18" customHeight="1">
      <c r="C467" s="84" t="s">
        <v>10</v>
      </c>
      <c r="D467" s="24">
        <v>0</v>
      </c>
      <c r="E467" s="23">
        <v>0</v>
      </c>
      <c r="F467" s="24">
        <v>0</v>
      </c>
      <c r="G467" s="8">
        <v>0</v>
      </c>
      <c r="H467" s="30">
        <v>0</v>
      </c>
      <c r="I467" s="8">
        <v>0</v>
      </c>
      <c r="J467" s="31">
        <v>0</v>
      </c>
    </row>
    <row r="468" spans="3:10" ht="18" customHeight="1">
      <c r="C468" s="84" t="s">
        <v>11</v>
      </c>
      <c r="D468" s="24">
        <v>0</v>
      </c>
      <c r="E468" s="23">
        <v>0</v>
      </c>
      <c r="F468" s="24">
        <v>0</v>
      </c>
      <c r="G468" s="8">
        <v>0</v>
      </c>
      <c r="H468" s="30">
        <v>0</v>
      </c>
      <c r="I468" s="8">
        <v>0</v>
      </c>
      <c r="J468" s="31">
        <v>0</v>
      </c>
    </row>
    <row r="469" spans="3:10" ht="18" customHeight="1">
      <c r="C469" s="84"/>
      <c r="D469" s="24"/>
      <c r="E469" s="23"/>
      <c r="F469" s="24"/>
      <c r="G469" s="8"/>
      <c r="H469" s="30"/>
      <c r="I469" s="8"/>
      <c r="J469" s="31"/>
    </row>
    <row r="470" spans="3:10" ht="24.75" customHeight="1">
      <c r="C470" s="85" t="s">
        <v>93</v>
      </c>
      <c r="D470" s="24"/>
      <c r="E470" s="23"/>
      <c r="F470" s="24"/>
      <c r="G470" s="8"/>
      <c r="H470" s="30"/>
      <c r="I470" s="8"/>
      <c r="J470" s="31"/>
    </row>
    <row r="471" spans="3:10" ht="18" customHeight="1">
      <c r="C471" s="84" t="s">
        <v>1</v>
      </c>
      <c r="D471" s="24">
        <f>D472+D473+D474</f>
        <v>0</v>
      </c>
      <c r="E471" s="23">
        <f>E472+E473+E474</f>
        <v>0</v>
      </c>
      <c r="F471" s="24">
        <f>F472+F473+F474</f>
        <v>0</v>
      </c>
      <c r="G471" s="8">
        <f>G472+G473+G474</f>
        <v>0</v>
      </c>
      <c r="H471" s="30">
        <v>0</v>
      </c>
      <c r="I471" s="8">
        <f>I472+I473+I474</f>
        <v>0</v>
      </c>
      <c r="J471" s="31">
        <v>0</v>
      </c>
    </row>
    <row r="472" spans="3:10" ht="18" customHeight="1">
      <c r="C472" s="84" t="s">
        <v>16</v>
      </c>
      <c r="D472" s="24">
        <v>0</v>
      </c>
      <c r="E472" s="23">
        <v>0</v>
      </c>
      <c r="F472" s="24">
        <v>0</v>
      </c>
      <c r="G472" s="8">
        <v>0</v>
      </c>
      <c r="H472" s="30">
        <v>0</v>
      </c>
      <c r="I472" s="8">
        <v>0</v>
      </c>
      <c r="J472" s="31">
        <v>0</v>
      </c>
    </row>
    <row r="473" spans="3:10" ht="18" customHeight="1">
      <c r="C473" s="84" t="s">
        <v>10</v>
      </c>
      <c r="D473" s="24">
        <v>0</v>
      </c>
      <c r="E473" s="23">
        <v>0</v>
      </c>
      <c r="F473" s="24">
        <v>0</v>
      </c>
      <c r="G473" s="8">
        <v>0</v>
      </c>
      <c r="H473" s="30">
        <v>0</v>
      </c>
      <c r="I473" s="8">
        <v>0</v>
      </c>
      <c r="J473" s="31">
        <v>0</v>
      </c>
    </row>
    <row r="474" spans="3:10" ht="18" customHeight="1">
      <c r="C474" s="84" t="s">
        <v>11</v>
      </c>
      <c r="D474" s="24">
        <v>0</v>
      </c>
      <c r="E474" s="23">
        <v>0</v>
      </c>
      <c r="F474" s="24">
        <v>0</v>
      </c>
      <c r="G474" s="8">
        <v>0</v>
      </c>
      <c r="H474" s="30">
        <v>0</v>
      </c>
      <c r="I474" s="8">
        <v>0</v>
      </c>
      <c r="J474" s="31">
        <v>0</v>
      </c>
    </row>
    <row r="475" spans="3:10" ht="18" customHeight="1">
      <c r="C475" s="84"/>
      <c r="D475" s="24"/>
      <c r="E475" s="23"/>
      <c r="F475" s="24"/>
      <c r="G475" s="8"/>
      <c r="H475" s="30"/>
      <c r="I475" s="8"/>
      <c r="J475" s="31"/>
    </row>
    <row r="476" spans="3:10" ht="54" customHeight="1">
      <c r="C476" s="85" t="s">
        <v>58</v>
      </c>
      <c r="D476" s="24"/>
      <c r="E476" s="23"/>
      <c r="F476" s="24"/>
      <c r="G476" s="8"/>
      <c r="H476" s="30"/>
      <c r="I476" s="8"/>
      <c r="J476" s="31"/>
    </row>
    <row r="477" spans="3:10" ht="18" customHeight="1">
      <c r="C477" s="85" t="s">
        <v>1</v>
      </c>
      <c r="D477" s="26">
        <f>D483+D489</f>
        <v>0</v>
      </c>
      <c r="E477" s="26">
        <f>E483+E489</f>
        <v>0</v>
      </c>
      <c r="F477" s="26">
        <f>F483+F489</f>
        <v>0</v>
      </c>
      <c r="G477" s="35">
        <f>G483+G489</f>
        <v>0</v>
      </c>
      <c r="H477" s="30">
        <v>0</v>
      </c>
      <c r="I477" s="35">
        <f>I483+I489</f>
        <v>0</v>
      </c>
      <c r="J477" s="31">
        <v>0</v>
      </c>
    </row>
    <row r="478" spans="3:10" ht="18" customHeight="1">
      <c r="C478" s="84" t="s">
        <v>16</v>
      </c>
      <c r="D478" s="24">
        <f aca="true" t="shared" si="16" ref="D478:G480">D484+D490</f>
        <v>0</v>
      </c>
      <c r="E478" s="24">
        <f t="shared" si="16"/>
        <v>0</v>
      </c>
      <c r="F478" s="24">
        <f>F484+F490</f>
        <v>0</v>
      </c>
      <c r="G478" s="24">
        <v>0</v>
      </c>
      <c r="H478" s="30">
        <v>0</v>
      </c>
      <c r="I478" s="24">
        <f>I484+I490</f>
        <v>0</v>
      </c>
      <c r="J478" s="31">
        <v>0</v>
      </c>
    </row>
    <row r="479" spans="3:10" ht="18" customHeight="1">
      <c r="C479" s="84" t="s">
        <v>10</v>
      </c>
      <c r="D479" s="24">
        <f t="shared" si="16"/>
        <v>0</v>
      </c>
      <c r="E479" s="24">
        <f t="shared" si="16"/>
        <v>0</v>
      </c>
      <c r="F479" s="24">
        <f t="shared" si="16"/>
        <v>0</v>
      </c>
      <c r="G479" s="24">
        <v>0</v>
      </c>
      <c r="H479" s="30">
        <v>0</v>
      </c>
      <c r="I479" s="24">
        <f>I486+I491</f>
        <v>0</v>
      </c>
      <c r="J479" s="31">
        <v>0</v>
      </c>
    </row>
    <row r="480" spans="3:10" ht="18" customHeight="1">
      <c r="C480" s="84" t="s">
        <v>11</v>
      </c>
      <c r="D480" s="24">
        <f t="shared" si="16"/>
        <v>0</v>
      </c>
      <c r="E480" s="24">
        <f t="shared" si="16"/>
        <v>0</v>
      </c>
      <c r="F480" s="24">
        <f t="shared" si="16"/>
        <v>0</v>
      </c>
      <c r="G480" s="24">
        <f t="shared" si="16"/>
        <v>0</v>
      </c>
      <c r="H480" s="30">
        <v>0</v>
      </c>
      <c r="I480" s="24">
        <f>I486+I492</f>
        <v>0</v>
      </c>
      <c r="J480" s="31">
        <v>0</v>
      </c>
    </row>
    <row r="481" spans="3:10" ht="18" customHeight="1">
      <c r="C481" s="84"/>
      <c r="D481" s="24"/>
      <c r="E481" s="23"/>
      <c r="F481" s="24"/>
      <c r="G481" s="8"/>
      <c r="H481" s="30"/>
      <c r="I481" s="8"/>
      <c r="J481" s="31"/>
    </row>
    <row r="482" spans="3:10" ht="33" customHeight="1">
      <c r="C482" s="85" t="s">
        <v>59</v>
      </c>
      <c r="D482" s="24"/>
      <c r="E482" s="23"/>
      <c r="F482" s="24"/>
      <c r="G482" s="8"/>
      <c r="H482" s="30"/>
      <c r="I482" s="8"/>
      <c r="J482" s="31"/>
    </row>
    <row r="483" spans="3:10" ht="23.25" customHeight="1">
      <c r="C483" s="84" t="s">
        <v>1</v>
      </c>
      <c r="D483" s="24">
        <f>D484+D485+D486</f>
        <v>0</v>
      </c>
      <c r="E483" s="24">
        <f>E484+E485+E486</f>
        <v>0</v>
      </c>
      <c r="F483" s="24">
        <f>F484+F485+F486</f>
        <v>0</v>
      </c>
      <c r="G483" s="24">
        <f>G484+G485+G486</f>
        <v>0</v>
      </c>
      <c r="H483" s="30">
        <v>0</v>
      </c>
      <c r="I483" s="8">
        <f>I484+I485+I486</f>
        <v>0</v>
      </c>
      <c r="J483" s="31">
        <v>0</v>
      </c>
    </row>
    <row r="484" spans="3:10" ht="18" customHeight="1">
      <c r="C484" s="84" t="s">
        <v>16</v>
      </c>
      <c r="D484" s="24">
        <v>0</v>
      </c>
      <c r="E484" s="23">
        <v>0</v>
      </c>
      <c r="F484" s="24">
        <v>0</v>
      </c>
      <c r="G484" s="8">
        <v>0</v>
      </c>
      <c r="H484" s="30">
        <v>0</v>
      </c>
      <c r="I484" s="8">
        <v>0</v>
      </c>
      <c r="J484" s="31">
        <v>0</v>
      </c>
    </row>
    <row r="485" spans="3:10" ht="18" customHeight="1">
      <c r="C485" s="84" t="s">
        <v>10</v>
      </c>
      <c r="D485" s="24">
        <v>0</v>
      </c>
      <c r="E485" s="23">
        <v>0</v>
      </c>
      <c r="F485" s="24">
        <v>0</v>
      </c>
      <c r="G485" s="8">
        <v>0</v>
      </c>
      <c r="H485" s="30">
        <v>0</v>
      </c>
      <c r="I485" s="8">
        <v>0</v>
      </c>
      <c r="J485" s="31">
        <v>0</v>
      </c>
    </row>
    <row r="486" spans="3:10" ht="18" customHeight="1">
      <c r="C486" s="84" t="s">
        <v>11</v>
      </c>
      <c r="D486" s="24">
        <v>0</v>
      </c>
      <c r="E486" s="23">
        <v>0</v>
      </c>
      <c r="F486" s="24">
        <v>0</v>
      </c>
      <c r="G486" s="8">
        <v>0</v>
      </c>
      <c r="H486" s="30">
        <v>0</v>
      </c>
      <c r="I486" s="8">
        <v>0</v>
      </c>
      <c r="J486" s="31">
        <v>0</v>
      </c>
    </row>
    <row r="487" spans="3:10" ht="18" customHeight="1">
      <c r="C487" s="84"/>
      <c r="D487" s="24"/>
      <c r="E487" s="23"/>
      <c r="F487" s="24"/>
      <c r="G487" s="8"/>
      <c r="H487" s="30"/>
      <c r="I487" s="8"/>
      <c r="J487" s="31"/>
    </row>
    <row r="488" spans="3:10" ht="47.25" customHeight="1">
      <c r="C488" s="85" t="s">
        <v>74</v>
      </c>
      <c r="D488" s="24"/>
      <c r="E488" s="23"/>
      <c r="F488" s="24"/>
      <c r="G488" s="8"/>
      <c r="H488" s="30"/>
      <c r="I488" s="8"/>
      <c r="J488" s="31"/>
    </row>
    <row r="489" spans="3:10" ht="18" customHeight="1">
      <c r="C489" s="84" t="s">
        <v>1</v>
      </c>
      <c r="D489" s="24">
        <f>D490+D491+D492</f>
        <v>0</v>
      </c>
      <c r="E489" s="24">
        <f>E490+E491+E492</f>
        <v>0</v>
      </c>
      <c r="F489" s="24">
        <f>F490+F491+F492</f>
        <v>0</v>
      </c>
      <c r="G489" s="8">
        <f>G490+G492+G491</f>
        <v>0</v>
      </c>
      <c r="H489" s="30">
        <v>0</v>
      </c>
      <c r="I489" s="36">
        <f>I490+I492+I491</f>
        <v>0</v>
      </c>
      <c r="J489" s="31">
        <v>0</v>
      </c>
    </row>
    <row r="490" spans="3:10" ht="18" customHeight="1">
      <c r="C490" s="84" t="s">
        <v>16</v>
      </c>
      <c r="D490" s="24">
        <v>0</v>
      </c>
      <c r="E490" s="23">
        <v>0</v>
      </c>
      <c r="F490" s="24">
        <v>0</v>
      </c>
      <c r="G490" s="8">
        <v>0</v>
      </c>
      <c r="H490" s="30">
        <v>0</v>
      </c>
      <c r="I490" s="8">
        <v>0</v>
      </c>
      <c r="J490" s="31">
        <v>0</v>
      </c>
    </row>
    <row r="491" spans="3:10" ht="18" customHeight="1">
      <c r="C491" s="84" t="s">
        <v>10</v>
      </c>
      <c r="D491" s="24">
        <v>0</v>
      </c>
      <c r="E491" s="23">
        <v>0</v>
      </c>
      <c r="F491" s="24">
        <v>0</v>
      </c>
      <c r="G491" s="8">
        <v>0</v>
      </c>
      <c r="H491" s="30">
        <v>0</v>
      </c>
      <c r="I491" s="36">
        <v>0</v>
      </c>
      <c r="J491" s="31">
        <v>0</v>
      </c>
    </row>
    <row r="492" spans="3:10" ht="18" customHeight="1">
      <c r="C492" s="84" t="s">
        <v>11</v>
      </c>
      <c r="D492" s="24">
        <v>0</v>
      </c>
      <c r="E492" s="23">
        <v>0</v>
      </c>
      <c r="F492" s="24">
        <v>0</v>
      </c>
      <c r="G492" s="8">
        <v>0</v>
      </c>
      <c r="H492" s="30">
        <v>0</v>
      </c>
      <c r="I492" s="8">
        <v>0</v>
      </c>
      <c r="J492" s="31">
        <v>0</v>
      </c>
    </row>
    <row r="493" spans="3:10" ht="18" customHeight="1">
      <c r="C493" s="84"/>
      <c r="D493" s="24"/>
      <c r="E493" s="23"/>
      <c r="F493" s="24"/>
      <c r="G493" s="8"/>
      <c r="H493" s="30"/>
      <c r="I493" s="8"/>
      <c r="J493" s="31"/>
    </row>
    <row r="494" spans="3:10" ht="62.25" customHeight="1">
      <c r="C494" s="86" t="s">
        <v>60</v>
      </c>
      <c r="D494" s="24"/>
      <c r="E494" s="23"/>
      <c r="F494" s="24"/>
      <c r="G494" s="8"/>
      <c r="H494" s="30"/>
      <c r="I494" s="8"/>
      <c r="J494" s="31"/>
    </row>
    <row r="495" spans="3:10" ht="18" customHeight="1">
      <c r="C495" s="85" t="s">
        <v>1</v>
      </c>
      <c r="D495" s="26">
        <f aca="true" t="shared" si="17" ref="D495:G498">D501+D507+D514</f>
        <v>2406578.9</v>
      </c>
      <c r="E495" s="35">
        <f t="shared" si="17"/>
        <v>2231160.73</v>
      </c>
      <c r="F495" s="26">
        <f t="shared" si="17"/>
        <v>2497214.9299999997</v>
      </c>
      <c r="G495" s="35">
        <f t="shared" si="17"/>
        <v>334966.42</v>
      </c>
      <c r="H495" s="30">
        <f>G495/F495</f>
        <v>0.1341359992589825</v>
      </c>
      <c r="I495" s="35">
        <f>I501+I507+I514</f>
        <v>334966.43</v>
      </c>
      <c r="J495" s="31">
        <f>I495/F495</f>
        <v>0.13413600326344358</v>
      </c>
    </row>
    <row r="496" spans="3:10" ht="18" customHeight="1">
      <c r="C496" s="84" t="s">
        <v>16</v>
      </c>
      <c r="D496" s="24">
        <f t="shared" si="17"/>
        <v>1756441.7000000002</v>
      </c>
      <c r="E496" s="24">
        <f t="shared" si="17"/>
        <v>1759041.73</v>
      </c>
      <c r="F496" s="24">
        <f t="shared" si="17"/>
        <v>1756441.73</v>
      </c>
      <c r="G496" s="24">
        <f t="shared" si="17"/>
        <v>271108.58999999997</v>
      </c>
      <c r="H496" s="30">
        <f>G496/F496</f>
        <v>0.15435102990863236</v>
      </c>
      <c r="I496" s="24">
        <f>I502+I508+I515</f>
        <v>271108.6</v>
      </c>
      <c r="J496" s="31">
        <f>I496/F496</f>
        <v>0.154351035601961</v>
      </c>
    </row>
    <row r="497" spans="3:10" ht="18" customHeight="1">
      <c r="C497" s="84" t="s">
        <v>10</v>
      </c>
      <c r="D497" s="24">
        <f t="shared" si="17"/>
        <v>650137.2</v>
      </c>
      <c r="E497" s="24">
        <f t="shared" si="17"/>
        <v>472119</v>
      </c>
      <c r="F497" s="24">
        <f t="shared" si="17"/>
        <v>650137.2</v>
      </c>
      <c r="G497" s="24">
        <f t="shared" si="17"/>
        <v>63857.83</v>
      </c>
      <c r="H497" s="30">
        <f>G497/F497</f>
        <v>0.09822208296956397</v>
      </c>
      <c r="I497" s="24">
        <f>I503+I509+I516</f>
        <v>63857.83</v>
      </c>
      <c r="J497" s="31">
        <f>I497/F497</f>
        <v>0.09822208296956397</v>
      </c>
    </row>
    <row r="498" spans="3:10" ht="18" customHeight="1">
      <c r="C498" s="84" t="s">
        <v>11</v>
      </c>
      <c r="D498" s="24">
        <f t="shared" si="17"/>
        <v>0</v>
      </c>
      <c r="E498" s="24">
        <f t="shared" si="17"/>
        <v>0</v>
      </c>
      <c r="F498" s="24">
        <f t="shared" si="17"/>
        <v>90636</v>
      </c>
      <c r="G498" s="24">
        <f t="shared" si="17"/>
        <v>0</v>
      </c>
      <c r="H498" s="30">
        <f>G498/F498</f>
        <v>0</v>
      </c>
      <c r="I498" s="24">
        <f>I504+I510+I517</f>
        <v>0</v>
      </c>
      <c r="J498" s="31">
        <f>I498/F498</f>
        <v>0</v>
      </c>
    </row>
    <row r="499" spans="3:10" ht="18" customHeight="1">
      <c r="C499" s="84"/>
      <c r="D499" s="24"/>
      <c r="E499" s="23"/>
      <c r="F499" s="24"/>
      <c r="G499" s="8"/>
      <c r="H499" s="30"/>
      <c r="I499" s="8"/>
      <c r="J499" s="31"/>
    </row>
    <row r="500" spans="3:10" ht="35.25" customHeight="1">
      <c r="C500" s="85" t="s">
        <v>13</v>
      </c>
      <c r="D500" s="24"/>
      <c r="E500" s="23"/>
      <c r="F500" s="24"/>
      <c r="G500" s="8"/>
      <c r="H500" s="30"/>
      <c r="I500" s="8"/>
      <c r="J500" s="31"/>
    </row>
    <row r="501" spans="3:10" ht="18" customHeight="1">
      <c r="C501" s="84" t="s">
        <v>1</v>
      </c>
      <c r="D501" s="24">
        <f>D502+D503+D504</f>
        <v>926367.6</v>
      </c>
      <c r="E501" s="34">
        <f>E502+E503+E504</f>
        <v>689985.8200000001</v>
      </c>
      <c r="F501" s="24">
        <f>F502+F503+F504</f>
        <v>926367.6199999999</v>
      </c>
      <c r="G501" s="34">
        <f>G502+G503+G504</f>
        <v>76998.59</v>
      </c>
      <c r="H501" s="30">
        <f>G501/F501</f>
        <v>0.0831188270591755</v>
      </c>
      <c r="I501" s="36">
        <f>I502+I503+I504</f>
        <v>76998.6</v>
      </c>
      <c r="J501" s="31">
        <f>I501/F501</f>
        <v>0.08311883785402605</v>
      </c>
    </row>
    <row r="502" spans="3:10" ht="18" customHeight="1">
      <c r="C502" s="84" t="s">
        <v>16</v>
      </c>
      <c r="D502" s="24">
        <v>277566.4</v>
      </c>
      <c r="E502" s="23">
        <v>219202.82</v>
      </c>
      <c r="F502" s="24">
        <v>277566.42</v>
      </c>
      <c r="G502" s="36">
        <v>13203.79</v>
      </c>
      <c r="H502" s="30">
        <f>G502/F502</f>
        <v>0.04756983931990045</v>
      </c>
      <c r="I502" s="8">
        <v>13203.8</v>
      </c>
      <c r="J502" s="31">
        <f>I502/F502</f>
        <v>0.047569875347313266</v>
      </c>
    </row>
    <row r="503" spans="3:10" ht="18" customHeight="1">
      <c r="C503" s="84" t="s">
        <v>10</v>
      </c>
      <c r="D503" s="24">
        <v>648801.2</v>
      </c>
      <c r="E503" s="23">
        <v>470783</v>
      </c>
      <c r="F503" s="24">
        <v>648801.2</v>
      </c>
      <c r="G503" s="36">
        <v>63794.8</v>
      </c>
      <c r="H503" s="30">
        <f>G503/F503</f>
        <v>0.09832719174995362</v>
      </c>
      <c r="I503" s="8">
        <v>63794.8</v>
      </c>
      <c r="J503" s="31">
        <f>I503/F503</f>
        <v>0.09832719174995362</v>
      </c>
    </row>
    <row r="504" spans="3:10" ht="18" customHeight="1">
      <c r="C504" s="84" t="s">
        <v>11</v>
      </c>
      <c r="D504" s="24">
        <v>0</v>
      </c>
      <c r="E504" s="23">
        <v>0</v>
      </c>
      <c r="F504" s="24">
        <v>0</v>
      </c>
      <c r="G504" s="36">
        <v>0</v>
      </c>
      <c r="H504" s="30">
        <v>0</v>
      </c>
      <c r="I504" s="8">
        <v>0</v>
      </c>
      <c r="J504" s="31">
        <v>0</v>
      </c>
    </row>
    <row r="505" spans="3:10" ht="18" customHeight="1">
      <c r="C505" s="84"/>
      <c r="D505" s="24"/>
      <c r="E505" s="23"/>
      <c r="F505" s="24"/>
      <c r="G505" s="8"/>
      <c r="H505" s="30"/>
      <c r="I505" s="8"/>
      <c r="J505" s="31"/>
    </row>
    <row r="506" spans="3:10" ht="81" customHeight="1">
      <c r="C506" s="85" t="s">
        <v>94</v>
      </c>
      <c r="D506" s="24"/>
      <c r="E506" s="23"/>
      <c r="F506" s="24"/>
      <c r="G506" s="8"/>
      <c r="H506" s="30"/>
      <c r="I506" s="8"/>
      <c r="J506" s="31"/>
    </row>
    <row r="507" spans="3:10" ht="18" customHeight="1">
      <c r="C507" s="84" t="s">
        <v>1</v>
      </c>
      <c r="D507" s="24">
        <f>D508+D509+D510</f>
        <v>1480211.3</v>
      </c>
      <c r="E507" s="24">
        <f>E508+E509+E510</f>
        <v>1541174.91</v>
      </c>
      <c r="F507" s="24">
        <f>F508+F509+F510</f>
        <v>1570847.31</v>
      </c>
      <c r="G507" s="24">
        <f>G508+G509+G510</f>
        <v>257967.83</v>
      </c>
      <c r="H507" s="30">
        <f>G507/F507</f>
        <v>0.1642220910700735</v>
      </c>
      <c r="I507" s="36">
        <f>I508+I510+I509</f>
        <v>257967.83</v>
      </c>
      <c r="J507" s="31">
        <f>I507/F507</f>
        <v>0.1642220910700735</v>
      </c>
    </row>
    <row r="508" spans="3:10" ht="18" customHeight="1">
      <c r="C508" s="84" t="s">
        <v>16</v>
      </c>
      <c r="D508" s="24">
        <v>1478875.3</v>
      </c>
      <c r="E508" s="40">
        <v>1539838.91</v>
      </c>
      <c r="F508" s="24">
        <v>1478875.31</v>
      </c>
      <c r="G508" s="8">
        <v>257904.8</v>
      </c>
      <c r="H508" s="30">
        <f>G508/F508</f>
        <v>0.1743925253576652</v>
      </c>
      <c r="I508" s="36">
        <v>257904.8</v>
      </c>
      <c r="J508" s="31">
        <f>I508/F508</f>
        <v>0.1743925253576652</v>
      </c>
    </row>
    <row r="509" spans="3:10" ht="18" customHeight="1">
      <c r="C509" s="84" t="s">
        <v>10</v>
      </c>
      <c r="D509" s="24">
        <v>1336</v>
      </c>
      <c r="E509" s="23">
        <v>1336</v>
      </c>
      <c r="F509" s="24">
        <v>1336</v>
      </c>
      <c r="G509" s="8">
        <v>63.03</v>
      </c>
      <c r="H509" s="30">
        <f>G509/F509</f>
        <v>0.04717814371257485</v>
      </c>
      <c r="I509" s="8">
        <v>63.03</v>
      </c>
      <c r="J509" s="31">
        <f>I509/F509</f>
        <v>0.04717814371257485</v>
      </c>
    </row>
    <row r="510" spans="3:10" ht="18" customHeight="1">
      <c r="C510" s="84" t="s">
        <v>11</v>
      </c>
      <c r="D510" s="24">
        <v>0</v>
      </c>
      <c r="E510" s="23">
        <v>0</v>
      </c>
      <c r="F510" s="24">
        <v>90636</v>
      </c>
      <c r="G510" s="8">
        <v>0</v>
      </c>
      <c r="H510" s="30">
        <f>G510/F510</f>
        <v>0</v>
      </c>
      <c r="I510" s="8">
        <v>0</v>
      </c>
      <c r="J510" s="31">
        <f>I510/F510</f>
        <v>0</v>
      </c>
    </row>
    <row r="511" spans="3:10" ht="18" customHeight="1">
      <c r="C511" s="84"/>
      <c r="D511" s="24"/>
      <c r="E511" s="23"/>
      <c r="F511" s="24"/>
      <c r="G511" s="8"/>
      <c r="H511" s="30"/>
      <c r="I511" s="8"/>
      <c r="J511" s="31"/>
    </row>
    <row r="512" spans="3:10" ht="18" customHeight="1">
      <c r="C512" s="84"/>
      <c r="D512" s="24"/>
      <c r="E512" s="23"/>
      <c r="F512" s="24"/>
      <c r="G512" s="8"/>
      <c r="H512" s="30"/>
      <c r="I512" s="36"/>
      <c r="J512" s="31"/>
    </row>
    <row r="513" spans="3:10" ht="18" customHeight="1">
      <c r="C513" s="94" t="s">
        <v>75</v>
      </c>
      <c r="D513" s="24"/>
      <c r="E513" s="23"/>
      <c r="F513" s="24"/>
      <c r="G513" s="8"/>
      <c r="H513" s="30"/>
      <c r="I513" s="36"/>
      <c r="J513" s="31"/>
    </row>
    <row r="514" spans="3:10" ht="18" customHeight="1">
      <c r="C514" s="84" t="s">
        <v>1</v>
      </c>
      <c r="D514" s="24">
        <f>D515+D516+D517</f>
        <v>0</v>
      </c>
      <c r="E514" s="23">
        <f>E515+E516+E517</f>
        <v>0</v>
      </c>
      <c r="F514" s="24">
        <f>F515+F516+F517</f>
        <v>0</v>
      </c>
      <c r="G514" s="8">
        <f>G515+G516+G517</f>
        <v>0</v>
      </c>
      <c r="H514" s="30">
        <v>0</v>
      </c>
      <c r="I514" s="36">
        <f>I515+I516+I517</f>
        <v>0</v>
      </c>
      <c r="J514" s="31">
        <v>0</v>
      </c>
    </row>
    <row r="515" spans="3:10" ht="18" customHeight="1">
      <c r="C515" s="84" t="s">
        <v>16</v>
      </c>
      <c r="D515" s="24">
        <v>0</v>
      </c>
      <c r="E515" s="23">
        <v>0</v>
      </c>
      <c r="F515" s="24">
        <v>0</v>
      </c>
      <c r="G515" s="8">
        <v>0</v>
      </c>
      <c r="H515" s="30">
        <v>0</v>
      </c>
      <c r="I515" s="36">
        <v>0</v>
      </c>
      <c r="J515" s="31">
        <v>0</v>
      </c>
    </row>
    <row r="516" spans="3:10" ht="18" customHeight="1">
      <c r="C516" s="84" t="s">
        <v>10</v>
      </c>
      <c r="D516" s="24">
        <v>0</v>
      </c>
      <c r="E516" s="23">
        <v>0</v>
      </c>
      <c r="F516" s="24">
        <v>0</v>
      </c>
      <c r="G516" s="8">
        <v>0</v>
      </c>
      <c r="H516" s="30">
        <v>0</v>
      </c>
      <c r="I516" s="36">
        <v>0</v>
      </c>
      <c r="J516" s="31">
        <v>0</v>
      </c>
    </row>
    <row r="517" spans="3:10" ht="18" customHeight="1">
      <c r="C517" s="84" t="s">
        <v>11</v>
      </c>
      <c r="D517" s="24">
        <v>0</v>
      </c>
      <c r="E517" s="23">
        <v>0</v>
      </c>
      <c r="F517" s="24">
        <v>0</v>
      </c>
      <c r="G517" s="8">
        <v>0</v>
      </c>
      <c r="H517" s="30">
        <v>0</v>
      </c>
      <c r="I517" s="36">
        <v>0</v>
      </c>
      <c r="J517" s="31">
        <v>0</v>
      </c>
    </row>
    <row r="518" spans="3:10" ht="18" customHeight="1">
      <c r="C518" s="84"/>
      <c r="D518" s="24"/>
      <c r="E518" s="23"/>
      <c r="F518" s="24"/>
      <c r="G518" s="8"/>
      <c r="H518" s="30"/>
      <c r="I518" s="8"/>
      <c r="J518" s="31"/>
    </row>
    <row r="519" spans="3:10" ht="54.75" customHeight="1">
      <c r="C519" s="85" t="s">
        <v>106</v>
      </c>
      <c r="D519" s="24"/>
      <c r="E519" s="23"/>
      <c r="F519" s="24"/>
      <c r="G519" s="8"/>
      <c r="H519" s="30"/>
      <c r="I519" s="8"/>
      <c r="J519" s="31"/>
    </row>
    <row r="520" spans="3:10" ht="18" customHeight="1">
      <c r="C520" s="85" t="s">
        <v>1</v>
      </c>
      <c r="D520" s="35">
        <f>D526+D532+D538</f>
        <v>474756.8</v>
      </c>
      <c r="E520" s="26">
        <f>E526+E532+E538</f>
        <v>1700365.5</v>
      </c>
      <c r="F520" s="26">
        <f>F526+F532+F538</f>
        <v>1700365.47</v>
      </c>
      <c r="G520" s="26">
        <f>G526+G532+G538</f>
        <v>257397.13</v>
      </c>
      <c r="H520" s="30">
        <f>G520/F520</f>
        <v>0.15137753297236742</v>
      </c>
      <c r="I520" s="35">
        <f>I526+I532+I538</f>
        <v>257397.12</v>
      </c>
      <c r="J520" s="31">
        <f>I520/F520</f>
        <v>0.1513775270912788</v>
      </c>
    </row>
    <row r="521" spans="3:10" ht="18" customHeight="1">
      <c r="C521" s="84" t="s">
        <v>16</v>
      </c>
      <c r="D521" s="24">
        <f aca="true" t="shared" si="18" ref="D521:G523">D527+D533+D539</f>
        <v>474756.8</v>
      </c>
      <c r="E521" s="24">
        <f>E527+E533+E539</f>
        <v>166256.81</v>
      </c>
      <c r="F521" s="24">
        <f>F527+F533+F539</f>
        <v>166256.78999999998</v>
      </c>
      <c r="G521" s="24">
        <f t="shared" si="18"/>
        <v>34074.4</v>
      </c>
      <c r="H521" s="30">
        <f>G521/F521</f>
        <v>0.20495042638559308</v>
      </c>
      <c r="I521" s="24">
        <f>I527+I533+I539</f>
        <v>34074.39</v>
      </c>
      <c r="J521" s="31">
        <f>I521/F521</f>
        <v>0.20495036623767368</v>
      </c>
    </row>
    <row r="522" spans="3:10" ht="18" customHeight="1">
      <c r="C522" s="84" t="s">
        <v>10</v>
      </c>
      <c r="D522" s="24">
        <f t="shared" si="18"/>
        <v>0</v>
      </c>
      <c r="E522" s="24">
        <f t="shared" si="18"/>
        <v>1534108.69</v>
      </c>
      <c r="F522" s="24">
        <f>F528+F534+F540</f>
        <v>1534108.68</v>
      </c>
      <c r="G522" s="24">
        <f t="shared" si="18"/>
        <v>223322.73</v>
      </c>
      <c r="H522" s="30">
        <f>G522/F522</f>
        <v>0.14557164880913132</v>
      </c>
      <c r="I522" s="24">
        <f>I528+I534+I540</f>
        <v>223322.73</v>
      </c>
      <c r="J522" s="31">
        <f>I522/F522</f>
        <v>0.14557164880913132</v>
      </c>
    </row>
    <row r="523" spans="3:10" ht="18" customHeight="1">
      <c r="C523" s="84" t="s">
        <v>11</v>
      </c>
      <c r="D523" s="24">
        <f t="shared" si="18"/>
        <v>0</v>
      </c>
      <c r="E523" s="24">
        <f t="shared" si="18"/>
        <v>0</v>
      </c>
      <c r="F523" s="24">
        <f t="shared" si="18"/>
        <v>0</v>
      </c>
      <c r="G523" s="24">
        <f t="shared" si="18"/>
        <v>0</v>
      </c>
      <c r="H523" s="30">
        <v>0</v>
      </c>
      <c r="I523" s="24">
        <f>I529+I535+I541</f>
        <v>0</v>
      </c>
      <c r="J523" s="31">
        <v>0</v>
      </c>
    </row>
    <row r="524" spans="3:10" ht="18" customHeight="1">
      <c r="C524" s="84"/>
      <c r="D524" s="24"/>
      <c r="E524" s="23"/>
      <c r="F524" s="24"/>
      <c r="G524" s="8"/>
      <c r="H524" s="30"/>
      <c r="I524" s="8"/>
      <c r="J524" s="31"/>
    </row>
    <row r="525" spans="3:10" ht="32.25" customHeight="1">
      <c r="C525" s="85" t="s">
        <v>61</v>
      </c>
      <c r="D525" s="24"/>
      <c r="E525" s="23"/>
      <c r="F525" s="24"/>
      <c r="G525" s="8"/>
      <c r="H525" s="30"/>
      <c r="I525" s="8"/>
      <c r="J525" s="31"/>
    </row>
    <row r="526" spans="3:10" ht="18" customHeight="1">
      <c r="C526" s="84" t="s">
        <v>1</v>
      </c>
      <c r="D526" s="34">
        <f>D527+D528+D529</f>
        <v>445886.5</v>
      </c>
      <c r="E526" s="24">
        <f>E527+E528+E529</f>
        <v>1676095.18</v>
      </c>
      <c r="F526" s="24">
        <f>F527+F528+F529</f>
        <v>1676095.17</v>
      </c>
      <c r="G526" s="36">
        <f>G527+G528+G529</f>
        <v>251819.95</v>
      </c>
      <c r="H526" s="30">
        <f>G526/F526</f>
        <v>0.15024203548059864</v>
      </c>
      <c r="I526" s="8">
        <f>I527+I528+I529</f>
        <v>251819.94</v>
      </c>
      <c r="J526" s="31">
        <f>I526/F526</f>
        <v>0.1502420295143503</v>
      </c>
    </row>
    <row r="527" spans="3:10" ht="18" customHeight="1">
      <c r="C527" s="84" t="s">
        <v>16</v>
      </c>
      <c r="D527" s="24">
        <v>445886.5</v>
      </c>
      <c r="E527" s="23">
        <v>141986.49</v>
      </c>
      <c r="F527" s="24">
        <v>141986.49</v>
      </c>
      <c r="G527" s="36">
        <v>28497.22</v>
      </c>
      <c r="H527" s="30">
        <f>G527/F527</f>
        <v>0.20070374301104282</v>
      </c>
      <c r="I527" s="8">
        <v>28497.21</v>
      </c>
      <c r="J527" s="31">
        <f>I527/F527</f>
        <v>0.2007036725818069</v>
      </c>
    </row>
    <row r="528" spans="3:10" ht="18" customHeight="1">
      <c r="C528" s="84" t="s">
        <v>10</v>
      </c>
      <c r="D528" s="24">
        <v>0</v>
      </c>
      <c r="E528" s="23">
        <v>1534108.69</v>
      </c>
      <c r="F528" s="24">
        <v>1534108.68</v>
      </c>
      <c r="G528" s="36">
        <v>223322.73</v>
      </c>
      <c r="H528" s="30">
        <f>G528/F528</f>
        <v>0.14557164880913132</v>
      </c>
      <c r="I528" s="8">
        <v>223322.73</v>
      </c>
      <c r="J528" s="31">
        <f>I528/F528</f>
        <v>0.14557164880913132</v>
      </c>
    </row>
    <row r="529" spans="3:10" ht="18" customHeight="1">
      <c r="C529" s="84" t="s">
        <v>11</v>
      </c>
      <c r="D529" s="24">
        <v>0</v>
      </c>
      <c r="E529" s="23">
        <v>0</v>
      </c>
      <c r="F529" s="24">
        <v>0</v>
      </c>
      <c r="G529" s="8">
        <v>0</v>
      </c>
      <c r="H529" s="30">
        <v>0</v>
      </c>
      <c r="I529" s="8">
        <v>0</v>
      </c>
      <c r="J529" s="31">
        <v>0</v>
      </c>
    </row>
    <row r="530" spans="3:10" ht="18" customHeight="1">
      <c r="C530" s="84"/>
      <c r="D530" s="24"/>
      <c r="E530" s="23"/>
      <c r="F530" s="24"/>
      <c r="G530" s="8"/>
      <c r="H530" s="30"/>
      <c r="I530" s="8"/>
      <c r="J530" s="31"/>
    </row>
    <row r="531" spans="3:10" ht="50.25" customHeight="1">
      <c r="C531" s="85" t="s">
        <v>62</v>
      </c>
      <c r="D531" s="24"/>
      <c r="E531" s="23"/>
      <c r="F531" s="24"/>
      <c r="G531" s="8"/>
      <c r="H531" s="30"/>
      <c r="I531" s="8"/>
      <c r="J531" s="31"/>
    </row>
    <row r="532" spans="3:10" ht="18" customHeight="1">
      <c r="C532" s="84" t="s">
        <v>1</v>
      </c>
      <c r="D532" s="24">
        <f>D533+D534+D535</f>
        <v>0</v>
      </c>
      <c r="E532" s="24">
        <f>E533+E534+E535</f>
        <v>0</v>
      </c>
      <c r="F532" s="24">
        <f>F533+F534+F535</f>
        <v>0</v>
      </c>
      <c r="G532" s="24">
        <f>G533+G534+G535</f>
        <v>0</v>
      </c>
      <c r="H532" s="30">
        <v>0</v>
      </c>
      <c r="I532" s="8">
        <f>I533+I534+I535</f>
        <v>0</v>
      </c>
      <c r="J532" s="31">
        <v>0</v>
      </c>
    </row>
    <row r="533" spans="3:10" ht="18" customHeight="1">
      <c r="C533" s="84" t="s">
        <v>16</v>
      </c>
      <c r="D533" s="24">
        <v>0</v>
      </c>
      <c r="E533" s="23">
        <v>0</v>
      </c>
      <c r="F533" s="24">
        <v>0</v>
      </c>
      <c r="G533" s="8">
        <v>0</v>
      </c>
      <c r="H533" s="30">
        <v>0</v>
      </c>
      <c r="I533" s="8">
        <v>0</v>
      </c>
      <c r="J533" s="31">
        <v>0</v>
      </c>
    </row>
    <row r="534" spans="3:10" ht="18" customHeight="1">
      <c r="C534" s="84" t="s">
        <v>10</v>
      </c>
      <c r="D534" s="24">
        <v>0</v>
      </c>
      <c r="E534" s="23">
        <v>0</v>
      </c>
      <c r="F534" s="24">
        <v>0</v>
      </c>
      <c r="G534" s="8">
        <v>0</v>
      </c>
      <c r="H534" s="30">
        <v>0</v>
      </c>
      <c r="I534" s="8">
        <v>0</v>
      </c>
      <c r="J534" s="31">
        <v>0</v>
      </c>
    </row>
    <row r="535" spans="3:10" ht="18" customHeight="1">
      <c r="C535" s="84" t="s">
        <v>11</v>
      </c>
      <c r="D535" s="24">
        <v>0</v>
      </c>
      <c r="E535" s="23">
        <v>0</v>
      </c>
      <c r="F535" s="24">
        <v>0</v>
      </c>
      <c r="G535" s="8">
        <v>0</v>
      </c>
      <c r="H535" s="30">
        <v>0</v>
      </c>
      <c r="I535" s="8">
        <v>0</v>
      </c>
      <c r="J535" s="31">
        <v>0</v>
      </c>
    </row>
    <row r="536" spans="3:10" ht="18" customHeight="1">
      <c r="C536" s="84"/>
      <c r="D536" s="24"/>
      <c r="E536" s="23"/>
      <c r="F536" s="24"/>
      <c r="G536" s="8"/>
      <c r="H536" s="30"/>
      <c r="I536" s="8"/>
      <c r="J536" s="31"/>
    </row>
    <row r="537" spans="3:10" ht="18" customHeight="1">
      <c r="C537" s="85" t="s">
        <v>40</v>
      </c>
      <c r="D537" s="24"/>
      <c r="E537" s="23"/>
      <c r="F537" s="24"/>
      <c r="G537" s="8"/>
      <c r="H537" s="30"/>
      <c r="I537" s="8"/>
      <c r="J537" s="31"/>
    </row>
    <row r="538" spans="3:10" ht="18" customHeight="1">
      <c r="C538" s="84" t="s">
        <v>1</v>
      </c>
      <c r="D538" s="24">
        <f>D539+D540+D541</f>
        <v>28870.3</v>
      </c>
      <c r="E538" s="24">
        <f>E539+E540+E541</f>
        <v>24270.32</v>
      </c>
      <c r="F538" s="24">
        <f>F539+F540+F541</f>
        <v>24270.3</v>
      </c>
      <c r="G538" s="8">
        <f>G539+G541+G540</f>
        <v>5577.18</v>
      </c>
      <c r="H538" s="30">
        <f>G538/F538</f>
        <v>0.22979444011816913</v>
      </c>
      <c r="I538" s="8">
        <f>I539+I541+I540</f>
        <v>5577.18</v>
      </c>
      <c r="J538" s="31">
        <f>I538/F538</f>
        <v>0.22979444011816913</v>
      </c>
    </row>
    <row r="539" spans="3:10" ht="18" customHeight="1">
      <c r="C539" s="84" t="s">
        <v>16</v>
      </c>
      <c r="D539" s="24">
        <v>28870.3</v>
      </c>
      <c r="E539" s="23">
        <v>24270.32</v>
      </c>
      <c r="F539" s="24">
        <v>24270.3</v>
      </c>
      <c r="G539" s="8">
        <v>5577.18</v>
      </c>
      <c r="H539" s="30">
        <f>G539/F539</f>
        <v>0.22979444011816913</v>
      </c>
      <c r="I539" s="8">
        <v>5577.18</v>
      </c>
      <c r="J539" s="31">
        <f>I539/F539</f>
        <v>0.22979444011816913</v>
      </c>
    </row>
    <row r="540" spans="3:10" ht="18" customHeight="1">
      <c r="C540" s="84" t="s">
        <v>10</v>
      </c>
      <c r="D540" s="24">
        <v>0</v>
      </c>
      <c r="E540" s="23">
        <v>0</v>
      </c>
      <c r="F540" s="24">
        <v>0</v>
      </c>
      <c r="G540" s="8">
        <v>0</v>
      </c>
      <c r="H540" s="30">
        <v>0</v>
      </c>
      <c r="I540" s="8">
        <v>0</v>
      </c>
      <c r="J540" s="31">
        <v>0</v>
      </c>
    </row>
    <row r="541" spans="3:10" ht="18" customHeight="1">
      <c r="C541" s="84" t="s">
        <v>11</v>
      </c>
      <c r="D541" s="24">
        <v>0</v>
      </c>
      <c r="E541" s="23">
        <v>0</v>
      </c>
      <c r="F541" s="24">
        <v>0</v>
      </c>
      <c r="G541" s="8">
        <v>0</v>
      </c>
      <c r="H541" s="30">
        <v>0</v>
      </c>
      <c r="I541" s="8">
        <v>0</v>
      </c>
      <c r="J541" s="31">
        <v>0</v>
      </c>
    </row>
    <row r="542" spans="3:10" ht="18" customHeight="1">
      <c r="C542" s="84"/>
      <c r="D542" s="24"/>
      <c r="E542" s="23"/>
      <c r="F542" s="24"/>
      <c r="G542" s="8"/>
      <c r="H542" s="30"/>
      <c r="I542" s="8"/>
      <c r="J542" s="31"/>
    </row>
    <row r="543" spans="3:10" ht="61.5" customHeight="1">
      <c r="C543" s="85" t="s">
        <v>63</v>
      </c>
      <c r="D543" s="24"/>
      <c r="E543" s="23"/>
      <c r="F543" s="24"/>
      <c r="G543" s="8"/>
      <c r="H543" s="30"/>
      <c r="I543" s="8"/>
      <c r="J543" s="31"/>
    </row>
    <row r="544" spans="3:10" ht="18" customHeight="1">
      <c r="C544" s="85" t="s">
        <v>1</v>
      </c>
      <c r="D544" s="26">
        <f aca="true" t="shared" si="19" ref="D544:G547">D550+D556+D562</f>
        <v>30973.699999999997</v>
      </c>
      <c r="E544" s="35">
        <f t="shared" si="19"/>
        <v>30973.7</v>
      </c>
      <c r="F544" s="26">
        <f t="shared" si="19"/>
        <v>30973.701520000002</v>
      </c>
      <c r="G544" s="35">
        <f t="shared" si="19"/>
        <v>0</v>
      </c>
      <c r="H544" s="30">
        <v>0</v>
      </c>
      <c r="I544" s="35">
        <f>I550+I556+I562</f>
        <v>0</v>
      </c>
      <c r="J544" s="31">
        <v>0</v>
      </c>
    </row>
    <row r="545" spans="3:10" ht="18" customHeight="1">
      <c r="C545" s="84" t="s">
        <v>16</v>
      </c>
      <c r="D545" s="24">
        <f t="shared" si="19"/>
        <v>17803.8</v>
      </c>
      <c r="E545" s="24">
        <f t="shared" si="19"/>
        <v>17803.81</v>
      </c>
      <c r="F545" s="24">
        <f t="shared" si="19"/>
        <v>17803.80857</v>
      </c>
      <c r="G545" s="24">
        <f t="shared" si="19"/>
        <v>0</v>
      </c>
      <c r="H545" s="30">
        <v>0</v>
      </c>
      <c r="I545" s="24">
        <f>I551+I557+I563</f>
        <v>0</v>
      </c>
      <c r="J545" s="31">
        <v>0</v>
      </c>
    </row>
    <row r="546" spans="3:10" ht="18" customHeight="1">
      <c r="C546" s="84" t="s">
        <v>10</v>
      </c>
      <c r="D546" s="24">
        <f t="shared" si="19"/>
        <v>13169.9</v>
      </c>
      <c r="E546" s="24">
        <f t="shared" si="19"/>
        <v>13169.89</v>
      </c>
      <c r="F546" s="24">
        <f t="shared" si="19"/>
        <v>13169.89295</v>
      </c>
      <c r="G546" s="24">
        <f t="shared" si="19"/>
        <v>0</v>
      </c>
      <c r="H546" s="30">
        <v>0</v>
      </c>
      <c r="I546" s="24">
        <f>I552+I558+I564</f>
        <v>0</v>
      </c>
      <c r="J546" s="31">
        <v>0</v>
      </c>
    </row>
    <row r="547" spans="3:10" ht="18" customHeight="1">
      <c r="C547" s="84" t="s">
        <v>11</v>
      </c>
      <c r="D547" s="24">
        <f t="shared" si="19"/>
        <v>0</v>
      </c>
      <c r="E547" s="24">
        <f t="shared" si="19"/>
        <v>0</v>
      </c>
      <c r="F547" s="24">
        <f t="shared" si="19"/>
        <v>0</v>
      </c>
      <c r="G547" s="24">
        <f t="shared" si="19"/>
        <v>0</v>
      </c>
      <c r="H547" s="30">
        <v>0</v>
      </c>
      <c r="I547" s="24">
        <f>I553+I559+I565</f>
        <v>0</v>
      </c>
      <c r="J547" s="31">
        <v>0</v>
      </c>
    </row>
    <row r="548" spans="3:10" ht="18" customHeight="1">
      <c r="C548" s="84"/>
      <c r="D548" s="24"/>
      <c r="E548" s="23"/>
      <c r="F548" s="24"/>
      <c r="G548" s="8"/>
      <c r="H548" s="30"/>
      <c r="I548" s="8"/>
      <c r="J548" s="31"/>
    </row>
    <row r="549" spans="3:10" ht="51" customHeight="1">
      <c r="C549" s="85" t="s">
        <v>64</v>
      </c>
      <c r="D549" s="24"/>
      <c r="E549" s="23"/>
      <c r="F549" s="24"/>
      <c r="G549" s="8"/>
      <c r="H549" s="30"/>
      <c r="I549" s="8"/>
      <c r="J549" s="31"/>
    </row>
    <row r="550" spans="3:10" ht="18" customHeight="1">
      <c r="C550" s="84" t="s">
        <v>1</v>
      </c>
      <c r="D550" s="24">
        <f>D551+D552+D553</f>
        <v>0</v>
      </c>
      <c r="E550" s="24">
        <f>E551+E552+E553</f>
        <v>0</v>
      </c>
      <c r="F550" s="24">
        <f>F551+F552+F553</f>
        <v>0</v>
      </c>
      <c r="G550" s="24">
        <f>G551+G552+G553</f>
        <v>0</v>
      </c>
      <c r="H550" s="30">
        <v>0</v>
      </c>
      <c r="I550" s="8">
        <f>I551+I552+I553</f>
        <v>0</v>
      </c>
      <c r="J550" s="31">
        <v>0</v>
      </c>
    </row>
    <row r="551" spans="3:10" ht="18" customHeight="1">
      <c r="C551" s="84" t="s">
        <v>16</v>
      </c>
      <c r="D551" s="24">
        <v>0</v>
      </c>
      <c r="E551" s="23">
        <v>0</v>
      </c>
      <c r="F551" s="24">
        <v>0</v>
      </c>
      <c r="G551" s="8">
        <v>0</v>
      </c>
      <c r="H551" s="30">
        <v>0</v>
      </c>
      <c r="I551" s="8">
        <v>0</v>
      </c>
      <c r="J551" s="31">
        <v>0</v>
      </c>
    </row>
    <row r="552" spans="3:10" ht="18" customHeight="1">
      <c r="C552" s="84" t="s">
        <v>10</v>
      </c>
      <c r="D552" s="24">
        <v>0</v>
      </c>
      <c r="E552" s="23">
        <v>0</v>
      </c>
      <c r="F552" s="24">
        <v>0</v>
      </c>
      <c r="G552" s="8">
        <v>0</v>
      </c>
      <c r="H552" s="30">
        <v>0</v>
      </c>
      <c r="I552" s="8">
        <v>0</v>
      </c>
      <c r="J552" s="31">
        <v>0</v>
      </c>
    </row>
    <row r="553" spans="3:10" ht="18" customHeight="1">
      <c r="C553" s="84" t="s">
        <v>11</v>
      </c>
      <c r="D553" s="24">
        <v>0</v>
      </c>
      <c r="E553" s="23">
        <v>0</v>
      </c>
      <c r="F553" s="24">
        <v>0</v>
      </c>
      <c r="G553" s="8">
        <v>0</v>
      </c>
      <c r="H553" s="30">
        <v>0</v>
      </c>
      <c r="I553" s="8">
        <v>0</v>
      </c>
      <c r="J553" s="31">
        <v>0</v>
      </c>
    </row>
    <row r="554" spans="3:10" ht="18" customHeight="1">
      <c r="C554" s="84"/>
      <c r="D554" s="24"/>
      <c r="E554" s="23"/>
      <c r="F554" s="24"/>
      <c r="G554" s="8"/>
      <c r="H554" s="30"/>
      <c r="I554" s="8"/>
      <c r="J554" s="31"/>
    </row>
    <row r="555" spans="3:10" ht="61.5" customHeight="1">
      <c r="C555" s="85" t="s">
        <v>65</v>
      </c>
      <c r="D555" s="24"/>
      <c r="E555" s="23"/>
      <c r="F555" s="24"/>
      <c r="G555" s="8"/>
      <c r="H555" s="30"/>
      <c r="I555" s="8"/>
      <c r="J555" s="31" t="s">
        <v>69</v>
      </c>
    </row>
    <row r="556" spans="3:10" ht="18" customHeight="1">
      <c r="C556" s="84" t="s">
        <v>1</v>
      </c>
      <c r="D556" s="24">
        <f>D557+D558+D559</f>
        <v>0</v>
      </c>
      <c r="E556" s="34">
        <f>E557+E558+E559</f>
        <v>0</v>
      </c>
      <c r="F556" s="24">
        <f>F557+F558+F559</f>
        <v>0</v>
      </c>
      <c r="G556" s="8">
        <f>G557+G558+G559</f>
        <v>0</v>
      </c>
      <c r="H556" s="30">
        <v>0</v>
      </c>
      <c r="I556" s="36">
        <f>I557+I558+I559</f>
        <v>0</v>
      </c>
      <c r="J556" s="31">
        <v>0</v>
      </c>
    </row>
    <row r="557" spans="3:10" ht="18" customHeight="1">
      <c r="C557" s="84" t="s">
        <v>16</v>
      </c>
      <c r="D557" s="24">
        <v>0</v>
      </c>
      <c r="E557" s="23">
        <v>0</v>
      </c>
      <c r="F557" s="24">
        <v>0</v>
      </c>
      <c r="G557" s="8">
        <v>0</v>
      </c>
      <c r="H557" s="30">
        <v>0</v>
      </c>
      <c r="I557" s="8">
        <v>0</v>
      </c>
      <c r="J557" s="31">
        <v>0</v>
      </c>
    </row>
    <row r="558" spans="3:10" ht="18" customHeight="1">
      <c r="C558" s="84" t="s">
        <v>10</v>
      </c>
      <c r="D558" s="24">
        <v>0</v>
      </c>
      <c r="E558" s="23">
        <v>0</v>
      </c>
      <c r="F558" s="24">
        <v>0</v>
      </c>
      <c r="G558" s="8">
        <v>0</v>
      </c>
      <c r="H558" s="30">
        <v>0</v>
      </c>
      <c r="I558" s="8">
        <v>0</v>
      </c>
      <c r="J558" s="31">
        <v>0</v>
      </c>
    </row>
    <row r="559" spans="3:10" ht="18" customHeight="1">
      <c r="C559" s="84" t="s">
        <v>11</v>
      </c>
      <c r="D559" s="24">
        <v>0</v>
      </c>
      <c r="E559" s="23">
        <v>0</v>
      </c>
      <c r="F559" s="24">
        <v>0</v>
      </c>
      <c r="G559" s="8">
        <v>0</v>
      </c>
      <c r="H559" s="30">
        <v>0</v>
      </c>
      <c r="I559" s="36">
        <v>0</v>
      </c>
      <c r="J559" s="31">
        <v>0</v>
      </c>
    </row>
    <row r="560" spans="3:10" ht="18" customHeight="1">
      <c r="C560" s="84"/>
      <c r="D560" s="24"/>
      <c r="E560" s="23"/>
      <c r="F560" s="24"/>
      <c r="G560" s="8"/>
      <c r="H560" s="30"/>
      <c r="I560" s="36"/>
      <c r="J560" s="31"/>
    </row>
    <row r="561" spans="3:10" ht="81.75" customHeight="1">
      <c r="C561" s="85" t="s">
        <v>102</v>
      </c>
      <c r="D561" s="24"/>
      <c r="E561" s="23"/>
      <c r="F561" s="24"/>
      <c r="G561" s="8"/>
      <c r="H561" s="30"/>
      <c r="I561" s="36"/>
      <c r="J561" s="31"/>
    </row>
    <row r="562" spans="3:10" ht="18" customHeight="1">
      <c r="C562" s="84" t="s">
        <v>1</v>
      </c>
      <c r="D562" s="24">
        <f>D563+D564+D565</f>
        <v>30973.699999999997</v>
      </c>
      <c r="E562" s="23">
        <f>+E563+E564+E565</f>
        <v>30973.7</v>
      </c>
      <c r="F562" s="24">
        <f>F563+F564+F565</f>
        <v>30973.701520000002</v>
      </c>
      <c r="G562" s="8">
        <f>G563+G564+G565</f>
        <v>0</v>
      </c>
      <c r="H562" s="30">
        <v>0</v>
      </c>
      <c r="I562" s="36">
        <f>I563+I564+I565</f>
        <v>0</v>
      </c>
      <c r="J562" s="31">
        <v>0</v>
      </c>
    </row>
    <row r="563" spans="3:10" ht="18" customHeight="1">
      <c r="C563" s="84" t="s">
        <v>16</v>
      </c>
      <c r="D563" s="24">
        <v>17803.8</v>
      </c>
      <c r="E563" s="23">
        <v>17803.81</v>
      </c>
      <c r="F563" s="24">
        <v>17803.80857</v>
      </c>
      <c r="G563" s="8">
        <v>0</v>
      </c>
      <c r="H563" s="30">
        <v>0</v>
      </c>
      <c r="I563" s="36">
        <v>0</v>
      </c>
      <c r="J563" s="31">
        <v>0</v>
      </c>
    </row>
    <row r="564" spans="3:10" ht="18" customHeight="1">
      <c r="C564" s="84" t="s">
        <v>10</v>
      </c>
      <c r="D564" s="24">
        <v>13169.9</v>
      </c>
      <c r="E564" s="23">
        <v>13169.89</v>
      </c>
      <c r="F564" s="24">
        <v>13169.89295</v>
      </c>
      <c r="G564" s="8">
        <v>0</v>
      </c>
      <c r="H564" s="30">
        <v>0</v>
      </c>
      <c r="I564" s="36">
        <v>0</v>
      </c>
      <c r="J564" s="31">
        <v>0</v>
      </c>
    </row>
    <row r="565" spans="3:10" ht="18" customHeight="1">
      <c r="C565" s="84" t="s">
        <v>11</v>
      </c>
      <c r="D565" s="24">
        <v>0</v>
      </c>
      <c r="E565" s="23">
        <v>0</v>
      </c>
      <c r="F565" s="24">
        <v>0</v>
      </c>
      <c r="G565" s="8">
        <v>0</v>
      </c>
      <c r="H565" s="30">
        <v>0</v>
      </c>
      <c r="I565" s="36">
        <v>0</v>
      </c>
      <c r="J565" s="31">
        <v>0</v>
      </c>
    </row>
    <row r="566" spans="3:10" ht="18" customHeight="1">
      <c r="C566" s="84"/>
      <c r="D566" s="24"/>
      <c r="E566" s="23"/>
      <c r="F566" s="24"/>
      <c r="G566" s="8"/>
      <c r="H566" s="30"/>
      <c r="I566" s="8"/>
      <c r="J566" s="31"/>
    </row>
    <row r="567" spans="3:10" s="18" customFormat="1" ht="38.25" customHeight="1">
      <c r="C567" s="87" t="s">
        <v>0</v>
      </c>
      <c r="D567" s="27">
        <f aca="true" t="shared" si="20" ref="D567:G569">D8+D26+D69+D93+D135+D159+D183+D207+D249+D291+D333+D363+D393+D429+D447+D477+D495+D520+D544</f>
        <v>13962200.73</v>
      </c>
      <c r="E567" s="27">
        <f t="shared" si="20"/>
        <v>14763052.03</v>
      </c>
      <c r="F567" s="27">
        <f t="shared" si="20"/>
        <v>16375622.845129998</v>
      </c>
      <c r="G567" s="27">
        <f t="shared" si="20"/>
        <v>3029052.5580799994</v>
      </c>
      <c r="H567" s="30">
        <f>G567/F567</f>
        <v>0.18497327318336593</v>
      </c>
      <c r="I567" s="27">
        <f>I8+I26+I69+I93+I135+I159+I183+I207+I249+I291+I333+I363+I393+I429+I447+I477+I495+I520+I544</f>
        <v>2935218.2799999993</v>
      </c>
      <c r="J567" s="31">
        <f>I567/F567</f>
        <v>0.1792431535434949</v>
      </c>
    </row>
    <row r="568" spans="3:12" ht="29.25" customHeight="1">
      <c r="C568" s="73" t="s">
        <v>16</v>
      </c>
      <c r="D568" s="8">
        <f t="shared" si="20"/>
        <v>8229474.51</v>
      </c>
      <c r="E568" s="8">
        <f>E9+E27+E70+E94+E136+E160+E184+E208+E250+E292+E334+E364+E394+E430+E448+E478+E496+E521+E545</f>
        <v>7888192.309999999</v>
      </c>
      <c r="F568" s="8">
        <f t="shared" si="20"/>
        <v>7999715.59857</v>
      </c>
      <c r="G568" s="8">
        <f t="shared" si="20"/>
        <v>1591871.4773300001</v>
      </c>
      <c r="H568" s="30">
        <f>G568/F568</f>
        <v>0.19899100883218362</v>
      </c>
      <c r="I568" s="8">
        <f>I9+I27+I70+I94+I136+I160+I184+I208+I250+I292+I334+I364+I394+I430+I448+I478+I496+I521+I545</f>
        <v>1605713.55</v>
      </c>
      <c r="J568" s="31">
        <f>I568/F568</f>
        <v>0.20072132942914014</v>
      </c>
      <c r="L568" s="18"/>
    </row>
    <row r="569" spans="3:12" ht="30" customHeight="1">
      <c r="C569" s="73" t="s">
        <v>10</v>
      </c>
      <c r="D569" s="8">
        <f t="shared" si="20"/>
        <v>5732726.220000001</v>
      </c>
      <c r="E569" s="8">
        <f>E10+E28+E71+E95+E137+E161+E185+E209+E251+E293+E335+E365+E395+E431+E449+E479+E497+E522+E546</f>
        <v>6874859.72</v>
      </c>
      <c r="F569" s="8">
        <f t="shared" si="20"/>
        <v>7811948.85656</v>
      </c>
      <c r="G569" s="8">
        <f t="shared" si="20"/>
        <v>1312655.8698500001</v>
      </c>
      <c r="H569" s="30">
        <f>G569/F569</f>
        <v>0.1680318053730871</v>
      </c>
      <c r="I569" s="8">
        <f>I10+I28+I71+I95+I137+I161+I185+I209+I251+I293+I335+I365+I395+I431+I449+I479+I497+I522+I546</f>
        <v>1329504.7300000002</v>
      </c>
      <c r="J569" s="31">
        <f>I569/F569</f>
        <v>0.17018861162711824</v>
      </c>
      <c r="L569" s="18"/>
    </row>
    <row r="570" spans="3:10" ht="29.25" customHeight="1">
      <c r="C570" s="73" t="s">
        <v>11</v>
      </c>
      <c r="D570" s="8">
        <f>D11+D29+D72+D96+D138+D162+D186+D210+D252+D294+D336+D366+D396+D432+D450+D480+D498+D523+D547</f>
        <v>0</v>
      </c>
      <c r="E570" s="8">
        <f>E11+E29+E72+E96+E138+E162+E186+E210++E252+E294+E336+E366+E396+E432+E450+E480+E498+E523+E547</f>
        <v>0</v>
      </c>
      <c r="F570" s="8">
        <f>F11+F29+F72+F96+F138+F162+F186+F210+F252+F294+F336+F366+F396+F432+F450+F480+F498+F523+F547</f>
        <v>563958.39</v>
      </c>
      <c r="G570" s="8">
        <f>G11+G29+G72+G96+G138+G162+G186+G210+G252+G294+G336+G366+G396+G432+G450+G480+G498+G523+G547</f>
        <v>124525.21089999999</v>
      </c>
      <c r="H570" s="30">
        <f>G570/F570</f>
        <v>0.22080567131911982</v>
      </c>
      <c r="I570" s="8">
        <f>I11+I29+I72+I96+I138+I162+I186+I210+I252+I294+I336+I366+I396+I432+I450+I480+I498+I523+I547</f>
        <v>0</v>
      </c>
      <c r="J570" s="31">
        <f>I570/F570</f>
        <v>0</v>
      </c>
    </row>
    <row r="571" spans="2:13" s="15" customFormat="1" ht="13.5" customHeight="1">
      <c r="B571" s="13"/>
      <c r="C571" s="50" t="s">
        <v>79</v>
      </c>
      <c r="D571" s="51"/>
      <c r="E571" s="50"/>
      <c r="F571" s="50"/>
      <c r="G571" s="50"/>
      <c r="H571" s="50"/>
      <c r="I571" s="51"/>
      <c r="J571" s="52"/>
      <c r="M571" s="13"/>
    </row>
    <row r="572" spans="2:13" s="15" customFormat="1" ht="13.5" customHeight="1">
      <c r="B572" s="13"/>
      <c r="C572" s="50"/>
      <c r="D572" s="14"/>
      <c r="E572" s="13"/>
      <c r="F572" s="13"/>
      <c r="G572" s="13"/>
      <c r="H572" s="13"/>
      <c r="I572" s="14"/>
      <c r="M572" s="13"/>
    </row>
    <row r="573" spans="2:10" s="15" customFormat="1" ht="14.25" customHeight="1">
      <c r="B573" s="16"/>
      <c r="C573" s="56"/>
      <c r="D573" s="57"/>
      <c r="E573" s="57"/>
      <c r="F573" s="57"/>
      <c r="G573" s="57"/>
      <c r="H573" s="57"/>
      <c r="I573" s="57"/>
      <c r="J573" s="57"/>
    </row>
    <row r="574" spans="2:10" s="15" customFormat="1" ht="14.25" customHeight="1">
      <c r="B574" s="16"/>
      <c r="C574" s="48"/>
      <c r="D574" s="49"/>
      <c r="E574" s="49"/>
      <c r="F574" s="49"/>
      <c r="G574" s="49"/>
      <c r="H574" s="49"/>
      <c r="I574" s="49"/>
      <c r="J574" s="49"/>
    </row>
    <row r="575" spans="3:9" ht="87.75" customHeight="1">
      <c r="C575" s="55"/>
      <c r="D575" s="55"/>
      <c r="E575" s="6"/>
      <c r="F575" s="4"/>
      <c r="G575" s="4"/>
      <c r="H575" s="3"/>
      <c r="I575" s="42"/>
    </row>
    <row r="576" spans="3:9" ht="14.25" customHeight="1">
      <c r="C576" s="54"/>
      <c r="D576" s="54"/>
      <c r="E576" s="10"/>
      <c r="F576" s="4"/>
      <c r="G576" s="4"/>
      <c r="H576" s="3"/>
      <c r="I576" s="6"/>
    </row>
    <row r="577" spans="4:9" ht="15.75">
      <c r="D577" s="4"/>
      <c r="E577" s="10"/>
      <c r="F577" s="4"/>
      <c r="G577" s="4"/>
      <c r="H577" s="3"/>
      <c r="I577" s="6"/>
    </row>
    <row r="578" spans="4:9" ht="15.75">
      <c r="D578" s="4"/>
      <c r="E578" s="10"/>
      <c r="F578" s="4"/>
      <c r="G578" s="4"/>
      <c r="H578" s="3"/>
      <c r="I578" s="6"/>
    </row>
    <row r="579" spans="4:9" ht="15.75">
      <c r="D579" s="5"/>
      <c r="E579" s="5"/>
      <c r="F579" s="3"/>
      <c r="G579" s="3"/>
      <c r="H579" s="3"/>
      <c r="I579" s="6"/>
    </row>
    <row r="580" spans="4:9" ht="15.75">
      <c r="D580" s="5"/>
      <c r="E580" s="5"/>
      <c r="F580" s="3"/>
      <c r="G580" s="3"/>
      <c r="H580" s="3"/>
      <c r="I580" s="6"/>
    </row>
    <row r="581" spans="4:9" ht="15.75">
      <c r="D581" s="5"/>
      <c r="E581" s="5"/>
      <c r="F581" s="3"/>
      <c r="G581" s="3"/>
      <c r="H581" s="3"/>
      <c r="I581" s="6"/>
    </row>
    <row r="582" spans="4:9" ht="15.75">
      <c r="D582" s="5"/>
      <c r="E582" s="5"/>
      <c r="F582" s="3"/>
      <c r="G582" s="3"/>
      <c r="H582" s="3"/>
      <c r="I582" s="6"/>
    </row>
    <row r="583" spans="4:9" ht="15.75">
      <c r="D583" s="5"/>
      <c r="E583" s="5"/>
      <c r="F583" s="3"/>
      <c r="G583" s="3"/>
      <c r="H583" s="3"/>
      <c r="I583" s="6"/>
    </row>
    <row r="584" spans="4:9" ht="15.75">
      <c r="D584" s="5"/>
      <c r="E584" s="5"/>
      <c r="F584" s="3"/>
      <c r="G584" s="3"/>
      <c r="H584" s="3"/>
      <c r="I584" s="6"/>
    </row>
    <row r="585" spans="4:9" ht="15.75">
      <c r="D585" s="5"/>
      <c r="E585" s="5"/>
      <c r="F585" s="3"/>
      <c r="G585" s="3"/>
      <c r="H585" s="3"/>
      <c r="I585" s="6"/>
    </row>
    <row r="586" spans="4:9" ht="15.75">
      <c r="D586" s="5"/>
      <c r="E586" s="5"/>
      <c r="F586" s="3"/>
      <c r="G586" s="3"/>
      <c r="H586" s="3"/>
      <c r="I586" s="6"/>
    </row>
    <row r="587" spans="6:9" ht="15.75">
      <c r="F587" s="2"/>
      <c r="G587" s="2"/>
      <c r="H587" s="2"/>
      <c r="I587" s="5"/>
    </row>
    <row r="588" spans="6:9" ht="15.75">
      <c r="F588" s="2"/>
      <c r="G588" s="2"/>
      <c r="H588" s="2"/>
      <c r="I588" s="5"/>
    </row>
    <row r="589" spans="6:9" ht="15.75">
      <c r="F589" s="2"/>
      <c r="G589" s="2"/>
      <c r="H589" s="2"/>
      <c r="I589" s="5"/>
    </row>
    <row r="590" spans="6:9" ht="15.75">
      <c r="F590" s="2"/>
      <c r="G590" s="2"/>
      <c r="H590" s="2"/>
      <c r="I590" s="5"/>
    </row>
  </sheetData>
  <sheetProtection/>
  <mergeCells count="11">
    <mergeCell ref="I1:J1"/>
    <mergeCell ref="G3:H5"/>
    <mergeCell ref="I3:J5"/>
    <mergeCell ref="C576:D576"/>
    <mergeCell ref="C2:J2"/>
    <mergeCell ref="C3:C6"/>
    <mergeCell ref="D3:D6"/>
    <mergeCell ref="E3:E6"/>
    <mergeCell ref="F3:F6"/>
    <mergeCell ref="C575:D575"/>
    <mergeCell ref="C573:J573"/>
  </mergeCells>
  <printOptions horizontalCentered="1"/>
  <pageMargins left="0.25" right="0.25" top="0.75" bottom="0.75" header="0.3" footer="0.3"/>
  <pageSetup fitToHeight="0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Zverdvd.org</cp:lastModifiedBy>
  <cp:lastPrinted>2024-04-23T07:04:49Z</cp:lastPrinted>
  <dcterms:created xsi:type="dcterms:W3CDTF">2010-05-17T05:37:16Z</dcterms:created>
  <dcterms:modified xsi:type="dcterms:W3CDTF">2024-04-23T07:05:08Z</dcterms:modified>
  <cp:category/>
  <cp:version/>
  <cp:contentType/>
  <cp:contentStatus/>
</cp:coreProperties>
</file>