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ver\Desktop\Муниципальные программы на 2026 год\Отчеты по исполнению МП\3 кв.2026 года\"/>
    </mc:Choice>
  </mc:AlternateContent>
  <xr:revisionPtr revIDLastSave="0" documentId="13_ncr:1_{BC11C286-287B-40CF-BBD3-056E1FCEC86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3" sheetId="6" r:id="rId1"/>
    <sheet name="Лист1" sheetId="7" r:id="rId2"/>
  </sheets>
  <definedNames>
    <definedName name="_xlnm.Print_Titles" localSheetId="0">'3'!$2:$5</definedName>
    <definedName name="_xlnm.Print_Area" localSheetId="0">'3'!$A$1:$H$605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528" i="6" l="1"/>
  <c r="G527" i="6"/>
  <c r="G526" i="6"/>
  <c r="E528" i="6"/>
  <c r="E527" i="6"/>
  <c r="E526" i="6"/>
  <c r="D528" i="6"/>
  <c r="D527" i="6"/>
  <c r="D526" i="6"/>
  <c r="C528" i="6"/>
  <c r="C527" i="6"/>
  <c r="C526" i="6"/>
  <c r="B527" i="6"/>
  <c r="B526" i="6"/>
  <c r="B528" i="6"/>
  <c r="D547" i="6"/>
  <c r="F173" i="6" l="1"/>
  <c r="H173" i="6"/>
  <c r="H583" i="6" l="1"/>
  <c r="H582" i="6"/>
  <c r="H572" i="6"/>
  <c r="H570" i="6"/>
  <c r="H569" i="6"/>
  <c r="H564" i="6"/>
  <c r="H563" i="6"/>
  <c r="H547" i="6"/>
  <c r="H508" i="6"/>
  <c r="H507" i="6"/>
  <c r="H471" i="6"/>
  <c r="H465" i="6"/>
  <c r="H459" i="6"/>
  <c r="H447" i="6"/>
  <c r="H441" i="6"/>
  <c r="H435" i="6"/>
  <c r="H425" i="6"/>
  <c r="H423" i="6"/>
  <c r="H417" i="6"/>
  <c r="H411" i="6"/>
  <c r="H406" i="6"/>
  <c r="H405" i="6"/>
  <c r="H401" i="6"/>
  <c r="H399" i="6"/>
  <c r="H387" i="6"/>
  <c r="H370" i="6"/>
  <c r="H369" i="6"/>
  <c r="H359" i="6"/>
  <c r="F327" i="6"/>
  <c r="H327" i="6"/>
  <c r="H310" i="6"/>
  <c r="H309" i="6"/>
  <c r="H274" i="6"/>
  <c r="H269" i="6"/>
  <c r="H268" i="6"/>
  <c r="H267" i="6"/>
  <c r="H249" i="6"/>
  <c r="H243" i="6"/>
  <c r="H237" i="6"/>
  <c r="H231" i="6"/>
  <c r="H225" i="6"/>
  <c r="H220" i="6"/>
  <c r="H219" i="6"/>
  <c r="H207" i="6"/>
  <c r="H202" i="6"/>
  <c r="H195" i="6"/>
  <c r="H189" i="6"/>
  <c r="H178" i="6"/>
  <c r="H171" i="6"/>
  <c r="H153" i="6"/>
  <c r="H149" i="6"/>
  <c r="H148" i="6"/>
  <c r="H147" i="6"/>
  <c r="H143" i="6"/>
  <c r="H141" i="6"/>
  <c r="H123" i="6"/>
  <c r="H118" i="6"/>
  <c r="H106" i="6"/>
  <c r="H105" i="6"/>
  <c r="H99" i="6"/>
  <c r="H87" i="6"/>
  <c r="H83" i="6"/>
  <c r="H82" i="6"/>
  <c r="H81" i="6"/>
  <c r="H77" i="6"/>
  <c r="H76" i="6"/>
  <c r="H75" i="6"/>
  <c r="H62" i="6"/>
  <c r="H58" i="6"/>
  <c r="H57" i="6"/>
  <c r="H56" i="6"/>
  <c r="H51" i="6"/>
  <c r="H50" i="6"/>
  <c r="H46" i="6"/>
  <c r="H45" i="6"/>
  <c r="H44" i="6"/>
  <c r="H40" i="6"/>
  <c r="H39" i="6"/>
  <c r="H38" i="6"/>
  <c r="H34" i="6"/>
  <c r="H32" i="6"/>
  <c r="H20" i="6"/>
  <c r="F583" i="6"/>
  <c r="F582" i="6"/>
  <c r="F572" i="6"/>
  <c r="F570" i="6"/>
  <c r="F569" i="6"/>
  <c r="F564" i="6"/>
  <c r="F563" i="6"/>
  <c r="F547" i="6"/>
  <c r="F508" i="6"/>
  <c r="F507" i="6"/>
  <c r="F471" i="6"/>
  <c r="F465" i="6"/>
  <c r="F459" i="6"/>
  <c r="F447" i="6"/>
  <c r="F441" i="6"/>
  <c r="F435" i="6"/>
  <c r="F425" i="6"/>
  <c r="F423" i="6"/>
  <c r="F411" i="6"/>
  <c r="F406" i="6"/>
  <c r="F405" i="6"/>
  <c r="F401" i="6"/>
  <c r="F399" i="6"/>
  <c r="F387" i="6"/>
  <c r="F370" i="6"/>
  <c r="F369" i="6"/>
  <c r="F310" i="6"/>
  <c r="F309" i="6"/>
  <c r="F297" i="6"/>
  <c r="F274" i="6"/>
  <c r="F269" i="6"/>
  <c r="F268" i="6"/>
  <c r="F267" i="6"/>
  <c r="F249" i="6"/>
  <c r="F243" i="6"/>
  <c r="F237" i="6"/>
  <c r="F231" i="6"/>
  <c r="F225" i="6"/>
  <c r="F220" i="6"/>
  <c r="F219" i="6"/>
  <c r="F207" i="6"/>
  <c r="F118" i="6"/>
  <c r="F106" i="6"/>
  <c r="F105" i="6"/>
  <c r="F99" i="6"/>
  <c r="F87" i="6"/>
  <c r="F83" i="6"/>
  <c r="F82" i="6"/>
  <c r="F81" i="6"/>
  <c r="F77" i="6"/>
  <c r="F76" i="6"/>
  <c r="F75" i="6"/>
  <c r="F62" i="6"/>
  <c r="F58" i="6"/>
  <c r="F57" i="6"/>
  <c r="F56" i="6"/>
  <c r="F51" i="6"/>
  <c r="F50" i="6"/>
  <c r="F46" i="6"/>
  <c r="F45" i="6"/>
  <c r="F44" i="6"/>
  <c r="F40" i="6"/>
  <c r="F39" i="6"/>
  <c r="F38" i="6"/>
  <c r="F34" i="6"/>
  <c r="F32" i="6"/>
  <c r="F20" i="6"/>
  <c r="G28" i="6" l="1"/>
  <c r="G27" i="6"/>
  <c r="G26" i="6"/>
  <c r="E26" i="6"/>
  <c r="E545" i="6" l="1"/>
  <c r="E368" i="6" l="1"/>
  <c r="B257" i="6" l="1"/>
  <c r="B256" i="6"/>
  <c r="B255" i="6"/>
  <c r="B254" i="6" l="1"/>
  <c r="C257" i="6"/>
  <c r="C256" i="6"/>
  <c r="C255" i="6"/>
  <c r="E257" i="6"/>
  <c r="E256" i="6"/>
  <c r="E255" i="6"/>
  <c r="G255" i="6"/>
  <c r="G256" i="6"/>
  <c r="G257" i="6"/>
  <c r="D257" i="6"/>
  <c r="D256" i="6"/>
  <c r="D255" i="6"/>
  <c r="D183" i="6"/>
  <c r="B137" i="6"/>
  <c r="B136" i="6"/>
  <c r="B135" i="6"/>
  <c r="B140" i="6"/>
  <c r="B134" i="6" s="1"/>
  <c r="B146" i="6"/>
  <c r="B152" i="6"/>
  <c r="F256" i="6" l="1"/>
  <c r="H257" i="6"/>
  <c r="D254" i="6"/>
  <c r="H256" i="6"/>
  <c r="F257" i="6"/>
  <c r="H255" i="6"/>
  <c r="F255" i="6"/>
  <c r="E254" i="6"/>
  <c r="F254" i="6" s="1"/>
  <c r="C254" i="6"/>
  <c r="G254" i="6"/>
  <c r="D137" i="6"/>
  <c r="D136" i="6"/>
  <c r="D135" i="6"/>
  <c r="H254" i="6" l="1"/>
  <c r="D71" i="6"/>
  <c r="D31" i="6" l="1"/>
  <c r="E458" i="6" l="1"/>
  <c r="D74" i="6" l="1"/>
  <c r="D70" i="6"/>
  <c r="D69" i="6"/>
  <c r="C291" i="6" l="1"/>
  <c r="C292" i="6"/>
  <c r="C293" i="6"/>
  <c r="C429" i="6" l="1"/>
  <c r="D291" i="6" l="1"/>
  <c r="D292" i="6"/>
  <c r="F291" i="6" l="1"/>
  <c r="D568" i="6"/>
  <c r="B568" i="6"/>
  <c r="G568" i="6"/>
  <c r="E568" i="6"/>
  <c r="C568" i="6"/>
  <c r="F568" i="6" l="1"/>
  <c r="H568" i="6"/>
  <c r="D43" i="6"/>
  <c r="D28" i="6"/>
  <c r="H28" i="6" s="1"/>
  <c r="G9" i="6"/>
  <c r="G10" i="6"/>
  <c r="E9" i="6"/>
  <c r="E10" i="6"/>
  <c r="D8" i="6"/>
  <c r="D9" i="6"/>
  <c r="D10" i="6"/>
  <c r="C8" i="6"/>
  <c r="C9" i="6"/>
  <c r="C10" i="6"/>
  <c r="B8" i="6"/>
  <c r="B9" i="6"/>
  <c r="B10" i="6"/>
  <c r="D19" i="6"/>
  <c r="B19" i="6"/>
  <c r="C19" i="6"/>
  <c r="E19" i="6"/>
  <c r="G19" i="6"/>
  <c r="H19" i="6" s="1"/>
  <c r="F19" i="6" l="1"/>
  <c r="F8" i="6"/>
  <c r="H8" i="6"/>
  <c r="G7" i="6"/>
  <c r="H7" i="6" s="1"/>
  <c r="B7" i="6"/>
  <c r="E7" i="6"/>
  <c r="F7" i="6" s="1"/>
  <c r="D7" i="6"/>
  <c r="C7" i="6"/>
  <c r="E578" i="6"/>
  <c r="E577" i="6"/>
  <c r="E576" i="6"/>
  <c r="E593" i="6"/>
  <c r="E587" i="6"/>
  <c r="E581" i="6"/>
  <c r="D578" i="6"/>
  <c r="D577" i="6"/>
  <c r="D576" i="6"/>
  <c r="D593" i="6"/>
  <c r="D587" i="6"/>
  <c r="D581" i="6"/>
  <c r="G578" i="6"/>
  <c r="G577" i="6"/>
  <c r="G576" i="6"/>
  <c r="G593" i="6"/>
  <c r="G587" i="6"/>
  <c r="G581" i="6"/>
  <c r="C578" i="6"/>
  <c r="C577" i="6"/>
  <c r="C576" i="6"/>
  <c r="C593" i="6"/>
  <c r="C587" i="6"/>
  <c r="C581" i="6"/>
  <c r="B578" i="6"/>
  <c r="B577" i="6"/>
  <c r="B576" i="6"/>
  <c r="B593" i="6"/>
  <c r="B587" i="6"/>
  <c r="B581" i="6"/>
  <c r="H581" i="6" l="1"/>
  <c r="H577" i="6"/>
  <c r="F577" i="6"/>
  <c r="F581" i="6"/>
  <c r="H576" i="6"/>
  <c r="F576" i="6"/>
  <c r="D575" i="6"/>
  <c r="B575" i="6"/>
  <c r="C575" i="6"/>
  <c r="E575" i="6"/>
  <c r="G575" i="6"/>
  <c r="H575" i="6" s="1"/>
  <c r="E394" i="6"/>
  <c r="E393" i="6"/>
  <c r="E546" i="6"/>
  <c r="E544" i="6"/>
  <c r="D546" i="6"/>
  <c r="D545" i="6"/>
  <c r="D544" i="6"/>
  <c r="H544" i="6" s="1"/>
  <c r="G546" i="6"/>
  <c r="G394" i="6"/>
  <c r="G393" i="6"/>
  <c r="B546" i="6"/>
  <c r="B545" i="6"/>
  <c r="B544" i="6"/>
  <c r="C545" i="6"/>
  <c r="C544" i="6"/>
  <c r="B395" i="6"/>
  <c r="B394" i="6"/>
  <c r="B393" i="6"/>
  <c r="E93" i="6"/>
  <c r="G43" i="6"/>
  <c r="H43" i="6" s="1"/>
  <c r="D393" i="6"/>
  <c r="C393" i="6"/>
  <c r="E431" i="6"/>
  <c r="E430" i="6"/>
  <c r="E429" i="6"/>
  <c r="E446" i="6"/>
  <c r="B431" i="6"/>
  <c r="B430" i="6"/>
  <c r="B429" i="6"/>
  <c r="B446" i="6"/>
  <c r="D431" i="6"/>
  <c r="D430" i="6"/>
  <c r="D429" i="6"/>
  <c r="D446" i="6"/>
  <c r="G431" i="6"/>
  <c r="G430" i="6"/>
  <c r="G429" i="6"/>
  <c r="H429" i="6" s="1"/>
  <c r="G446" i="6"/>
  <c r="H446" i="6" s="1"/>
  <c r="C431" i="6"/>
  <c r="C446" i="6"/>
  <c r="C152" i="6"/>
  <c r="F149" i="6"/>
  <c r="G185" i="6"/>
  <c r="G184" i="6"/>
  <c r="G183" i="6"/>
  <c r="H183" i="6" s="1"/>
  <c r="D185" i="6"/>
  <c r="D184" i="6"/>
  <c r="E206" i="6"/>
  <c r="D206" i="6"/>
  <c r="G206" i="6"/>
  <c r="C546" i="6"/>
  <c r="C185" i="6"/>
  <c r="C206" i="6"/>
  <c r="B185" i="6"/>
  <c r="B184" i="6"/>
  <c r="B183" i="6"/>
  <c r="B206" i="6"/>
  <c r="F189" i="6"/>
  <c r="G137" i="6"/>
  <c r="H137" i="6" s="1"/>
  <c r="G136" i="6"/>
  <c r="H136" i="6" s="1"/>
  <c r="G135" i="6"/>
  <c r="H135" i="6" s="1"/>
  <c r="C272" i="6"/>
  <c r="E260" i="6"/>
  <c r="G531" i="6"/>
  <c r="C454" i="6"/>
  <c r="C453" i="6"/>
  <c r="G562" i="6"/>
  <c r="E562" i="6"/>
  <c r="D562" i="6"/>
  <c r="C562" i="6"/>
  <c r="B562" i="6"/>
  <c r="G278" i="6"/>
  <c r="E278" i="6"/>
  <c r="D278" i="6"/>
  <c r="C278" i="6"/>
  <c r="B278" i="6"/>
  <c r="E28" i="6"/>
  <c r="F28" i="6" s="1"/>
  <c r="E27" i="6"/>
  <c r="D27" i="6"/>
  <c r="H27" i="6" s="1"/>
  <c r="D26" i="6"/>
  <c r="B28" i="6"/>
  <c r="B27" i="6"/>
  <c r="B26" i="6"/>
  <c r="C28" i="6"/>
  <c r="C27" i="6"/>
  <c r="C26" i="6"/>
  <c r="G291" i="6"/>
  <c r="H291" i="6" s="1"/>
  <c r="E136" i="6"/>
  <c r="F136" i="6" s="1"/>
  <c r="E135" i="6"/>
  <c r="E292" i="6"/>
  <c r="F292" i="6" s="1"/>
  <c r="D320" i="6"/>
  <c r="C218" i="6"/>
  <c r="E320" i="6"/>
  <c r="E55" i="6"/>
  <c r="D55" i="6"/>
  <c r="G485" i="6"/>
  <c r="G484" i="6"/>
  <c r="G483" i="6"/>
  <c r="G320" i="6"/>
  <c r="G55" i="6"/>
  <c r="B293" i="6"/>
  <c r="B292" i="6"/>
  <c r="B291" i="6"/>
  <c r="C320" i="6"/>
  <c r="B320" i="6"/>
  <c r="C55" i="6"/>
  <c r="B55" i="6"/>
  <c r="G71" i="6"/>
  <c r="H71" i="6" s="1"/>
  <c r="C394" i="6"/>
  <c r="E31" i="6"/>
  <c r="F31" i="6" s="1"/>
  <c r="G31" i="6"/>
  <c r="H31" i="6" s="1"/>
  <c r="E37" i="6"/>
  <c r="G37" i="6"/>
  <c r="E43" i="6"/>
  <c r="F43" i="6" s="1"/>
  <c r="E49" i="6"/>
  <c r="G49" i="6"/>
  <c r="E61" i="6"/>
  <c r="G61" i="6"/>
  <c r="E69" i="6"/>
  <c r="F69" i="6" s="1"/>
  <c r="G69" i="6"/>
  <c r="H69" i="6" s="1"/>
  <c r="E70" i="6"/>
  <c r="F70" i="6" s="1"/>
  <c r="G70" i="6"/>
  <c r="H70" i="6" s="1"/>
  <c r="E71" i="6"/>
  <c r="F71" i="6" s="1"/>
  <c r="E74" i="6"/>
  <c r="F74" i="6" s="1"/>
  <c r="G74" i="6"/>
  <c r="H74" i="6" s="1"/>
  <c r="E80" i="6"/>
  <c r="G80" i="6"/>
  <c r="E86" i="6"/>
  <c r="G86" i="6"/>
  <c r="G93" i="6"/>
  <c r="E94" i="6"/>
  <c r="G94" i="6"/>
  <c r="E95" i="6"/>
  <c r="G95" i="6"/>
  <c r="E98" i="6"/>
  <c r="G98" i="6"/>
  <c r="E104" i="6"/>
  <c r="G104" i="6"/>
  <c r="E110" i="6"/>
  <c r="G110" i="6"/>
  <c r="E116" i="6"/>
  <c r="G116" i="6"/>
  <c r="E122" i="6"/>
  <c r="G122" i="6"/>
  <c r="F123" i="6"/>
  <c r="E128" i="6"/>
  <c r="G128" i="6"/>
  <c r="E137" i="6"/>
  <c r="E140" i="6"/>
  <c r="G140" i="6"/>
  <c r="F141" i="6"/>
  <c r="F143" i="6"/>
  <c r="E146" i="6"/>
  <c r="G146" i="6"/>
  <c r="F147" i="6"/>
  <c r="E152" i="6"/>
  <c r="G152" i="6"/>
  <c r="F153" i="6"/>
  <c r="E159" i="6"/>
  <c r="G159" i="6"/>
  <c r="E160" i="6"/>
  <c r="G160" i="6"/>
  <c r="E161" i="6"/>
  <c r="G161" i="6"/>
  <c r="E164" i="6"/>
  <c r="G164" i="6"/>
  <c r="F167" i="6"/>
  <c r="H167" i="6"/>
  <c r="E170" i="6"/>
  <c r="G170" i="6"/>
  <c r="F171" i="6"/>
  <c r="E176" i="6"/>
  <c r="G176" i="6"/>
  <c r="F178" i="6"/>
  <c r="E185" i="6"/>
  <c r="E188" i="6"/>
  <c r="G188" i="6"/>
  <c r="E194" i="6"/>
  <c r="G194" i="6"/>
  <c r="D395" i="6"/>
  <c r="D394" i="6"/>
  <c r="G416" i="6"/>
  <c r="E416" i="6"/>
  <c r="D416" i="6"/>
  <c r="C416" i="6"/>
  <c r="B416" i="6"/>
  <c r="C71" i="6"/>
  <c r="C70" i="6"/>
  <c r="C69" i="6"/>
  <c r="B71" i="6"/>
  <c r="G503" i="6"/>
  <c r="G502" i="6"/>
  <c r="G501" i="6"/>
  <c r="H501" i="6" s="1"/>
  <c r="E503" i="6"/>
  <c r="E502" i="6"/>
  <c r="E501" i="6"/>
  <c r="D503" i="6"/>
  <c r="D502" i="6"/>
  <c r="D501" i="6"/>
  <c r="C503" i="6"/>
  <c r="B503" i="6"/>
  <c r="B502" i="6"/>
  <c r="B501" i="6"/>
  <c r="G455" i="6"/>
  <c r="G454" i="6"/>
  <c r="G453" i="6"/>
  <c r="E455" i="6"/>
  <c r="E454" i="6"/>
  <c r="D455" i="6"/>
  <c r="D454" i="6"/>
  <c r="D453" i="6"/>
  <c r="F453" i="6" s="1"/>
  <c r="B455" i="6"/>
  <c r="B454" i="6"/>
  <c r="B453" i="6"/>
  <c r="G476" i="6"/>
  <c r="E476" i="6"/>
  <c r="D476" i="6"/>
  <c r="C476" i="6"/>
  <c r="B476" i="6"/>
  <c r="G470" i="6"/>
  <c r="E470" i="6"/>
  <c r="F470" i="6" s="1"/>
  <c r="D470" i="6"/>
  <c r="C470" i="6"/>
  <c r="B470" i="6"/>
  <c r="G293" i="6"/>
  <c r="G292" i="6"/>
  <c r="H292" i="6" s="1"/>
  <c r="E293" i="6"/>
  <c r="D293" i="6"/>
  <c r="G284" i="6"/>
  <c r="E284" i="6"/>
  <c r="D284" i="6"/>
  <c r="B284" i="6"/>
  <c r="C284" i="6"/>
  <c r="D161" i="6"/>
  <c r="D160" i="6"/>
  <c r="D159" i="6"/>
  <c r="C161" i="6"/>
  <c r="C160" i="6"/>
  <c r="C159" i="6"/>
  <c r="B161" i="6"/>
  <c r="B160" i="6"/>
  <c r="B159" i="6"/>
  <c r="D95" i="6"/>
  <c r="D94" i="6"/>
  <c r="D93" i="6"/>
  <c r="C95" i="6"/>
  <c r="C94" i="6"/>
  <c r="C93" i="6"/>
  <c r="B95" i="6"/>
  <c r="B93" i="6"/>
  <c r="D128" i="6"/>
  <c r="C128" i="6"/>
  <c r="B128" i="6"/>
  <c r="D110" i="6"/>
  <c r="C110" i="6"/>
  <c r="B104" i="6"/>
  <c r="B112" i="6"/>
  <c r="B110" i="6" s="1"/>
  <c r="F202" i="6"/>
  <c r="B86" i="6"/>
  <c r="G213" i="6"/>
  <c r="E440" i="6"/>
  <c r="D483" i="6"/>
  <c r="F483" i="6" s="1"/>
  <c r="C135" i="6"/>
  <c r="C80" i="6"/>
  <c r="C49" i="6"/>
  <c r="B213" i="6"/>
  <c r="B215" i="6"/>
  <c r="B214" i="6"/>
  <c r="G215" i="6"/>
  <c r="G214" i="6"/>
  <c r="G519" i="6"/>
  <c r="E519" i="6"/>
  <c r="D519" i="6"/>
  <c r="C519" i="6"/>
  <c r="B519" i="6"/>
  <c r="E200" i="6"/>
  <c r="G200" i="6"/>
  <c r="D200" i="6"/>
  <c r="C200" i="6"/>
  <c r="B200" i="6"/>
  <c r="D116" i="6"/>
  <c r="C116" i="6"/>
  <c r="B116" i="6"/>
  <c r="G440" i="6"/>
  <c r="B224" i="6"/>
  <c r="F195" i="6"/>
  <c r="E218" i="6"/>
  <c r="G404" i="6"/>
  <c r="E395" i="6"/>
  <c r="F395" i="6" s="1"/>
  <c r="E410" i="6"/>
  <c r="G236" i="6"/>
  <c r="E531" i="6"/>
  <c r="E537" i="6"/>
  <c r="C494" i="6"/>
  <c r="C386" i="6"/>
  <c r="D152" i="6"/>
  <c r="H297" i="6"/>
  <c r="H357" i="6"/>
  <c r="H375" i="6"/>
  <c r="F357" i="6"/>
  <c r="F359" i="6"/>
  <c r="F375" i="6"/>
  <c r="E434" i="6"/>
  <c r="E556" i="6"/>
  <c r="E464" i="6"/>
  <c r="E404" i="6"/>
  <c r="E494" i="6"/>
  <c r="E386" i="6"/>
  <c r="E374" i="6"/>
  <c r="E308" i="6"/>
  <c r="E248" i="6"/>
  <c r="E224" i="6"/>
  <c r="B506" i="6"/>
  <c r="G556" i="6"/>
  <c r="G550" i="6"/>
  <c r="G537" i="6"/>
  <c r="G512" i="6"/>
  <c r="G506" i="6"/>
  <c r="G494" i="6"/>
  <c r="G488" i="6"/>
  <c r="G464" i="6"/>
  <c r="G458" i="6"/>
  <c r="G434" i="6"/>
  <c r="G422" i="6"/>
  <c r="G410" i="6"/>
  <c r="G398" i="6"/>
  <c r="G395" i="6"/>
  <c r="H395" i="6" s="1"/>
  <c r="G386" i="6"/>
  <c r="G380" i="6"/>
  <c r="G374" i="6"/>
  <c r="G368" i="6"/>
  <c r="G365" i="6"/>
  <c r="G364" i="6"/>
  <c r="G363" i="6"/>
  <c r="G356" i="6"/>
  <c r="G350" i="6"/>
  <c r="G344" i="6"/>
  <c r="G338" i="6"/>
  <c r="G335" i="6"/>
  <c r="G334" i="6"/>
  <c r="G333" i="6"/>
  <c r="G326" i="6"/>
  <c r="G314" i="6"/>
  <c r="G308" i="6"/>
  <c r="G302" i="6"/>
  <c r="G296" i="6"/>
  <c r="G272" i="6"/>
  <c r="G266" i="6"/>
  <c r="G260" i="6"/>
  <c r="G248" i="6"/>
  <c r="G242" i="6"/>
  <c r="G230" i="6"/>
  <c r="G224" i="6"/>
  <c r="G218" i="6"/>
  <c r="C556" i="6"/>
  <c r="C550" i="6"/>
  <c r="C537" i="6"/>
  <c r="C531" i="6"/>
  <c r="C512" i="6"/>
  <c r="C506" i="6"/>
  <c r="C488" i="6"/>
  <c r="C485" i="6"/>
  <c r="C484" i="6"/>
  <c r="C483" i="6"/>
  <c r="C464" i="6"/>
  <c r="C455" i="6"/>
  <c r="C440" i="6"/>
  <c r="C434" i="6"/>
  <c r="C422" i="6"/>
  <c r="C410" i="6"/>
  <c r="C404" i="6"/>
  <c r="C398" i="6"/>
  <c r="C395" i="6"/>
  <c r="C380" i="6"/>
  <c r="C374" i="6"/>
  <c r="C368" i="6"/>
  <c r="C365" i="6"/>
  <c r="C364" i="6"/>
  <c r="C363" i="6"/>
  <c r="C356" i="6"/>
  <c r="C350" i="6"/>
  <c r="C344" i="6"/>
  <c r="C338" i="6"/>
  <c r="C335" i="6"/>
  <c r="C334" i="6"/>
  <c r="C333" i="6"/>
  <c r="C326" i="6"/>
  <c r="C314" i="6"/>
  <c r="C308" i="6"/>
  <c r="C302" i="6"/>
  <c r="C296" i="6"/>
  <c r="C266" i="6"/>
  <c r="C260" i="6"/>
  <c r="C248" i="6"/>
  <c r="C242" i="6"/>
  <c r="C236" i="6"/>
  <c r="C230" i="6"/>
  <c r="C224" i="6"/>
  <c r="C215" i="6"/>
  <c r="C214" i="6"/>
  <c r="C213" i="6"/>
  <c r="C194" i="6"/>
  <c r="C188" i="6"/>
  <c r="C176" i="6"/>
  <c r="C170" i="6"/>
  <c r="C164" i="6"/>
  <c r="C146" i="6"/>
  <c r="C140" i="6"/>
  <c r="C137" i="6"/>
  <c r="C136" i="6"/>
  <c r="C122" i="6"/>
  <c r="C104" i="6"/>
  <c r="C98" i="6"/>
  <c r="C86" i="6"/>
  <c r="C74" i="6"/>
  <c r="C61" i="6"/>
  <c r="C43" i="6"/>
  <c r="C37" i="6"/>
  <c r="C31" i="6"/>
  <c r="D506" i="6"/>
  <c r="B74" i="6"/>
  <c r="B218" i="6"/>
  <c r="B248" i="6"/>
  <c r="E266" i="6"/>
  <c r="D308" i="6"/>
  <c r="D296" i="6"/>
  <c r="E214" i="6"/>
  <c r="D214" i="6"/>
  <c r="B31" i="6"/>
  <c r="B37" i="6"/>
  <c r="D37" i="6"/>
  <c r="B49" i="6"/>
  <c r="D49" i="6"/>
  <c r="B61" i="6"/>
  <c r="D61" i="6"/>
  <c r="B80" i="6"/>
  <c r="D80" i="6"/>
  <c r="D86" i="6"/>
  <c r="B98" i="6"/>
  <c r="D98" i="6"/>
  <c r="D104" i="6"/>
  <c r="B122" i="6"/>
  <c r="D122" i="6"/>
  <c r="D140" i="6"/>
  <c r="D146" i="6"/>
  <c r="B164" i="6"/>
  <c r="D164" i="6"/>
  <c r="B170" i="6"/>
  <c r="D170" i="6"/>
  <c r="B176" i="6"/>
  <c r="D176" i="6"/>
  <c r="B188" i="6"/>
  <c r="D188" i="6"/>
  <c r="B194" i="6"/>
  <c r="D194" i="6"/>
  <c r="D213" i="6"/>
  <c r="E213" i="6"/>
  <c r="D215" i="6"/>
  <c r="E215" i="6"/>
  <c r="D218" i="6"/>
  <c r="D224" i="6"/>
  <c r="B230" i="6"/>
  <c r="D230" i="6"/>
  <c r="E230" i="6"/>
  <c r="B236" i="6"/>
  <c r="D236" i="6"/>
  <c r="E236" i="6"/>
  <c r="F236" i="6" s="1"/>
  <c r="B242" i="6"/>
  <c r="D242" i="6"/>
  <c r="E242" i="6"/>
  <c r="D248" i="6"/>
  <c r="B260" i="6"/>
  <c r="D260" i="6"/>
  <c r="D266" i="6"/>
  <c r="B272" i="6"/>
  <c r="D272" i="6"/>
  <c r="E272" i="6"/>
  <c r="F272" i="6" s="1"/>
  <c r="B296" i="6"/>
  <c r="E296" i="6"/>
  <c r="F296" i="6" s="1"/>
  <c r="B302" i="6"/>
  <c r="D302" i="6"/>
  <c r="E302" i="6"/>
  <c r="B314" i="6"/>
  <c r="D314" i="6"/>
  <c r="E314" i="6"/>
  <c r="B326" i="6"/>
  <c r="D326" i="6"/>
  <c r="E326" i="6"/>
  <c r="B333" i="6"/>
  <c r="D333" i="6"/>
  <c r="E333" i="6"/>
  <c r="F333" i="6" s="1"/>
  <c r="B334" i="6"/>
  <c r="D334" i="6"/>
  <c r="E334" i="6"/>
  <c r="B335" i="6"/>
  <c r="D335" i="6"/>
  <c r="E335" i="6"/>
  <c r="F335" i="6" s="1"/>
  <c r="B338" i="6"/>
  <c r="D338" i="6"/>
  <c r="E338" i="6"/>
  <c r="B344" i="6"/>
  <c r="D344" i="6"/>
  <c r="E344" i="6"/>
  <c r="B350" i="6"/>
  <c r="D350" i="6"/>
  <c r="E350" i="6"/>
  <c r="B356" i="6"/>
  <c r="D356" i="6"/>
  <c r="E356" i="6"/>
  <c r="B363" i="6"/>
  <c r="D363" i="6"/>
  <c r="E363" i="6"/>
  <c r="B364" i="6"/>
  <c r="D364" i="6"/>
  <c r="E364" i="6"/>
  <c r="F364" i="6" s="1"/>
  <c r="B365" i="6"/>
  <c r="D365" i="6"/>
  <c r="E365" i="6"/>
  <c r="B368" i="6"/>
  <c r="D368" i="6"/>
  <c r="F368" i="6" s="1"/>
  <c r="B374" i="6"/>
  <c r="D374" i="6"/>
  <c r="B380" i="6"/>
  <c r="D380" i="6"/>
  <c r="E380" i="6"/>
  <c r="B386" i="6"/>
  <c r="D386" i="6"/>
  <c r="B398" i="6"/>
  <c r="D398" i="6"/>
  <c r="E398" i="6"/>
  <c r="B404" i="6"/>
  <c r="D404" i="6"/>
  <c r="B410" i="6"/>
  <c r="D410" i="6"/>
  <c r="B422" i="6"/>
  <c r="D422" i="6"/>
  <c r="E422" i="6"/>
  <c r="B434" i="6"/>
  <c r="D434" i="6"/>
  <c r="B440" i="6"/>
  <c r="D440" i="6"/>
  <c r="B458" i="6"/>
  <c r="D458" i="6"/>
  <c r="F458" i="6" s="1"/>
  <c r="B464" i="6"/>
  <c r="D464" i="6"/>
  <c r="B483" i="6"/>
  <c r="B484" i="6"/>
  <c r="D484" i="6"/>
  <c r="B485" i="6"/>
  <c r="D485" i="6"/>
  <c r="E485" i="6"/>
  <c r="B488" i="6"/>
  <c r="D488" i="6"/>
  <c r="E488" i="6"/>
  <c r="B494" i="6"/>
  <c r="D494" i="6"/>
  <c r="E506" i="6"/>
  <c r="F506" i="6" s="1"/>
  <c r="B512" i="6"/>
  <c r="D512" i="6"/>
  <c r="E512" i="6"/>
  <c r="B531" i="6"/>
  <c r="B525" i="6" s="1"/>
  <c r="D531" i="6"/>
  <c r="B537" i="6"/>
  <c r="D537" i="6"/>
  <c r="B550" i="6"/>
  <c r="D550" i="6"/>
  <c r="E550" i="6"/>
  <c r="B556" i="6"/>
  <c r="D556" i="6"/>
  <c r="B308" i="6"/>
  <c r="B43" i="6"/>
  <c r="C458" i="6"/>
  <c r="B266" i="6"/>
  <c r="F502" i="6" l="1"/>
  <c r="F575" i="6"/>
  <c r="D525" i="6"/>
  <c r="F116" i="6"/>
  <c r="E525" i="6"/>
  <c r="G525" i="6"/>
  <c r="F164" i="6"/>
  <c r="F214" i="6"/>
  <c r="C525" i="6"/>
  <c r="F308" i="6"/>
  <c r="F404" i="6"/>
  <c r="F410" i="6"/>
  <c r="F440" i="6"/>
  <c r="H188" i="6"/>
  <c r="F170" i="6"/>
  <c r="H152" i="6"/>
  <c r="F104" i="6"/>
  <c r="H86" i="6"/>
  <c r="H218" i="6"/>
  <c r="H398" i="6"/>
  <c r="H506" i="6"/>
  <c r="H470" i="6"/>
  <c r="H502" i="6"/>
  <c r="F422" i="6"/>
  <c r="F213" i="6"/>
  <c r="H248" i="6"/>
  <c r="F398" i="6"/>
  <c r="F242" i="6"/>
  <c r="H224" i="6"/>
  <c r="H364" i="6"/>
  <c r="H410" i="6"/>
  <c r="H464" i="6"/>
  <c r="F464" i="6"/>
  <c r="H214" i="6"/>
  <c r="H213" i="6"/>
  <c r="F501" i="6"/>
  <c r="H161" i="6"/>
  <c r="H159" i="6"/>
  <c r="H122" i="6"/>
  <c r="H98" i="6"/>
  <c r="H94" i="6"/>
  <c r="F86" i="6"/>
  <c r="H49" i="6"/>
  <c r="F37" i="6"/>
  <c r="H55" i="6"/>
  <c r="H26" i="6"/>
  <c r="F26" i="6"/>
  <c r="F562" i="6"/>
  <c r="F206" i="6"/>
  <c r="H184" i="6"/>
  <c r="F544" i="6"/>
  <c r="H363" i="6"/>
  <c r="F61" i="6"/>
  <c r="F429" i="6"/>
  <c r="H230" i="6"/>
  <c r="H266" i="6"/>
  <c r="H308" i="6"/>
  <c r="H386" i="6"/>
  <c r="H422" i="6"/>
  <c r="F224" i="6"/>
  <c r="F386" i="6"/>
  <c r="H404" i="6"/>
  <c r="H200" i="6"/>
  <c r="H194" i="6"/>
  <c r="F98" i="6"/>
  <c r="F94" i="6"/>
  <c r="H80" i="6"/>
  <c r="F49" i="6"/>
  <c r="H562" i="6"/>
  <c r="F93" i="6"/>
  <c r="H176" i="6"/>
  <c r="H37" i="6"/>
  <c r="F394" i="6"/>
  <c r="F363" i="6"/>
  <c r="F230" i="6"/>
  <c r="F266" i="6"/>
  <c r="H242" i="6"/>
  <c r="H272" i="6"/>
  <c r="H356" i="6"/>
  <c r="H368" i="6"/>
  <c r="H434" i="6"/>
  <c r="F248" i="6"/>
  <c r="F434" i="6"/>
  <c r="H236" i="6"/>
  <c r="F218" i="6"/>
  <c r="H440" i="6"/>
  <c r="H453" i="6"/>
  <c r="H416" i="6"/>
  <c r="H170" i="6"/>
  <c r="H164" i="6"/>
  <c r="H160" i="6"/>
  <c r="H146" i="6"/>
  <c r="H140" i="6"/>
  <c r="H116" i="6"/>
  <c r="H104" i="6"/>
  <c r="H93" i="6"/>
  <c r="F80" i="6"/>
  <c r="H61" i="6"/>
  <c r="F55" i="6"/>
  <c r="F27" i="6"/>
  <c r="H206" i="6"/>
  <c r="F446" i="6"/>
  <c r="H393" i="6"/>
  <c r="H545" i="6"/>
  <c r="F545" i="6"/>
  <c r="F393" i="6"/>
  <c r="F326" i="6"/>
  <c r="H326" i="6"/>
  <c r="C182" i="6"/>
  <c r="F194" i="6"/>
  <c r="C452" i="6"/>
  <c r="E182" i="6"/>
  <c r="C290" i="6"/>
  <c r="D543" i="6"/>
  <c r="C482" i="6"/>
  <c r="D25" i="6"/>
  <c r="F159" i="6"/>
  <c r="H458" i="6"/>
  <c r="B182" i="6"/>
  <c r="B158" i="6"/>
  <c r="F135" i="6"/>
  <c r="F200" i="6"/>
  <c r="E134" i="6"/>
  <c r="F176" i="6"/>
  <c r="G482" i="6"/>
  <c r="D134" i="6"/>
  <c r="C158" i="6"/>
  <c r="F160" i="6"/>
  <c r="F183" i="6"/>
  <c r="D212" i="6"/>
  <c r="F137" i="6"/>
  <c r="B68" i="6"/>
  <c r="F184" i="6"/>
  <c r="E158" i="6"/>
  <c r="D158" i="6"/>
  <c r="F374" i="6"/>
  <c r="B601" i="6"/>
  <c r="F140" i="6"/>
  <c r="D332" i="6"/>
  <c r="H333" i="6"/>
  <c r="F188" i="6"/>
  <c r="C332" i="6"/>
  <c r="H296" i="6"/>
  <c r="G332" i="6"/>
  <c r="H374" i="6"/>
  <c r="G500" i="6"/>
  <c r="F122" i="6"/>
  <c r="D601" i="6"/>
  <c r="D482" i="6"/>
  <c r="E362" i="6"/>
  <c r="B482" i="6"/>
  <c r="D362" i="6"/>
  <c r="B94" i="6"/>
  <c r="B600" i="6" s="1"/>
  <c r="B500" i="6"/>
  <c r="E482" i="6"/>
  <c r="B332" i="6"/>
  <c r="B599" i="6"/>
  <c r="C601" i="6"/>
  <c r="G452" i="6"/>
  <c r="C543" i="6"/>
  <c r="E392" i="6"/>
  <c r="E92" i="6"/>
  <c r="E601" i="6"/>
  <c r="E600" i="6"/>
  <c r="E25" i="6"/>
  <c r="E599" i="6"/>
  <c r="D600" i="6"/>
  <c r="D599" i="6"/>
  <c r="D92" i="6"/>
  <c r="G599" i="6"/>
  <c r="C600" i="6"/>
  <c r="C599" i="6"/>
  <c r="G601" i="6"/>
  <c r="E543" i="6"/>
  <c r="E500" i="6"/>
  <c r="G600" i="6"/>
  <c r="F356" i="6"/>
  <c r="D182" i="6"/>
  <c r="G543" i="6"/>
  <c r="G428" i="6"/>
  <c r="G290" i="6"/>
  <c r="G134" i="6"/>
  <c r="H134" i="6" s="1"/>
  <c r="C392" i="6"/>
  <c r="C92" i="6"/>
  <c r="C68" i="6"/>
  <c r="B543" i="6"/>
  <c r="B452" i="6"/>
  <c r="B392" i="6"/>
  <c r="B362" i="6"/>
  <c r="B212" i="6"/>
  <c r="B92" i="6"/>
  <c r="B25" i="6"/>
  <c r="G392" i="6"/>
  <c r="G25" i="6"/>
  <c r="E290" i="6"/>
  <c r="D452" i="6"/>
  <c r="D290" i="6"/>
  <c r="F161" i="6"/>
  <c r="F152" i="6"/>
  <c r="C362" i="6"/>
  <c r="C212" i="6"/>
  <c r="E452" i="6"/>
  <c r="E68" i="6"/>
  <c r="D392" i="6"/>
  <c r="F146" i="6"/>
  <c r="B428" i="6"/>
  <c r="B290" i="6"/>
  <c r="G212" i="6"/>
  <c r="H212" i="6" s="1"/>
  <c r="G92" i="6"/>
  <c r="H92" i="6" s="1"/>
  <c r="C25" i="6"/>
  <c r="E428" i="6"/>
  <c r="E332" i="6"/>
  <c r="E212" i="6"/>
  <c r="G362" i="6"/>
  <c r="G182" i="6"/>
  <c r="G158" i="6"/>
  <c r="G68" i="6"/>
  <c r="C500" i="6"/>
  <c r="C428" i="6"/>
  <c r="C134" i="6"/>
  <c r="D428" i="6"/>
  <c r="H335" i="6"/>
  <c r="D68" i="6"/>
  <c r="D500" i="6"/>
  <c r="F599" i="6" l="1"/>
  <c r="F601" i="6"/>
  <c r="H158" i="6"/>
  <c r="F332" i="6"/>
  <c r="H428" i="6"/>
  <c r="H25" i="6"/>
  <c r="F212" i="6"/>
  <c r="F25" i="6"/>
  <c r="F428" i="6"/>
  <c r="F482" i="6"/>
  <c r="H332" i="6"/>
  <c r="F92" i="6"/>
  <c r="H182" i="6"/>
  <c r="F68" i="6"/>
  <c r="F500" i="6"/>
  <c r="F600" i="6"/>
  <c r="H452" i="6"/>
  <c r="H362" i="6"/>
  <c r="F362" i="6"/>
  <c r="F452" i="6"/>
  <c r="H68" i="6"/>
  <c r="H392" i="6"/>
  <c r="F392" i="6"/>
  <c r="H500" i="6"/>
  <c r="H543" i="6"/>
  <c r="F543" i="6"/>
  <c r="H290" i="6"/>
  <c r="F290" i="6"/>
  <c r="F134" i="6"/>
  <c r="H600" i="6"/>
  <c r="F182" i="6"/>
  <c r="H601" i="6"/>
  <c r="F158" i="6"/>
  <c r="B598" i="6"/>
  <c r="E598" i="6"/>
  <c r="C598" i="6"/>
  <c r="G598" i="6"/>
  <c r="H599" i="6"/>
  <c r="D598" i="6"/>
  <c r="F598" i="6" l="1"/>
  <c r="H598" i="6"/>
  <c r="E330" i="6"/>
</calcChain>
</file>

<file path=xl/sharedStrings.xml><?xml version="1.0" encoding="utf-8"?>
<sst xmlns="http://schemas.openxmlformats.org/spreadsheetml/2006/main" count="510" uniqueCount="115">
  <si>
    <t>Всего</t>
  </si>
  <si>
    <t>тыс.руб</t>
  </si>
  <si>
    <t>Наименование программ (подпрограмм)</t>
  </si>
  <si>
    <t xml:space="preserve"> Процент выполнения, %</t>
  </si>
  <si>
    <t xml:space="preserve"> Процент финансирования, %</t>
  </si>
  <si>
    <t>Межбюджетные трансферты</t>
  </si>
  <si>
    <t>Внебюджетные источники</t>
  </si>
  <si>
    <t>Объем финансирования, утвержденный в муниципальной программе ГОЩ (тыс.руб.)</t>
  </si>
  <si>
    <t>Бюджет ГОЩ</t>
  </si>
  <si>
    <t xml:space="preserve">5. Муниципальная программа городского округ Щёлково "Спорт"   </t>
  </si>
  <si>
    <t>внебюджетные источники</t>
  </si>
  <si>
    <t>Межбюджетные трагсферты</t>
  </si>
  <si>
    <t xml:space="preserve">                        </t>
  </si>
  <si>
    <t>Исполнение  муниципальных * программ  (кассовый расход)</t>
  </si>
  <si>
    <t>*Исполнение муниципальных программ рассчитывается от объема финансирования, утвержденного в муниципальной программе ГОЩ</t>
  </si>
  <si>
    <t xml:space="preserve">Исполнение  муниципальных программ  (фактическое выполнение) </t>
  </si>
  <si>
    <t>й</t>
  </si>
  <si>
    <t>Средства Фонда содействия реформированию жилищно-коммунального хозяйства</t>
  </si>
  <si>
    <t>Объем фининсирования, утвержденый в бюджете ГОЩ
на 2026 год и на плановый период 2027 и 2028 годов, решением СД ГОЩ от 10.12.2024 № 190/25-63-НПА с изменениями от                23.09.2026 № 288/35-103-НПА</t>
  </si>
  <si>
    <t>Объем финансирования в соответствии со сводной бюджетной росписью на 01.10.2026</t>
  </si>
  <si>
    <t xml:space="preserve">2. Муниципальная программа городского округа Щёлково "Культура и туризм"              </t>
  </si>
  <si>
    <t xml:space="preserve">Подпрограмма 5 "Финансовое обеспечение системы организации медицинской помощи"                    </t>
  </si>
  <si>
    <t>1. Муниципальная программа городского округа Щёлково "Здравоохранение"</t>
  </si>
  <si>
    <t>Подпрограмма 2 "Развитие музейного дела"</t>
  </si>
  <si>
    <t>Подпрограмма 3 "Развитие библиотечного дела"</t>
  </si>
  <si>
    <t>Подпрограмма 5 "Укрепление материально-технической базы муниципальных учреждений культуры"</t>
  </si>
  <si>
    <t>Подпрограмма 6 "Развитие образования в сфере культуры"</t>
  </si>
  <si>
    <t xml:space="preserve"> Подпрограмма 2 "Дополнительное образование, воспитание и психолого-социальное сопровождение детей"     </t>
  </si>
  <si>
    <t>Подпрограмма 4  "Обеспечивающая подпрограмма"</t>
  </si>
  <si>
    <t>Подпрограмма 8 "Обеспечивающая подпрограмма"</t>
  </si>
  <si>
    <t>Подпрограмма 4 "Развитие профессионального искусства, гастрольно-концертной и культурно-досуговой деятельности, кинематографии"</t>
  </si>
  <si>
    <t>3. Муниципальная программа городского округа Щёлково "Образование"</t>
  </si>
  <si>
    <t xml:space="preserve">Подпрограмма  1 "Общее образование" </t>
  </si>
  <si>
    <t xml:space="preserve">4. Муниципальная программа городского округа Щёлково "Социальная защита населения"            </t>
  </si>
  <si>
    <t xml:space="preserve">Подпрограмма  1 "Социальная поддержка граждан"                    </t>
  </si>
  <si>
    <t xml:space="preserve">Подпрограмма 2 "Развитие системы отдыха и оздоровления детей"                    </t>
  </si>
  <si>
    <t>Подпрограмма 4 "Содействие занятости населения , развитие трудовых ресурсов и охраны труд"</t>
  </si>
  <si>
    <t>Подпрограмма 5 "Обеспечивающая подпрограмма"</t>
  </si>
  <si>
    <t xml:space="preserve">Подпрограмма 6 "Развитие и поддержка социально ориентированных некоммерческих организаций"                    </t>
  </si>
  <si>
    <t>Подпрограмма 7 "Обеспечение доступности для инвалидов и маломобильных групп населения объектов инфраструктуры и услуг"</t>
  </si>
  <si>
    <t xml:space="preserve"> Подпрограмма 1 «Развитие физической культуры и спорта»            </t>
  </si>
  <si>
    <t xml:space="preserve">Подпрограмма 2 "Подготовка спортивного резерва»     </t>
  </si>
  <si>
    <t xml:space="preserve">Подпрограмма 3 «Обеспечивающая подпрограмма»  </t>
  </si>
  <si>
    <t xml:space="preserve">6. Муниципальная программа городского округа Щёлково"Развитие сельского хозяйства"              </t>
  </si>
  <si>
    <t xml:space="preserve"> Подпрограмма 1 "Развитие отраслей сельского хозяйства и перерабатывающей промышленности"                    </t>
  </si>
  <si>
    <t xml:space="preserve">Подпрограмма 2 "Вовлечение в оборот земель сельскохозяйственного назначения и развитие мелиорации"                    </t>
  </si>
  <si>
    <t xml:space="preserve">Подпрограмма 4 "Обеспечение эпизоотического и ветеринарно-санитарного благополучия и развитие государственной ветеринарной службы"               </t>
  </si>
  <si>
    <t xml:space="preserve">7. Муниципальная программа городского округа Щёлково "Экология и окружающая среда"              </t>
  </si>
  <si>
    <t>Подпрограмма 1 "Охрана окружающей среды"</t>
  </si>
  <si>
    <t>Подпрограмма 2 "Развитие водохозяйственного комплекса"</t>
  </si>
  <si>
    <t>Подрограмма 5 "Ликвидация накопленного вреда окружающей среде"</t>
  </si>
  <si>
    <t>Подрограмма 4 "Развитие лесного хозяйства"</t>
  </si>
  <si>
    <r>
      <rPr>
        <b/>
        <sz val="12"/>
        <rFont val="Times New Roman"/>
        <family val="1"/>
        <charset val="204"/>
      </rPr>
      <t xml:space="preserve">8. Муниципальная программа городского округа Щёлково"Безопасность и обеспечение безопасности жизнедеятельности населения"     </t>
    </r>
    <r>
      <rPr>
        <b/>
        <sz val="12"/>
        <color indexed="10"/>
        <rFont val="Times New Roman"/>
        <family val="1"/>
        <charset val="204"/>
      </rPr>
      <t xml:space="preserve">    </t>
    </r>
  </si>
  <si>
    <t xml:space="preserve">Подпрограмма 1 "Профилактика преступлений и иных правонарушений" </t>
  </si>
  <si>
    <t>Подпрограмма 2 "Обеспечение мероприятий по защите населения и территорий от чрезвычайных ситуаций"</t>
  </si>
  <si>
    <t>Подпрограмма 3  "Обеспечение мероприятий гражданской обороны на территории муниципального образования Московской области"</t>
  </si>
  <si>
    <t>Подпрограмма 4 "Обеспечение пожарной безопасности на территории муниципального образования Московской области"</t>
  </si>
  <si>
    <t>Подпрограмма 5 "Обеспечение безопасности населения на водных объектах, расположенных на территории муниципального образования Московской области"</t>
  </si>
  <si>
    <t>Подпрограмма 6 "Обеспечивающая подпрограмма"</t>
  </si>
  <si>
    <t>9. Муниципальная программа городского округа Щёлково "Жилище"</t>
  </si>
  <si>
    <t>Подпрограмма 1 "Создание условий для жилищного строительства"</t>
  </si>
  <si>
    <t xml:space="preserve">Подпрограмма 2 "Обеспечение жильем молодых семей"           </t>
  </si>
  <si>
    <t xml:space="preserve">Подпрограмма 3  "Обеспечение жильем детей-сирот и детей, оставшихся без попечения родителей, лиц из числа детей-сирот и детей, оставшихся без попечения родителей"           </t>
  </si>
  <si>
    <t>Подпрограмма 5  "Обеспечение жильем отдельных категорий граждан за счет средств федерального бюджета"</t>
  </si>
  <si>
    <t>Подпрограмма 6 "Улучшение жилищных условий отдельных категорий многодетных семей"</t>
  </si>
  <si>
    <t>10. Муниципальная программа городского округа Щёлково "Развитие инженерной инфраструктуры "</t>
  </si>
  <si>
    <t>Подпрограмма 2 "Системы водоотведения"</t>
  </si>
  <si>
    <t xml:space="preserve"> Подпрограмма 1 "Чистая вода"               </t>
  </si>
  <si>
    <t xml:space="preserve"> Подпрограмма 3 "Объекты теплоснабжения, инженерные коммуникации"               </t>
  </si>
  <si>
    <t>Подпрограмма 5 "Энергосбережение и повышение энергетической эффективности"</t>
  </si>
  <si>
    <t>Подпрограмма 6 "Развитие газификации, топливозаправочного комплекса и электроэнергетики"</t>
  </si>
  <si>
    <t>Подпрограмма 8 "Реализация полномочий в сфере жилищно-коммунального хозяйства"</t>
  </si>
  <si>
    <t>11. Муниципальная программа городского округа Щёлково "Предпринимательство"</t>
  </si>
  <si>
    <t xml:space="preserve">Подпрограмма 1 "Инвестиции"              </t>
  </si>
  <si>
    <t>Подпрограмма 2 "Развитие конкуренции"</t>
  </si>
  <si>
    <t xml:space="preserve">Подпрограмма 3 "Развитие малого и среднего предпринимательства"              </t>
  </si>
  <si>
    <t xml:space="preserve"> Подпрограмма 4 "Развитие потребительского рынка и услуг на территории муниципального образования Московской области"</t>
  </si>
  <si>
    <t>12. Муниципальная программа городского округа Щёлково «Управление имуществом и муниципальными финансами»</t>
  </si>
  <si>
    <t>Подпрограмма 1 "Эффективное управление имущественным комплексом"</t>
  </si>
  <si>
    <t>Подпрограмма 3 "Управление муниципальным долгом"</t>
  </si>
  <si>
    <t>Подпрограмма 4 "Управление муниципальными финансами"</t>
  </si>
  <si>
    <t>13. Муниципальная программа городского округа Щёлково "Развитие институтов гражданского общества, повышения эффективности местного самоуправления и реализация молодёжной политики"</t>
  </si>
  <si>
    <t>Подпрограмма 1 "Развитие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медиасреды"</t>
  </si>
  <si>
    <t>Подпрограмма 3 "Эффективное местное самоуправление"</t>
  </si>
  <si>
    <t>Подпрограмма 4 "Молодежь Подмосковья"</t>
  </si>
  <si>
    <t>Подпрограмма 5 "Развитие добровольчества (волонтерства) в муниципальном образовании Московской области"</t>
  </si>
  <si>
    <t>14. Муниципальная программа городского округа Щёлково"Развитие и функционирование дорожно-транспортного комплекса"</t>
  </si>
  <si>
    <t>Подпрограмма 1 " Пассажирский транспорт общего пользования"</t>
  </si>
  <si>
    <t>Подпрограмма 2 "Дороги Подмосковья"</t>
  </si>
  <si>
    <t>Подпрограмма 3 "Безопасность дорожного движения"</t>
  </si>
  <si>
    <t>16. Муниципальная программа городского округа Щёлково "Цифровое муниципальное образование"</t>
  </si>
  <si>
    <t>Подпрограмма 1 "Повышение качества  и доступности предоставления государственных и муниципальных услуг на базе многофункциональных центров предоставления государственных муниципальных услуг"</t>
  </si>
  <si>
    <t>Подпрограмма 2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</si>
  <si>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Подпрограмма 3 "Обеспечивающая подпрограмма"</t>
  </si>
  <si>
    <t>Подпрограмма 4 "Развитие архивного дела"</t>
  </si>
  <si>
    <t>16. Муниципальная программа городского округа Щёлково "Архитектура и градостроительство"</t>
  </si>
  <si>
    <t>Подпрограмма 1 "Разработка Генерального плана развития городского округа"</t>
  </si>
  <si>
    <t>Подпрограмма 2 "Реализация политики пространственного развития муниципального образования"</t>
  </si>
  <si>
    <t>17. Муниципальная программа городского округа Щёлково "Формирование современной комфортной городской среды"</t>
  </si>
  <si>
    <t>Подпрограмма 1 "Комфортная городская среда"</t>
  </si>
  <si>
    <t>Подпрограмма 2 "Создание условий для обеспечения комфортного проживания жителей, в том числе в многоквартирных домах на территории Московской области"</t>
  </si>
  <si>
    <t>18. Муниципальная программа "Строительство объектов социальной инфраструктуры</t>
  </si>
  <si>
    <t>Подпрограмма 3 "Строительство (реконструкция) объектов образования"</t>
  </si>
  <si>
    <t>Подпрограмма 7 "Обеспечивающая подпрограмма"</t>
  </si>
  <si>
    <t>19. Муниципальная программа городского округа Щёлково "Переселение граждан из аварийного жилищного фонда"</t>
  </si>
  <si>
    <t>Подпрограмма 1 "Обеспечение устойчивого сокращения непригодного для проживания жилищного фонда"</t>
  </si>
  <si>
    <t>Подпрограмма 2 "Обеспечение мероприятий по переселению граждан из аварийного жилищного фонда в Московской области"</t>
  </si>
  <si>
    <t>Подпрограмма 4 "Обеспечение мероприятий по переселению граждан из аварийного жилищного фонда в Московской области, признанного таковыми после 1 января 2017 года"</t>
  </si>
  <si>
    <t>Подпрограмма 5 "Обеспечение мероприятий по переселению граждан из непригодного для проживания жилищного фонда</t>
  </si>
  <si>
    <t>20. Муниципальная программа городского округа Щёлково "Чистый округ"</t>
  </si>
  <si>
    <t>Подпрограмма 1 " Создание условий для обеспечения комфортного проживания жителей, в том числе в многоквартирных домах на территории муниципального образования</t>
  </si>
  <si>
    <t>Подпрограмма 2 "Обращение с отходами"</t>
  </si>
  <si>
    <t>Подпрограмма 1 "Профилактика заболеваний и формирование здорового образа жизни. Развитие первичной медико-санитарной помощи"</t>
  </si>
  <si>
    <t>ВСЕГО ПО МУНИЦИПАЛЬНЫМ ПРОГРАММАМ, в т.ч.</t>
  </si>
  <si>
    <t xml:space="preserve">Сводный оперативный отчет 
о реализации муниципальных программ городского округа Щёлково
за 3 кв. 2026 года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</si>
</sst>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23" x14ac:knownFonts="1"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b/>
      <sz val="14"/>
      <name val="Arial Cyr"/>
      <charset val="204"/>
    </font>
    <font>
      <b/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165" fontId="0" fillId="0" borderId="0" xfId="0" applyNumberFormat="1" applyFill="1"/>
    <xf numFmtId="0" fontId="11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165" fontId="1" fillId="0" borderId="0" xfId="0" applyNumberFormat="1" applyFont="1" applyFill="1"/>
    <xf numFmtId="165" fontId="4" fillId="2" borderId="1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16" fillId="2" borderId="0" xfId="0" applyNumberFormat="1" applyFont="1" applyFill="1" applyProtection="1">
      <protection locked="0"/>
    </xf>
    <xf numFmtId="165" fontId="11" fillId="2" borderId="0" xfId="0" applyNumberFormat="1" applyFont="1" applyFill="1" applyProtection="1">
      <protection locked="0"/>
    </xf>
    <xf numFmtId="4" fontId="4" fillId="2" borderId="0" xfId="0" applyNumberFormat="1" applyFont="1" applyFill="1" applyBorder="1" applyAlignment="1">
      <alignment horizontal="right" vertical="center"/>
    </xf>
    <xf numFmtId="165" fontId="0" fillId="2" borderId="0" xfId="0" applyNumberFormat="1" applyFill="1" applyBorder="1"/>
    <xf numFmtId="165" fontId="0" fillId="2" borderId="0" xfId="0" applyNumberFormat="1" applyFill="1"/>
    <xf numFmtId="0" fontId="16" fillId="2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165" fontId="3" fillId="2" borderId="0" xfId="0" applyNumberFormat="1" applyFont="1" applyFill="1" applyBorder="1"/>
    <xf numFmtId="165" fontId="3" fillId="2" borderId="0" xfId="0" applyNumberFormat="1" applyFont="1" applyFill="1"/>
    <xf numFmtId="2" fontId="2" fillId="2" borderId="1" xfId="0" applyNumberFormat="1" applyFont="1" applyFill="1" applyBorder="1" applyAlignment="1">
      <alignment horizontal="right" vertical="center" wrapText="1"/>
    </xf>
    <xf numFmtId="165" fontId="1" fillId="2" borderId="0" xfId="0" applyNumberFormat="1" applyFont="1" applyFill="1"/>
    <xf numFmtId="165" fontId="12" fillId="2" borderId="0" xfId="0" applyNumberFormat="1" applyFont="1" applyFill="1"/>
    <xf numFmtId="165" fontId="0" fillId="0" borderId="0" xfId="0" applyNumberFormat="1" applyFont="1" applyFill="1" applyAlignment="1">
      <alignment vertical="top"/>
    </xf>
    <xf numFmtId="165" fontId="1" fillId="0" borderId="0" xfId="0" applyNumberFormat="1" applyFont="1" applyFill="1" applyAlignment="1">
      <alignment vertical="top"/>
    </xf>
    <xf numFmtId="164" fontId="2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vertical="top"/>
    </xf>
    <xf numFmtId="165" fontId="1" fillId="3" borderId="0" xfId="0" applyNumberFormat="1" applyFont="1" applyFill="1" applyAlignment="1">
      <alignment vertical="top"/>
    </xf>
    <xf numFmtId="165" fontId="0" fillId="0" borderId="0" xfId="0" applyNumberFormat="1" applyFill="1" applyAlignment="1">
      <alignment vertical="top"/>
    </xf>
    <xf numFmtId="3" fontId="1" fillId="0" borderId="0" xfId="0" applyNumberFormat="1" applyFont="1" applyFill="1" applyAlignment="1">
      <alignment vertical="top"/>
    </xf>
    <xf numFmtId="165" fontId="22" fillId="0" borderId="0" xfId="0" applyNumberFormat="1" applyFont="1" applyFill="1"/>
    <xf numFmtId="165" fontId="22" fillId="0" borderId="0" xfId="0" applyNumberFormat="1" applyFont="1" applyFill="1" applyAlignment="1">
      <alignment vertical="top"/>
    </xf>
    <xf numFmtId="164" fontId="4" fillId="2" borderId="1" xfId="0" applyNumberFormat="1" applyFont="1" applyFill="1" applyBorder="1" applyAlignment="1">
      <alignment horizontal="right" vertical="top" wrapText="1"/>
    </xf>
    <xf numFmtId="165" fontId="22" fillId="2" borderId="0" xfId="0" applyNumberFormat="1" applyFont="1" applyFill="1"/>
    <xf numFmtId="164" fontId="5" fillId="2" borderId="1" xfId="0" applyNumberFormat="1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top" wrapText="1"/>
    </xf>
    <xf numFmtId="0" fontId="12" fillId="2" borderId="0" xfId="0" applyFont="1" applyFill="1" applyProtection="1">
      <protection locked="0"/>
    </xf>
    <xf numFmtId="0" fontId="13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165" fontId="4" fillId="2" borderId="0" xfId="0" applyNumberFormat="1" applyFont="1" applyFill="1" applyBorder="1" applyAlignment="1">
      <alignment horizontal="right" vertical="center" wrapText="1"/>
    </xf>
    <xf numFmtId="165" fontId="4" fillId="2" borderId="0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/>
    <xf numFmtId="165" fontId="2" fillId="2" borderId="1" xfId="0" applyNumberFormat="1" applyFont="1" applyFill="1" applyBorder="1" applyAlignment="1">
      <alignment horizontal="right" vertical="top"/>
    </xf>
    <xf numFmtId="165" fontId="2" fillId="2" borderId="1" xfId="0" applyNumberFormat="1" applyFont="1" applyFill="1" applyBorder="1" applyAlignment="1">
      <alignment horizontal="right" vertical="center"/>
    </xf>
    <xf numFmtId="166" fontId="2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right" vertical="top"/>
    </xf>
    <xf numFmtId="165" fontId="21" fillId="2" borderId="1" xfId="0" applyNumberFormat="1" applyFont="1" applyFill="1" applyBorder="1" applyAlignment="1">
      <alignment horizontal="right" vertical="top"/>
    </xf>
    <xf numFmtId="165" fontId="18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top"/>
    </xf>
    <xf numFmtId="4" fontId="16" fillId="2" borderId="0" xfId="0" applyNumberFormat="1" applyFont="1" applyFill="1" applyProtection="1">
      <protection locked="0"/>
    </xf>
    <xf numFmtId="4" fontId="11" fillId="2" borderId="0" xfId="0" applyNumberFormat="1" applyFont="1" applyFill="1" applyProtection="1">
      <protection locked="0"/>
    </xf>
    <xf numFmtId="4" fontId="4" fillId="2" borderId="0" xfId="0" applyNumberFormat="1" applyFont="1" applyFill="1" applyBorder="1" applyAlignment="1">
      <alignment horizontal="right" vertical="top" wrapText="1"/>
    </xf>
    <xf numFmtId="4" fontId="4" fillId="2" borderId="0" xfId="0" applyNumberFormat="1" applyFont="1" applyFill="1" applyBorder="1" applyAlignment="1">
      <alignment horizontal="right" vertical="center" wrapText="1"/>
    </xf>
    <xf numFmtId="4" fontId="0" fillId="2" borderId="0" xfId="0" applyNumberFormat="1" applyFill="1" applyBorder="1"/>
    <xf numFmtId="4" fontId="0" fillId="2" borderId="0" xfId="0" applyNumberFormat="1" applyFill="1"/>
    <xf numFmtId="165" fontId="2" fillId="2" borderId="1" xfId="0" applyNumberFormat="1" applyFont="1" applyFill="1" applyBorder="1" applyAlignment="1">
      <alignment vertical="top" wrapText="1"/>
    </xf>
    <xf numFmtId="165" fontId="2" fillId="2" borderId="1" xfId="0" applyNumberFormat="1" applyFont="1" applyFill="1" applyBorder="1" applyAlignment="1">
      <alignment horizontal="left" vertical="center" wrapText="1"/>
    </xf>
    <xf numFmtId="165" fontId="4" fillId="2" borderId="1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vertical="top" wrapText="1"/>
    </xf>
    <xf numFmtId="165" fontId="3" fillId="2" borderId="1" xfId="0" applyNumberFormat="1" applyFont="1" applyFill="1" applyBorder="1"/>
    <xf numFmtId="165" fontId="5" fillId="2" borderId="1" xfId="0" applyNumberFormat="1" applyFont="1" applyFill="1" applyBorder="1" applyAlignment="1">
      <alignment vertical="top" wrapText="1"/>
    </xf>
    <xf numFmtId="165" fontId="20" fillId="2" borderId="1" xfId="0" applyNumberFormat="1" applyFont="1" applyFill="1" applyBorder="1" applyAlignment="1" applyProtection="1">
      <alignment horizontal="left" vertical="top" wrapText="1"/>
      <protection locked="0" hidden="1"/>
    </xf>
    <xf numFmtId="165" fontId="4" fillId="2" borderId="1" xfId="0" applyNumberFormat="1" applyFont="1" applyFill="1" applyBorder="1" applyAlignment="1">
      <alignment horizontal="left" vertical="center"/>
    </xf>
    <xf numFmtId="165" fontId="20" fillId="2" borderId="1" xfId="0" applyNumberFormat="1" applyFont="1" applyFill="1" applyBorder="1" applyAlignment="1" applyProtection="1">
      <alignment vertical="top" wrapText="1"/>
      <protection locked="0" hidden="1"/>
    </xf>
    <xf numFmtId="165" fontId="5" fillId="2" borderId="1" xfId="0" applyNumberFormat="1" applyFont="1" applyFill="1" applyBorder="1" applyAlignment="1">
      <alignment horizontal="left" vertical="top" wrapText="1"/>
    </xf>
    <xf numFmtId="165" fontId="4" fillId="2" borderId="1" xfId="0" applyNumberFormat="1" applyFont="1" applyFill="1" applyBorder="1" applyAlignment="1">
      <alignment vertical="top" wrapText="1"/>
    </xf>
    <xf numFmtId="165" fontId="19" fillId="2" borderId="1" xfId="0" applyNumberFormat="1" applyFont="1" applyFill="1" applyBorder="1" applyAlignment="1">
      <alignment horizontal="left" vertical="top" wrapText="1"/>
    </xf>
    <xf numFmtId="165" fontId="2" fillId="2" borderId="1" xfId="0" applyNumberFormat="1" applyFont="1" applyFill="1" applyBorder="1" applyAlignment="1">
      <alignment horizontal="left" vertical="top" wrapText="1"/>
    </xf>
    <xf numFmtId="165" fontId="5" fillId="2" borderId="1" xfId="0" applyNumberFormat="1" applyFont="1" applyFill="1" applyBorder="1" applyAlignment="1">
      <alignment wrapText="1"/>
    </xf>
    <xf numFmtId="165" fontId="4" fillId="2" borderId="1" xfId="0" applyNumberFormat="1" applyFont="1" applyFill="1" applyBorder="1"/>
    <xf numFmtId="166" fontId="4" fillId="2" borderId="1" xfId="0" applyNumberFormat="1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165" fontId="6" fillId="2" borderId="1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 vertical="center" wrapText="1"/>
    </xf>
    <xf numFmtId="165" fontId="8" fillId="2" borderId="1" xfId="0" applyNumberFormat="1" applyFont="1" applyFill="1" applyBorder="1" applyAlignment="1">
      <alignment horizontal="right" vertical="center"/>
    </xf>
    <xf numFmtId="165" fontId="9" fillId="2" borderId="1" xfId="0" applyNumberFormat="1" applyFont="1" applyFill="1" applyBorder="1" applyAlignment="1">
      <alignment horizontal="right" vertical="center"/>
    </xf>
    <xf numFmtId="165" fontId="0" fillId="2" borderId="1" xfId="0" applyNumberFormat="1" applyFill="1" applyBorder="1"/>
    <xf numFmtId="165" fontId="14" fillId="2" borderId="2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5" fontId="4" fillId="2" borderId="0" xfId="0" applyNumberFormat="1" applyFont="1" applyFill="1" applyBorder="1" applyAlignment="1">
      <alignment horizontal="left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left" vertical="top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619"/>
  <sheetViews>
    <sheetView tabSelected="1" zoomScaleNormal="100" zoomScaleSheetLayoutView="90" workbookViewId="0">
      <pane xSplit="1" ySplit="5" topLeftCell="B591" activePane="bottomRight" state="frozen"/>
      <selection pane="topRight" activeCell="C1" sqref="C1"/>
      <selection pane="bottomLeft" activeCell="A7" sqref="A7"/>
      <selection pane="bottomRight" activeCell="A604" sqref="A604:XFD606"/>
    </sheetView>
  </sheetViews>
  <sheetFormatPr defaultRowHeight="12.75" x14ac:dyDescent="0.2"/>
  <cols>
    <col min="1" max="1" width="43.140625" style="12" customWidth="1"/>
    <col min="2" max="2" width="24.85546875" style="12" customWidth="1"/>
    <col min="3" max="3" width="26.140625" style="12" customWidth="1"/>
    <col min="4" max="4" width="22.140625" style="12" customWidth="1"/>
    <col min="5" max="5" width="15.140625" style="12" customWidth="1"/>
    <col min="6" max="6" width="14.85546875" style="12" customWidth="1"/>
    <col min="7" max="7" width="19.28515625" style="54" customWidth="1"/>
    <col min="8" max="8" width="18.5703125" style="12" customWidth="1"/>
    <col min="9" max="9" width="10.85546875" style="1" bestFit="1" customWidth="1"/>
    <col min="10" max="10" width="10.7109375" style="1" bestFit="1" customWidth="1"/>
    <col min="11" max="16384" width="9.140625" style="1"/>
  </cols>
  <sheetData>
    <row r="1" spans="1:9" ht="62.25" customHeight="1" x14ac:dyDescent="0.2">
      <c r="A1" s="78" t="s">
        <v>114</v>
      </c>
      <c r="B1" s="79"/>
      <c r="C1" s="79"/>
      <c r="D1" s="79"/>
      <c r="E1" s="79"/>
      <c r="F1" s="79"/>
      <c r="G1" s="79"/>
      <c r="H1" s="79"/>
    </row>
    <row r="2" spans="1:9" ht="37.5" customHeight="1" x14ac:dyDescent="0.2">
      <c r="A2" s="80" t="s">
        <v>2</v>
      </c>
      <c r="B2" s="84" t="s">
        <v>18</v>
      </c>
      <c r="C2" s="80" t="s">
        <v>19</v>
      </c>
      <c r="D2" s="80" t="s">
        <v>7</v>
      </c>
      <c r="E2" s="80" t="s">
        <v>15</v>
      </c>
      <c r="F2" s="80"/>
      <c r="G2" s="80" t="s">
        <v>13</v>
      </c>
      <c r="H2" s="80"/>
    </row>
    <row r="3" spans="1:9" ht="33.75" customHeight="1" x14ac:dyDescent="0.2">
      <c r="A3" s="82"/>
      <c r="B3" s="84"/>
      <c r="C3" s="80"/>
      <c r="D3" s="80"/>
      <c r="E3" s="80"/>
      <c r="F3" s="80"/>
      <c r="G3" s="80"/>
      <c r="H3" s="80"/>
    </row>
    <row r="4" spans="1:9" ht="33.75" customHeight="1" x14ac:dyDescent="0.2">
      <c r="A4" s="82"/>
      <c r="B4" s="84"/>
      <c r="C4" s="80"/>
      <c r="D4" s="80"/>
      <c r="E4" s="81"/>
      <c r="F4" s="81"/>
      <c r="G4" s="82"/>
      <c r="H4" s="82"/>
    </row>
    <row r="5" spans="1:9" ht="36.75" customHeight="1" x14ac:dyDescent="0.2">
      <c r="A5" s="82"/>
      <c r="B5" s="84"/>
      <c r="C5" s="80"/>
      <c r="D5" s="80"/>
      <c r="E5" s="42" t="s">
        <v>1</v>
      </c>
      <c r="F5" s="7" t="s">
        <v>3</v>
      </c>
      <c r="G5" s="43" t="s">
        <v>1</v>
      </c>
      <c r="H5" s="7" t="s">
        <v>4</v>
      </c>
    </row>
    <row r="6" spans="1:9" s="12" customFormat="1" ht="52.5" customHeight="1" x14ac:dyDescent="0.2">
      <c r="A6" s="55" t="s">
        <v>22</v>
      </c>
      <c r="B6" s="77"/>
      <c r="C6" s="77"/>
      <c r="D6" s="47"/>
      <c r="E6" s="5"/>
      <c r="F6" s="5"/>
      <c r="G6" s="5"/>
      <c r="H6" s="77"/>
    </row>
    <row r="7" spans="1:9" s="18" customFormat="1" ht="16.899999999999999" customHeight="1" x14ac:dyDescent="0.2">
      <c r="A7" s="56" t="s">
        <v>0</v>
      </c>
      <c r="B7" s="40">
        <f>B8+B9+B10</f>
        <v>3840</v>
      </c>
      <c r="C7" s="40">
        <f t="shared" ref="C7:D7" si="0">C8+C9+C10</f>
        <v>3840</v>
      </c>
      <c r="D7" s="40">
        <f t="shared" si="0"/>
        <v>3840</v>
      </c>
      <c r="E7" s="40">
        <f>E8+E9+E10</f>
        <v>3000</v>
      </c>
      <c r="F7" s="6">
        <f t="shared" ref="F7:F8" si="1">E7/D7</f>
        <v>0.78125</v>
      </c>
      <c r="G7" s="40">
        <f>G8+G9+G10</f>
        <v>3000</v>
      </c>
      <c r="H7" s="6">
        <f t="shared" ref="H7:H8" si="2">G7/D7</f>
        <v>0.78125</v>
      </c>
    </row>
    <row r="8" spans="1:9" s="12" customFormat="1" ht="16.899999999999999" customHeight="1" x14ac:dyDescent="0.2">
      <c r="A8" s="57" t="s">
        <v>8</v>
      </c>
      <c r="B8" s="5">
        <f t="shared" ref="B8:E10" si="3">B20</f>
        <v>3840</v>
      </c>
      <c r="C8" s="5">
        <f t="shared" si="3"/>
        <v>3840</v>
      </c>
      <c r="D8" s="5">
        <f t="shared" si="3"/>
        <v>3840</v>
      </c>
      <c r="E8" s="5">
        <v>3000</v>
      </c>
      <c r="F8" s="6">
        <f t="shared" si="1"/>
        <v>0.78125</v>
      </c>
      <c r="G8" s="5">
        <v>3000</v>
      </c>
      <c r="H8" s="6">
        <f t="shared" si="2"/>
        <v>0.78125</v>
      </c>
    </row>
    <row r="9" spans="1:9" s="12" customFormat="1" ht="15" customHeight="1" x14ac:dyDescent="0.2">
      <c r="A9" s="57" t="s">
        <v>5</v>
      </c>
      <c r="B9" s="5">
        <f t="shared" si="3"/>
        <v>0</v>
      </c>
      <c r="C9" s="5">
        <f t="shared" si="3"/>
        <v>0</v>
      </c>
      <c r="D9" s="5">
        <f t="shared" si="3"/>
        <v>0</v>
      </c>
      <c r="E9" s="5">
        <f t="shared" si="3"/>
        <v>0</v>
      </c>
      <c r="F9" s="6">
        <v>0</v>
      </c>
      <c r="G9" s="5">
        <f>G21</f>
        <v>0</v>
      </c>
      <c r="H9" s="6">
        <v>0</v>
      </c>
      <c r="I9" s="19"/>
    </row>
    <row r="10" spans="1:9" s="12" customFormat="1" ht="15.75" customHeight="1" x14ac:dyDescent="0.2">
      <c r="A10" s="57" t="s">
        <v>6</v>
      </c>
      <c r="B10" s="5">
        <f t="shared" si="3"/>
        <v>0</v>
      </c>
      <c r="C10" s="5">
        <f t="shared" si="3"/>
        <v>0</v>
      </c>
      <c r="D10" s="5">
        <f t="shared" si="3"/>
        <v>0</v>
      </c>
      <c r="E10" s="5">
        <f t="shared" si="3"/>
        <v>0</v>
      </c>
      <c r="F10" s="6">
        <v>0</v>
      </c>
      <c r="G10" s="5">
        <f>G22</f>
        <v>0</v>
      </c>
      <c r="H10" s="6">
        <v>0</v>
      </c>
    </row>
    <row r="11" spans="1:9" s="12" customFormat="1" ht="15.75" customHeight="1" x14ac:dyDescent="0.2">
      <c r="A11" s="57"/>
      <c r="B11" s="5"/>
      <c r="C11" s="5"/>
      <c r="D11" s="5"/>
      <c r="E11" s="5"/>
      <c r="F11" s="6"/>
      <c r="G11" s="5"/>
      <c r="H11" s="17"/>
    </row>
    <row r="12" spans="1:9" s="30" customFormat="1" ht="66.75" customHeight="1" x14ac:dyDescent="0.2">
      <c r="A12" s="58" t="s">
        <v>112</v>
      </c>
      <c r="B12" s="47"/>
      <c r="C12" s="47"/>
      <c r="D12" s="47"/>
      <c r="E12" s="47"/>
      <c r="F12" s="31"/>
      <c r="G12" s="47"/>
      <c r="H12" s="72"/>
    </row>
    <row r="13" spans="1:9" s="12" customFormat="1" ht="15.75" customHeight="1" x14ac:dyDescent="0.25">
      <c r="A13" s="57" t="s">
        <v>0</v>
      </c>
      <c r="B13" s="70">
        <v>0</v>
      </c>
      <c r="C13" s="70">
        <v>0</v>
      </c>
      <c r="D13" s="70">
        <v>0</v>
      </c>
      <c r="E13" s="70">
        <v>0</v>
      </c>
      <c r="F13" s="6">
        <v>0</v>
      </c>
      <c r="G13" s="70">
        <v>0</v>
      </c>
      <c r="H13" s="6">
        <v>0</v>
      </c>
    </row>
    <row r="14" spans="1:9" s="12" customFormat="1" ht="16.5" customHeight="1" x14ac:dyDescent="0.25">
      <c r="A14" s="57" t="s">
        <v>8</v>
      </c>
      <c r="B14" s="70">
        <v>0</v>
      </c>
      <c r="C14" s="70">
        <v>0</v>
      </c>
      <c r="D14" s="70">
        <v>0</v>
      </c>
      <c r="E14" s="70">
        <v>0</v>
      </c>
      <c r="F14" s="6">
        <v>0</v>
      </c>
      <c r="G14" s="70">
        <v>0</v>
      </c>
      <c r="H14" s="6">
        <v>0</v>
      </c>
    </row>
    <row r="15" spans="1:9" s="12" customFormat="1" ht="16.5" customHeight="1" x14ac:dyDescent="0.25">
      <c r="A15" s="57" t="s">
        <v>5</v>
      </c>
      <c r="B15" s="70">
        <v>0</v>
      </c>
      <c r="C15" s="70">
        <v>0</v>
      </c>
      <c r="D15" s="70">
        <v>0</v>
      </c>
      <c r="E15" s="70">
        <v>0</v>
      </c>
      <c r="F15" s="6">
        <v>0</v>
      </c>
      <c r="G15" s="70">
        <v>0</v>
      </c>
      <c r="H15" s="6">
        <v>0</v>
      </c>
    </row>
    <row r="16" spans="1:9" s="12" customFormat="1" ht="16.5" customHeight="1" x14ac:dyDescent="0.25">
      <c r="A16" s="57" t="s">
        <v>6</v>
      </c>
      <c r="B16" s="70">
        <v>0</v>
      </c>
      <c r="C16" s="70">
        <v>0</v>
      </c>
      <c r="D16" s="70">
        <v>0</v>
      </c>
      <c r="E16" s="70">
        <v>0</v>
      </c>
      <c r="F16" s="6">
        <v>0</v>
      </c>
      <c r="G16" s="70">
        <v>0</v>
      </c>
      <c r="H16" s="6">
        <v>0</v>
      </c>
    </row>
    <row r="17" spans="1:9" s="12" customFormat="1" ht="16.5" customHeight="1" x14ac:dyDescent="0.25">
      <c r="A17" s="57"/>
      <c r="B17" s="70">
        <v>0</v>
      </c>
      <c r="C17" s="70">
        <v>0</v>
      </c>
      <c r="D17" s="70">
        <v>0</v>
      </c>
      <c r="E17" s="70">
        <v>0</v>
      </c>
      <c r="F17" s="6">
        <v>0</v>
      </c>
      <c r="G17" s="70">
        <v>0</v>
      </c>
      <c r="H17" s="6">
        <v>0</v>
      </c>
    </row>
    <row r="18" spans="1:9" s="12" customFormat="1" ht="47.25" x14ac:dyDescent="0.2">
      <c r="A18" s="58" t="s">
        <v>21</v>
      </c>
      <c r="B18" s="38"/>
      <c r="C18" s="38"/>
      <c r="D18" s="5"/>
      <c r="E18" s="5"/>
      <c r="F18" s="17"/>
      <c r="G18" s="5"/>
      <c r="H18" s="17"/>
    </row>
    <row r="19" spans="1:9" s="12" customFormat="1" ht="16.899999999999999" customHeight="1" x14ac:dyDescent="0.2">
      <c r="A19" s="57" t="s">
        <v>0</v>
      </c>
      <c r="B19" s="5">
        <f>B20+B21+B22</f>
        <v>3840</v>
      </c>
      <c r="C19" s="5">
        <f>C20+C21+C22</f>
        <v>3840</v>
      </c>
      <c r="D19" s="5">
        <f>D20+D21+D22</f>
        <v>3840</v>
      </c>
      <c r="E19" s="5">
        <f>E20+E21+E22</f>
        <v>3000</v>
      </c>
      <c r="F19" s="6">
        <f t="shared" ref="F19:F20" si="4">E19/D19</f>
        <v>0.78125</v>
      </c>
      <c r="G19" s="5">
        <f>G20+G21+G22</f>
        <v>3000</v>
      </c>
      <c r="H19" s="6">
        <f t="shared" ref="H19:H20" si="5">G19/D19</f>
        <v>0.78125</v>
      </c>
    </row>
    <row r="20" spans="1:9" s="12" customFormat="1" ht="16.899999999999999" customHeight="1" x14ac:dyDescent="0.2">
      <c r="A20" s="57" t="s">
        <v>8</v>
      </c>
      <c r="B20" s="5">
        <v>3840</v>
      </c>
      <c r="C20" s="5">
        <v>3840</v>
      </c>
      <c r="D20" s="5">
        <v>3840</v>
      </c>
      <c r="E20" s="5">
        <v>3000</v>
      </c>
      <c r="F20" s="6">
        <f t="shared" si="4"/>
        <v>0.78125</v>
      </c>
      <c r="G20" s="5">
        <v>3000</v>
      </c>
      <c r="H20" s="6">
        <f t="shared" si="5"/>
        <v>0.78125</v>
      </c>
    </row>
    <row r="21" spans="1:9" s="12" customFormat="1" ht="16.899999999999999" customHeight="1" x14ac:dyDescent="0.2">
      <c r="A21" s="57" t="s">
        <v>5</v>
      </c>
      <c r="B21" s="5">
        <v>0</v>
      </c>
      <c r="C21" s="5">
        <v>0</v>
      </c>
      <c r="D21" s="5">
        <v>0</v>
      </c>
      <c r="E21" s="5">
        <v>0</v>
      </c>
      <c r="F21" s="41">
        <v>0</v>
      </c>
      <c r="G21" s="71">
        <v>0</v>
      </c>
      <c r="H21" s="41">
        <v>0</v>
      </c>
      <c r="I21" s="19"/>
    </row>
    <row r="22" spans="1:9" s="12" customFormat="1" ht="16.899999999999999" customHeight="1" x14ac:dyDescent="0.2">
      <c r="A22" s="57" t="s">
        <v>6</v>
      </c>
      <c r="B22" s="5">
        <v>0</v>
      </c>
      <c r="C22" s="5">
        <v>0</v>
      </c>
      <c r="D22" s="5">
        <v>0</v>
      </c>
      <c r="E22" s="5">
        <v>0</v>
      </c>
      <c r="F22" s="41">
        <v>0</v>
      </c>
      <c r="G22" s="71">
        <v>0</v>
      </c>
      <c r="H22" s="41">
        <v>0</v>
      </c>
    </row>
    <row r="23" spans="1:9" s="12" customFormat="1" ht="15.75" x14ac:dyDescent="0.2">
      <c r="A23" s="57"/>
      <c r="B23" s="38"/>
      <c r="C23" s="38"/>
      <c r="D23" s="5"/>
      <c r="E23" s="5"/>
      <c r="F23" s="17"/>
      <c r="G23" s="5"/>
      <c r="H23" s="17"/>
    </row>
    <row r="24" spans="1:9" s="12" customFormat="1" ht="47.25" x14ac:dyDescent="0.2">
      <c r="A24" s="55" t="s">
        <v>20</v>
      </c>
      <c r="B24" s="38"/>
      <c r="C24" s="38"/>
      <c r="D24" s="73"/>
      <c r="E24" s="38"/>
      <c r="F24" s="6"/>
      <c r="G24" s="5"/>
      <c r="H24" s="6"/>
    </row>
    <row r="25" spans="1:9" s="4" customFormat="1" ht="15.75" x14ac:dyDescent="0.2">
      <c r="A25" s="56" t="s">
        <v>0</v>
      </c>
      <c r="B25" s="40">
        <f>B31+B37+B43+B49+B55+B61</f>
        <v>1464817.7999999998</v>
      </c>
      <c r="C25" s="40">
        <f t="shared" ref="B25:E28" si="6">C31+C37+C43+C49+C55+C61</f>
        <v>1464817.76</v>
      </c>
      <c r="D25" s="40">
        <f>D26+D27+D28</f>
        <v>1598279.36</v>
      </c>
      <c r="E25" s="40">
        <f t="shared" si="6"/>
        <v>1150841.28</v>
      </c>
      <c r="F25" s="6">
        <f t="shared" ref="F25:F28" si="7">E25/D25</f>
        <v>0.72005014192262351</v>
      </c>
      <c r="G25" s="40">
        <f>G31+G37+G43+G49+G55+G61</f>
        <v>1150841.2100000002</v>
      </c>
      <c r="H25" s="6">
        <f t="shared" ref="H25:H28" si="8">G25/D25</f>
        <v>0.72005009812552423</v>
      </c>
    </row>
    <row r="26" spans="1:9" ht="15.75" x14ac:dyDescent="0.2">
      <c r="A26" s="57" t="s">
        <v>8</v>
      </c>
      <c r="B26" s="5">
        <f t="shared" si="6"/>
        <v>1439256.9</v>
      </c>
      <c r="C26" s="5">
        <f t="shared" si="6"/>
        <v>1439256.4600000002</v>
      </c>
      <c r="D26" s="5">
        <f t="shared" si="6"/>
        <v>1439364.61</v>
      </c>
      <c r="E26" s="5">
        <f>E32+E38+E44+E50+E56+E62</f>
        <v>1039545.3</v>
      </c>
      <c r="F26" s="6">
        <f t="shared" si="7"/>
        <v>0.72222513515876985</v>
      </c>
      <c r="G26" s="5">
        <f>G32+G38+G44+G50+G56+G62</f>
        <v>1039545.23</v>
      </c>
      <c r="H26" s="6">
        <f t="shared" si="8"/>
        <v>0.72222508652619988</v>
      </c>
    </row>
    <row r="27" spans="1:9" ht="15.75" x14ac:dyDescent="0.2">
      <c r="A27" s="57" t="s">
        <v>5</v>
      </c>
      <c r="B27" s="5">
        <f t="shared" si="6"/>
        <v>25560.9</v>
      </c>
      <c r="C27" s="5">
        <f t="shared" si="6"/>
        <v>25561.300000000003</v>
      </c>
      <c r="D27" s="5">
        <f t="shared" si="6"/>
        <v>25561.33</v>
      </c>
      <c r="E27" s="5">
        <f t="shared" si="6"/>
        <v>14701.92</v>
      </c>
      <c r="F27" s="6">
        <f t="shared" si="7"/>
        <v>0.57516256000763655</v>
      </c>
      <c r="G27" s="5">
        <f t="shared" ref="G27" si="9">G33+G39+G45+G51+G57+G63</f>
        <v>14701.92</v>
      </c>
      <c r="H27" s="6">
        <f t="shared" si="8"/>
        <v>0.57516256000763655</v>
      </c>
    </row>
    <row r="28" spans="1:9" ht="15.75" x14ac:dyDescent="0.2">
      <c r="A28" s="57" t="s">
        <v>6</v>
      </c>
      <c r="B28" s="5">
        <f t="shared" si="6"/>
        <v>0</v>
      </c>
      <c r="C28" s="5">
        <f t="shared" si="6"/>
        <v>0</v>
      </c>
      <c r="D28" s="5">
        <f>D34+D40+D46+D52+D58+D64</f>
        <v>133353.41999999998</v>
      </c>
      <c r="E28" s="5">
        <f t="shared" si="6"/>
        <v>96594.06</v>
      </c>
      <c r="F28" s="6">
        <f t="shared" si="7"/>
        <v>0.7243463272258035</v>
      </c>
      <c r="G28" s="5">
        <f t="shared" ref="G28" si="10">G34+G40+G46+G52+G58+G64</f>
        <v>96594.06</v>
      </c>
      <c r="H28" s="6">
        <f t="shared" si="8"/>
        <v>0.7243463272258035</v>
      </c>
    </row>
    <row r="29" spans="1:9" ht="15.75" x14ac:dyDescent="0.2">
      <c r="A29" s="57"/>
      <c r="B29" s="5"/>
      <c r="C29" s="5"/>
      <c r="D29" s="5"/>
      <c r="E29" s="5"/>
      <c r="F29" s="6"/>
      <c r="G29" s="5"/>
      <c r="H29" s="6"/>
    </row>
    <row r="30" spans="1:9" ht="33.75" customHeight="1" x14ac:dyDescent="0.2">
      <c r="A30" s="58" t="s">
        <v>23</v>
      </c>
      <c r="B30" s="5"/>
      <c r="C30" s="5"/>
      <c r="D30" s="5"/>
      <c r="E30" s="5"/>
      <c r="F30" s="6"/>
      <c r="G30" s="5"/>
      <c r="H30" s="6"/>
    </row>
    <row r="31" spans="1:9" ht="15.75" x14ac:dyDescent="0.2">
      <c r="A31" s="57" t="s">
        <v>0</v>
      </c>
      <c r="B31" s="5">
        <f>B32+B33+B34</f>
        <v>76668.600000000006</v>
      </c>
      <c r="C31" s="5">
        <f>C32+C33+C34</f>
        <v>75858.63</v>
      </c>
      <c r="D31" s="5">
        <f>D32+D33+D34</f>
        <v>78668.63</v>
      </c>
      <c r="E31" s="5">
        <f>E32+E33+E34</f>
        <v>52900.299999999996</v>
      </c>
      <c r="F31" s="6">
        <f t="shared" ref="F31:F34" si="11">E31/D31</f>
        <v>0.67244465805493236</v>
      </c>
      <c r="G31" s="5">
        <f>G32+G33+G34</f>
        <v>52900.299999999996</v>
      </c>
      <c r="H31" s="6">
        <f t="shared" ref="H31:H34" si="12">G31/D31</f>
        <v>0.67244465805493236</v>
      </c>
    </row>
    <row r="32" spans="1:9" ht="15.75" x14ac:dyDescent="0.2">
      <c r="A32" s="57" t="s">
        <v>8</v>
      </c>
      <c r="B32" s="5">
        <v>76668.600000000006</v>
      </c>
      <c r="C32" s="5">
        <v>75858.63</v>
      </c>
      <c r="D32" s="5">
        <v>76668.63</v>
      </c>
      <c r="E32" s="5">
        <v>51157.919999999998</v>
      </c>
      <c r="F32" s="6">
        <f t="shared" si="11"/>
        <v>0.66726012972972115</v>
      </c>
      <c r="G32" s="5">
        <v>51157.919999999998</v>
      </c>
      <c r="H32" s="6">
        <f t="shared" si="12"/>
        <v>0.66726012972972115</v>
      </c>
    </row>
    <row r="33" spans="1:8" ht="15.75" x14ac:dyDescent="0.2">
      <c r="A33" s="57" t="s">
        <v>5</v>
      </c>
      <c r="B33" s="5">
        <v>0</v>
      </c>
      <c r="C33" s="5">
        <v>0</v>
      </c>
      <c r="D33" s="5">
        <v>0</v>
      </c>
      <c r="E33" s="5">
        <v>0</v>
      </c>
      <c r="F33" s="6">
        <v>0</v>
      </c>
      <c r="G33" s="5">
        <v>0</v>
      </c>
      <c r="H33" s="6">
        <v>0</v>
      </c>
    </row>
    <row r="34" spans="1:8" ht="15.75" x14ac:dyDescent="0.2">
      <c r="A34" s="57" t="s">
        <v>6</v>
      </c>
      <c r="B34" s="5">
        <v>0</v>
      </c>
      <c r="C34" s="5">
        <v>0</v>
      </c>
      <c r="D34" s="5">
        <v>2000</v>
      </c>
      <c r="E34" s="5">
        <v>1742.38</v>
      </c>
      <c r="F34" s="6">
        <f t="shared" si="11"/>
        <v>0.87119000000000002</v>
      </c>
      <c r="G34" s="5">
        <v>1742.38</v>
      </c>
      <c r="H34" s="6">
        <f t="shared" si="12"/>
        <v>0.87119000000000002</v>
      </c>
    </row>
    <row r="35" spans="1:8" ht="15.75" x14ac:dyDescent="0.2">
      <c r="A35" s="57"/>
      <c r="B35" s="5"/>
      <c r="C35" s="5"/>
      <c r="D35" s="5"/>
      <c r="E35" s="5"/>
      <c r="F35" s="17"/>
      <c r="G35" s="5"/>
      <c r="H35" s="17"/>
    </row>
    <row r="36" spans="1:8" ht="31.5" x14ac:dyDescent="0.2">
      <c r="A36" s="58" t="s">
        <v>24</v>
      </c>
      <c r="B36" s="5"/>
      <c r="C36" s="5"/>
      <c r="D36" s="5"/>
      <c r="E36" s="5"/>
      <c r="F36" s="6"/>
      <c r="G36" s="5"/>
      <c r="H36" s="6"/>
    </row>
    <row r="37" spans="1:8" ht="15.75" x14ac:dyDescent="0.2">
      <c r="A37" s="57" t="s">
        <v>0</v>
      </c>
      <c r="B37" s="5">
        <f>B38+B39+B40</f>
        <v>144978.5</v>
      </c>
      <c r="C37" s="5">
        <f>C38+C39+C40</f>
        <v>144978.49</v>
      </c>
      <c r="D37" s="5">
        <f>D38+D39+D40</f>
        <v>145678.48000000001</v>
      </c>
      <c r="E37" s="5">
        <f>E38+E39+E40</f>
        <v>109148.06</v>
      </c>
      <c r="F37" s="6">
        <f t="shared" ref="F37:F40" si="13">E37/D37</f>
        <v>0.74923942094947715</v>
      </c>
      <c r="G37" s="5">
        <f>G38+G39+G40</f>
        <v>109147.99</v>
      </c>
      <c r="H37" s="6">
        <f t="shared" ref="H37:H40" si="14">G37/D37</f>
        <v>0.74923894043924677</v>
      </c>
    </row>
    <row r="38" spans="1:8" ht="15.75" x14ac:dyDescent="0.2">
      <c r="A38" s="57" t="s">
        <v>8</v>
      </c>
      <c r="B38" s="5">
        <v>143998.70000000001</v>
      </c>
      <c r="C38" s="5">
        <v>143998.69</v>
      </c>
      <c r="D38" s="5">
        <v>143998.73000000001</v>
      </c>
      <c r="E38" s="5">
        <v>107542.87</v>
      </c>
      <c r="F38" s="6">
        <f t="shared" si="13"/>
        <v>0.74683207275508601</v>
      </c>
      <c r="G38" s="5">
        <v>107542.8</v>
      </c>
      <c r="H38" s="6">
        <f t="shared" si="14"/>
        <v>0.74683158663968774</v>
      </c>
    </row>
    <row r="39" spans="1:8" ht="15.75" x14ac:dyDescent="0.2">
      <c r="A39" s="57" t="s">
        <v>5</v>
      </c>
      <c r="B39" s="5">
        <v>979.8</v>
      </c>
      <c r="C39" s="5">
        <v>979.8</v>
      </c>
      <c r="D39" s="5">
        <v>979.75</v>
      </c>
      <c r="E39" s="5">
        <v>979.75</v>
      </c>
      <c r="F39" s="6">
        <f t="shared" si="13"/>
        <v>1</v>
      </c>
      <c r="G39" s="5">
        <v>979.75</v>
      </c>
      <c r="H39" s="6">
        <f t="shared" si="14"/>
        <v>1</v>
      </c>
    </row>
    <row r="40" spans="1:8" ht="15.75" x14ac:dyDescent="0.2">
      <c r="A40" s="57" t="s">
        <v>6</v>
      </c>
      <c r="B40" s="5">
        <v>0</v>
      </c>
      <c r="C40" s="5">
        <v>0</v>
      </c>
      <c r="D40" s="5">
        <v>700</v>
      </c>
      <c r="E40" s="5">
        <v>625.44000000000005</v>
      </c>
      <c r="F40" s="6">
        <f t="shared" si="13"/>
        <v>0.89348571428571433</v>
      </c>
      <c r="G40" s="5">
        <v>625.44000000000005</v>
      </c>
      <c r="H40" s="6">
        <f t="shared" si="14"/>
        <v>0.89348571428571433</v>
      </c>
    </row>
    <row r="41" spans="1:8" ht="9" customHeight="1" x14ac:dyDescent="0.2">
      <c r="A41" s="57"/>
      <c r="B41" s="5"/>
      <c r="C41" s="5"/>
      <c r="D41" s="5"/>
      <c r="E41" s="5"/>
      <c r="F41" s="17"/>
      <c r="G41" s="5"/>
      <c r="H41" s="17"/>
    </row>
    <row r="42" spans="1:8" ht="76.5" customHeight="1" x14ac:dyDescent="0.2">
      <c r="A42" s="58" t="s">
        <v>30</v>
      </c>
      <c r="B42" s="5"/>
      <c r="C42" s="5"/>
      <c r="D42" s="5"/>
      <c r="E42" s="5"/>
      <c r="F42" s="6"/>
      <c r="G42" s="5"/>
      <c r="H42" s="6"/>
    </row>
    <row r="43" spans="1:8" ht="20.25" customHeight="1" x14ac:dyDescent="0.2">
      <c r="A43" s="57" t="s">
        <v>0</v>
      </c>
      <c r="B43" s="5">
        <f>B44+B45+B46</f>
        <v>731001.5</v>
      </c>
      <c r="C43" s="5">
        <f>C44+C45+C46</f>
        <v>731001.45000000007</v>
      </c>
      <c r="D43" s="5">
        <f>D44+D45+D46</f>
        <v>833954.97</v>
      </c>
      <c r="E43" s="5">
        <f>E44+E45+E46</f>
        <v>600179.1</v>
      </c>
      <c r="F43" s="6">
        <f t="shared" ref="F43:F46" si="15">E43/D43</f>
        <v>0.71967806607112128</v>
      </c>
      <c r="G43" s="5">
        <f>G44+G45+G46</f>
        <v>600179.1</v>
      </c>
      <c r="H43" s="6">
        <f t="shared" ref="H43:H46" si="16">G43/D43</f>
        <v>0.71967806607112128</v>
      </c>
    </row>
    <row r="44" spans="1:8" ht="15.75" x14ac:dyDescent="0.2">
      <c r="A44" s="57" t="s">
        <v>8</v>
      </c>
      <c r="B44" s="5">
        <v>725338.5</v>
      </c>
      <c r="C44" s="5">
        <v>725338.05</v>
      </c>
      <c r="D44" s="5">
        <v>725338.09</v>
      </c>
      <c r="E44" s="5">
        <v>516730.74</v>
      </c>
      <c r="F44" s="6">
        <f t="shared" si="15"/>
        <v>0.71239984101758669</v>
      </c>
      <c r="G44" s="5">
        <v>516730.74</v>
      </c>
      <c r="H44" s="6">
        <f t="shared" si="16"/>
        <v>0.71239984101758669</v>
      </c>
    </row>
    <row r="45" spans="1:8" ht="15.75" x14ac:dyDescent="0.2">
      <c r="A45" s="57" t="s">
        <v>5</v>
      </c>
      <c r="B45" s="5">
        <v>5663</v>
      </c>
      <c r="C45" s="5">
        <v>5663.4</v>
      </c>
      <c r="D45" s="5">
        <v>5663.46</v>
      </c>
      <c r="E45" s="5">
        <v>5057.5200000000004</v>
      </c>
      <c r="F45" s="6">
        <f t="shared" si="15"/>
        <v>0.89300886737082996</v>
      </c>
      <c r="G45" s="5">
        <v>5057.5200000000004</v>
      </c>
      <c r="H45" s="6">
        <f t="shared" si="16"/>
        <v>0.89300886737082996</v>
      </c>
    </row>
    <row r="46" spans="1:8" ht="15.75" x14ac:dyDescent="0.2">
      <c r="A46" s="57" t="s">
        <v>6</v>
      </c>
      <c r="B46" s="5">
        <v>0</v>
      </c>
      <c r="C46" s="5">
        <v>0</v>
      </c>
      <c r="D46" s="5">
        <v>102953.42</v>
      </c>
      <c r="E46" s="5">
        <v>78390.84</v>
      </c>
      <c r="F46" s="6">
        <f t="shared" si="15"/>
        <v>0.76142045596931118</v>
      </c>
      <c r="G46" s="5">
        <v>78390.84</v>
      </c>
      <c r="H46" s="6">
        <f t="shared" si="16"/>
        <v>0.76142045596931118</v>
      </c>
    </row>
    <row r="47" spans="1:8" ht="15.75" x14ac:dyDescent="0.2">
      <c r="A47" s="57"/>
      <c r="B47" s="5"/>
      <c r="C47" s="5"/>
      <c r="D47" s="5"/>
      <c r="E47" s="5"/>
      <c r="F47" s="6"/>
      <c r="G47" s="5"/>
      <c r="H47" s="6"/>
    </row>
    <row r="48" spans="1:8" ht="49.5" customHeight="1" x14ac:dyDescent="0.2">
      <c r="A48" s="58" t="s">
        <v>25</v>
      </c>
      <c r="B48" s="5"/>
      <c r="C48" s="5"/>
      <c r="D48" s="5"/>
      <c r="E48" s="5"/>
      <c r="F48" s="6"/>
      <c r="G48" s="5"/>
      <c r="H48" s="6"/>
    </row>
    <row r="49" spans="1:8" ht="15.75" x14ac:dyDescent="0.2">
      <c r="A49" s="57" t="s">
        <v>0</v>
      </c>
      <c r="B49" s="5">
        <f>B50+B51+B52</f>
        <v>20000</v>
      </c>
      <c r="C49" s="5">
        <f>C50+C51+C52</f>
        <v>20000</v>
      </c>
      <c r="D49" s="5">
        <f>D50+D51+D52</f>
        <v>20000</v>
      </c>
      <c r="E49" s="5">
        <f>E50+E51+E52</f>
        <v>6219.12</v>
      </c>
      <c r="F49" s="6">
        <f t="shared" ref="F49:F51" si="17">E49/D49</f>
        <v>0.31095600000000001</v>
      </c>
      <c r="G49" s="5">
        <f>G50+G51+G52</f>
        <v>6219.12</v>
      </c>
      <c r="H49" s="6">
        <f t="shared" ref="H49:H51" si="18">G49/D49</f>
        <v>0.31095600000000001</v>
      </c>
    </row>
    <row r="50" spans="1:8" ht="15.75" x14ac:dyDescent="0.2">
      <c r="A50" s="57" t="s">
        <v>8</v>
      </c>
      <c r="B50" s="5">
        <v>10000</v>
      </c>
      <c r="C50" s="5">
        <v>10000</v>
      </c>
      <c r="D50" s="5">
        <v>10000</v>
      </c>
      <c r="E50" s="5">
        <v>3109.56</v>
      </c>
      <c r="F50" s="6">
        <f t="shared" si="17"/>
        <v>0.31095600000000001</v>
      </c>
      <c r="G50" s="5">
        <v>3109.56</v>
      </c>
      <c r="H50" s="6">
        <f t="shared" si="18"/>
        <v>0.31095600000000001</v>
      </c>
    </row>
    <row r="51" spans="1:8" ht="15.75" x14ac:dyDescent="0.2">
      <c r="A51" s="57" t="s">
        <v>5</v>
      </c>
      <c r="B51" s="5">
        <v>10000</v>
      </c>
      <c r="C51" s="5">
        <v>10000</v>
      </c>
      <c r="D51" s="5">
        <v>10000</v>
      </c>
      <c r="E51" s="5">
        <v>3109.56</v>
      </c>
      <c r="F51" s="6">
        <f t="shared" si="17"/>
        <v>0.31095600000000001</v>
      </c>
      <c r="G51" s="5">
        <v>3109.56</v>
      </c>
      <c r="H51" s="6">
        <f t="shared" si="18"/>
        <v>0.31095600000000001</v>
      </c>
    </row>
    <row r="52" spans="1:8" ht="15.75" x14ac:dyDescent="0.2">
      <c r="A52" s="57" t="s">
        <v>6</v>
      </c>
      <c r="B52" s="5">
        <v>0</v>
      </c>
      <c r="C52" s="5">
        <v>0</v>
      </c>
      <c r="D52" s="5">
        <v>0</v>
      </c>
      <c r="E52" s="5">
        <v>0</v>
      </c>
      <c r="F52" s="41">
        <v>0</v>
      </c>
      <c r="G52" s="5">
        <v>0</v>
      </c>
      <c r="H52" s="41">
        <v>0</v>
      </c>
    </row>
    <row r="53" spans="1:8" ht="15.75" x14ac:dyDescent="0.2">
      <c r="A53" s="57"/>
      <c r="B53" s="5"/>
      <c r="C53" s="5"/>
      <c r="D53" s="5"/>
      <c r="E53" s="5"/>
      <c r="F53" s="17"/>
      <c r="G53" s="5"/>
      <c r="H53" s="17"/>
    </row>
    <row r="54" spans="1:8" ht="31.5" x14ac:dyDescent="0.2">
      <c r="A54" s="58" t="s">
        <v>26</v>
      </c>
      <c r="B54" s="5"/>
      <c r="C54" s="5"/>
      <c r="D54" s="5"/>
      <c r="E54" s="5"/>
      <c r="F54" s="6"/>
      <c r="G54" s="5"/>
      <c r="H54" s="6"/>
    </row>
    <row r="55" spans="1:8" ht="15.75" x14ac:dyDescent="0.2">
      <c r="A55" s="57" t="s">
        <v>0</v>
      </c>
      <c r="B55" s="5">
        <f>B56+B57+B58</f>
        <v>465319.69999999995</v>
      </c>
      <c r="C55" s="5">
        <f>C56+C57+C58</f>
        <v>466129.72</v>
      </c>
      <c r="D55" s="5">
        <f>D56+D57+D58</f>
        <v>493019.71</v>
      </c>
      <c r="E55" s="5">
        <f>E56+E57+E58</f>
        <v>363508.61000000004</v>
      </c>
      <c r="F55" s="6">
        <f t="shared" ref="F55:F58" si="19">E55/D55</f>
        <v>0.73731050225152261</v>
      </c>
      <c r="G55" s="5">
        <f>G56+G57+G58</f>
        <v>363508.61000000004</v>
      </c>
      <c r="H55" s="6">
        <f t="shared" ref="H55:H58" si="20">G55/D55</f>
        <v>0.73731050225152261</v>
      </c>
    </row>
    <row r="56" spans="1:8" ht="15.75" x14ac:dyDescent="0.2">
      <c r="A56" s="57" t="s">
        <v>8</v>
      </c>
      <c r="B56" s="5">
        <v>456401.6</v>
      </c>
      <c r="C56" s="5">
        <v>457211.62</v>
      </c>
      <c r="D56" s="5">
        <v>456401.59</v>
      </c>
      <c r="E56" s="5">
        <v>342118.12</v>
      </c>
      <c r="F56" s="6">
        <f t="shared" si="19"/>
        <v>0.74959887847892903</v>
      </c>
      <c r="G56" s="5">
        <v>342118.12</v>
      </c>
      <c r="H56" s="6">
        <f t="shared" si="20"/>
        <v>0.74959887847892903</v>
      </c>
    </row>
    <row r="57" spans="1:8" ht="15.75" x14ac:dyDescent="0.2">
      <c r="A57" s="57" t="s">
        <v>5</v>
      </c>
      <c r="B57" s="5">
        <v>8918.1</v>
      </c>
      <c r="C57" s="5">
        <v>8918.1</v>
      </c>
      <c r="D57" s="5">
        <v>8918.1200000000008</v>
      </c>
      <c r="E57" s="5">
        <v>5555.09</v>
      </c>
      <c r="F57" s="6">
        <f t="shared" si="19"/>
        <v>0.62289922091203076</v>
      </c>
      <c r="G57" s="5">
        <v>5555.09</v>
      </c>
      <c r="H57" s="6">
        <f t="shared" si="20"/>
        <v>0.62289922091203076</v>
      </c>
    </row>
    <row r="58" spans="1:8" ht="15.75" x14ac:dyDescent="0.2">
      <c r="A58" s="57" t="s">
        <v>6</v>
      </c>
      <c r="B58" s="5">
        <v>0</v>
      </c>
      <c r="C58" s="5">
        <v>0</v>
      </c>
      <c r="D58" s="5">
        <v>27700</v>
      </c>
      <c r="E58" s="5">
        <v>15835.4</v>
      </c>
      <c r="F58" s="6">
        <f t="shared" si="19"/>
        <v>0.57167509025270757</v>
      </c>
      <c r="G58" s="5">
        <v>15835.4</v>
      </c>
      <c r="H58" s="6">
        <f t="shared" si="20"/>
        <v>0.57167509025270757</v>
      </c>
    </row>
    <row r="59" spans="1:8" ht="15.75" x14ac:dyDescent="0.2">
      <c r="A59" s="57"/>
      <c r="B59" s="5"/>
      <c r="C59" s="5"/>
      <c r="D59" s="5"/>
      <c r="E59" s="5"/>
      <c r="F59" s="17"/>
      <c r="G59" s="5"/>
      <c r="H59" s="17"/>
    </row>
    <row r="60" spans="1:8" ht="31.5" x14ac:dyDescent="0.2">
      <c r="A60" s="58" t="s">
        <v>29</v>
      </c>
      <c r="B60" s="5"/>
      <c r="C60" s="5"/>
      <c r="D60" s="5"/>
      <c r="E60" s="5"/>
      <c r="F60" s="17"/>
      <c r="G60" s="5"/>
      <c r="H60" s="17"/>
    </row>
    <row r="61" spans="1:8" ht="15.75" x14ac:dyDescent="0.2">
      <c r="A61" s="57" t="s">
        <v>0</v>
      </c>
      <c r="B61" s="5">
        <f>B62+B63+B64</f>
        <v>26849.5</v>
      </c>
      <c r="C61" s="5">
        <f>C62+C63+C64</f>
        <v>26849.47</v>
      </c>
      <c r="D61" s="5">
        <f>D62+D63+D64</f>
        <v>26957.57</v>
      </c>
      <c r="E61" s="5">
        <f>E62+E63+E64</f>
        <v>18886.09</v>
      </c>
      <c r="F61" s="6">
        <f t="shared" ref="F61:F62" si="21">E61/D61</f>
        <v>0.70058577238230302</v>
      </c>
      <c r="G61" s="5">
        <f>G62+G63+G64</f>
        <v>18886.09</v>
      </c>
      <c r="H61" s="6">
        <f t="shared" ref="H61:H62" si="22">G61/D61</f>
        <v>0.70058577238230302</v>
      </c>
    </row>
    <row r="62" spans="1:8" ht="15.75" x14ac:dyDescent="0.2">
      <c r="A62" s="57" t="s">
        <v>8</v>
      </c>
      <c r="B62" s="5">
        <v>26849.5</v>
      </c>
      <c r="C62" s="5">
        <v>26849.47</v>
      </c>
      <c r="D62" s="5">
        <v>26957.57</v>
      </c>
      <c r="E62" s="5">
        <v>18886.09</v>
      </c>
      <c r="F62" s="6">
        <f t="shared" si="21"/>
        <v>0.70058577238230302</v>
      </c>
      <c r="G62" s="5">
        <v>18886.09</v>
      </c>
      <c r="H62" s="6">
        <f t="shared" si="22"/>
        <v>0.70058577238230302</v>
      </c>
    </row>
    <row r="63" spans="1:8" ht="15.75" x14ac:dyDescent="0.2">
      <c r="A63" s="57" t="s">
        <v>5</v>
      </c>
      <c r="B63" s="5">
        <v>0</v>
      </c>
      <c r="C63" s="5">
        <v>0</v>
      </c>
      <c r="D63" s="5">
        <v>0</v>
      </c>
      <c r="E63" s="5">
        <v>0</v>
      </c>
      <c r="F63" s="17">
        <v>0</v>
      </c>
      <c r="G63" s="5">
        <v>0</v>
      </c>
      <c r="H63" s="6">
        <v>0</v>
      </c>
    </row>
    <row r="64" spans="1:8" ht="15.75" x14ac:dyDescent="0.2">
      <c r="A64" s="57" t="s">
        <v>6</v>
      </c>
      <c r="B64" s="5">
        <v>0</v>
      </c>
      <c r="C64" s="5">
        <v>0</v>
      </c>
      <c r="D64" s="5">
        <v>0</v>
      </c>
      <c r="E64" s="5">
        <v>0</v>
      </c>
      <c r="F64" s="17">
        <v>0</v>
      </c>
      <c r="G64" s="5">
        <v>0</v>
      </c>
      <c r="H64" s="6">
        <v>0</v>
      </c>
    </row>
    <row r="65" spans="1:8" ht="15.75" x14ac:dyDescent="0.2">
      <c r="A65" s="57"/>
      <c r="B65" s="5"/>
      <c r="C65" s="5"/>
      <c r="D65" s="5"/>
      <c r="E65" s="5"/>
      <c r="F65" s="17"/>
      <c r="G65" s="5"/>
      <c r="H65" s="17"/>
    </row>
    <row r="66" spans="1:8" ht="16.899999999999999" customHeight="1" x14ac:dyDescent="0.2">
      <c r="A66" s="57"/>
      <c r="B66" s="38"/>
      <c r="C66" s="38"/>
      <c r="D66" s="5"/>
      <c r="E66" s="74"/>
      <c r="F66" s="6"/>
      <c r="G66" s="5"/>
      <c r="H66" s="6"/>
    </row>
    <row r="67" spans="1:8" s="12" customFormat="1" ht="47.25" x14ac:dyDescent="0.2">
      <c r="A67" s="59" t="s">
        <v>31</v>
      </c>
      <c r="B67" s="38"/>
      <c r="C67" s="38"/>
      <c r="D67" s="5"/>
      <c r="E67" s="74"/>
      <c r="F67" s="6"/>
      <c r="G67" s="5"/>
      <c r="H67" s="6"/>
    </row>
    <row r="68" spans="1:8" s="4" customFormat="1" ht="16.149999999999999" customHeight="1" x14ac:dyDescent="0.2">
      <c r="A68" s="56" t="s">
        <v>0</v>
      </c>
      <c r="B68" s="40">
        <f t="shared" ref="B68:E71" si="23">B74+B80+B86</f>
        <v>6949056.620000001</v>
      </c>
      <c r="C68" s="40">
        <f t="shared" si="23"/>
        <v>6953363.7500000009</v>
      </c>
      <c r="D68" s="40">
        <f t="shared" si="23"/>
        <v>7137765.2871099999</v>
      </c>
      <c r="E68" s="40">
        <f t="shared" si="23"/>
        <v>5112034.8128899997</v>
      </c>
      <c r="F68" s="6">
        <f t="shared" ref="F68:F71" si="24">E68/D68</f>
        <v>0.7161954207322786</v>
      </c>
      <c r="G68" s="40">
        <f>G74+G80+G86</f>
        <v>5112034.8128899997</v>
      </c>
      <c r="H68" s="6">
        <f t="shared" ref="H68:H71" si="25">G68/D68</f>
        <v>0.7161954207322786</v>
      </c>
    </row>
    <row r="69" spans="1:8" ht="16.899999999999999" customHeight="1" x14ac:dyDescent="0.2">
      <c r="A69" s="57" t="s">
        <v>8</v>
      </c>
      <c r="B69" s="5">
        <v>2016834.03</v>
      </c>
      <c r="C69" s="5">
        <f t="shared" si="23"/>
        <v>2489755.56</v>
      </c>
      <c r="D69" s="5">
        <f>D75+D81+D87</f>
        <v>2504460.4161099996</v>
      </c>
      <c r="E69" s="5">
        <f t="shared" si="23"/>
        <v>1774686.9860099999</v>
      </c>
      <c r="F69" s="6">
        <f t="shared" si="24"/>
        <v>0.70861051530073493</v>
      </c>
      <c r="G69" s="5">
        <f>G75+G81+G87</f>
        <v>1774686.9860099999</v>
      </c>
      <c r="H69" s="6">
        <f t="shared" si="25"/>
        <v>0.70861051530073493</v>
      </c>
    </row>
    <row r="70" spans="1:8" ht="17.45" customHeight="1" x14ac:dyDescent="0.2">
      <c r="A70" s="57" t="s">
        <v>5</v>
      </c>
      <c r="B70" s="5">
        <v>4459895.1900000004</v>
      </c>
      <c r="C70" s="5">
        <f t="shared" si="23"/>
        <v>4463608.1900000004</v>
      </c>
      <c r="D70" s="5">
        <f>D76+D82+D88</f>
        <v>4401156.46</v>
      </c>
      <c r="E70" s="5">
        <f t="shared" si="23"/>
        <v>3218241.3739999998</v>
      </c>
      <c r="F70" s="6">
        <f t="shared" si="24"/>
        <v>0.73122630455178139</v>
      </c>
      <c r="G70" s="5">
        <f>G76+G82+G88</f>
        <v>3218241.3739999998</v>
      </c>
      <c r="H70" s="6">
        <f t="shared" si="25"/>
        <v>0.73122630455178139</v>
      </c>
    </row>
    <row r="71" spans="1:8" ht="17.45" customHeight="1" x14ac:dyDescent="0.2">
      <c r="A71" s="57" t="s">
        <v>6</v>
      </c>
      <c r="B71" s="5">
        <f t="shared" si="23"/>
        <v>0</v>
      </c>
      <c r="C71" s="5">
        <f t="shared" si="23"/>
        <v>0</v>
      </c>
      <c r="D71" s="5">
        <f>D77+D83+D89</f>
        <v>232148.41099999999</v>
      </c>
      <c r="E71" s="5">
        <f t="shared" si="23"/>
        <v>119106.45288</v>
      </c>
      <c r="F71" s="6">
        <f t="shared" si="24"/>
        <v>0.51306167622228527</v>
      </c>
      <c r="G71" s="5">
        <f>G77+G83+G89</f>
        <v>119106.45288</v>
      </c>
      <c r="H71" s="6">
        <f t="shared" si="25"/>
        <v>0.51306167622228527</v>
      </c>
    </row>
    <row r="72" spans="1:8" ht="19.149999999999999" customHeight="1" x14ac:dyDescent="0.2">
      <c r="A72" s="60"/>
      <c r="B72" s="38"/>
      <c r="C72" s="38"/>
      <c r="D72" s="75"/>
      <c r="E72" s="74"/>
      <c r="F72" s="6"/>
      <c r="G72" s="74"/>
      <c r="H72" s="6"/>
    </row>
    <row r="73" spans="1:8" ht="17.45" customHeight="1" x14ac:dyDescent="0.2">
      <c r="A73" s="58" t="s">
        <v>32</v>
      </c>
      <c r="B73" s="38"/>
      <c r="C73" s="38"/>
      <c r="D73" s="76"/>
      <c r="E73" s="5"/>
      <c r="F73" s="6"/>
      <c r="G73" s="5"/>
      <c r="H73" s="6"/>
    </row>
    <row r="74" spans="1:8" ht="17.45" customHeight="1" x14ac:dyDescent="0.2">
      <c r="A74" s="57" t="s">
        <v>0</v>
      </c>
      <c r="B74" s="5">
        <f>B75+B76+B77</f>
        <v>6476729.2200000007</v>
      </c>
      <c r="C74" s="5">
        <f>C75+C76+C77</f>
        <v>6476729.2200000007</v>
      </c>
      <c r="D74" s="5">
        <f>D75+D76+D77</f>
        <v>6613368.8809000002</v>
      </c>
      <c r="E74" s="5">
        <f>E75+E76+E77</f>
        <v>4701695.1807899997</v>
      </c>
      <c r="F74" s="6">
        <f t="shared" ref="F74:F77" si="26">E74/D74</f>
        <v>0.71093799022294302</v>
      </c>
      <c r="G74" s="5">
        <f>G75+G76+G77</f>
        <v>4701695.1807899997</v>
      </c>
      <c r="H74" s="6">
        <f t="shared" ref="H74:H77" si="27">G74/D74</f>
        <v>0.71093799022294302</v>
      </c>
    </row>
    <row r="75" spans="1:8" ht="17.45" customHeight="1" x14ac:dyDescent="0.2">
      <c r="A75" s="57" t="s">
        <v>8</v>
      </c>
      <c r="B75" s="5">
        <v>2016834.03</v>
      </c>
      <c r="C75" s="5">
        <v>2016834.03</v>
      </c>
      <c r="D75" s="5">
        <v>2020637.2849000001</v>
      </c>
      <c r="E75" s="5">
        <v>1390495.37791</v>
      </c>
      <c r="F75" s="6">
        <f t="shared" si="26"/>
        <v>0.68814694665936282</v>
      </c>
      <c r="G75" s="5">
        <v>1390495.37791</v>
      </c>
      <c r="H75" s="6">
        <f t="shared" si="27"/>
        <v>0.68814694665936282</v>
      </c>
    </row>
    <row r="76" spans="1:8" ht="17.45" customHeight="1" x14ac:dyDescent="0.2">
      <c r="A76" s="57" t="s">
        <v>5</v>
      </c>
      <c r="B76" s="5">
        <v>4459895.1900000004</v>
      </c>
      <c r="C76" s="5">
        <v>4459895.1900000004</v>
      </c>
      <c r="D76" s="5">
        <v>4397443.46</v>
      </c>
      <c r="E76" s="5">
        <v>3216179.15</v>
      </c>
      <c r="F76" s="6">
        <f t="shared" si="26"/>
        <v>0.73137475882407366</v>
      </c>
      <c r="G76" s="5">
        <v>3216179.15</v>
      </c>
      <c r="H76" s="6">
        <f t="shared" si="27"/>
        <v>0.73137475882407366</v>
      </c>
    </row>
    <row r="77" spans="1:8" ht="17.45" customHeight="1" x14ac:dyDescent="0.2">
      <c r="A77" s="57" t="s">
        <v>6</v>
      </c>
      <c r="B77" s="5">
        <v>0</v>
      </c>
      <c r="C77" s="5">
        <v>0</v>
      </c>
      <c r="D77" s="5">
        <v>195288.136</v>
      </c>
      <c r="E77" s="5">
        <v>95020.652879999994</v>
      </c>
      <c r="F77" s="6">
        <f t="shared" si="26"/>
        <v>0.48656643883374456</v>
      </c>
      <c r="G77" s="5">
        <v>95020.652879999994</v>
      </c>
      <c r="H77" s="6">
        <f t="shared" si="27"/>
        <v>0.48656643883374456</v>
      </c>
    </row>
    <row r="78" spans="1:8" ht="17.45" customHeight="1" x14ac:dyDescent="0.2">
      <c r="A78" s="57"/>
      <c r="B78" s="5"/>
      <c r="C78" s="5"/>
      <c r="D78" s="5"/>
      <c r="E78" s="5"/>
      <c r="F78" s="6"/>
      <c r="G78" s="5"/>
      <c r="H78" s="6"/>
    </row>
    <row r="79" spans="1:8" ht="48" customHeight="1" x14ac:dyDescent="0.2">
      <c r="A79" s="58" t="s">
        <v>27</v>
      </c>
      <c r="B79" s="5"/>
      <c r="C79" s="5"/>
      <c r="D79" s="5"/>
      <c r="E79" s="5"/>
      <c r="F79" s="6"/>
      <c r="G79" s="5"/>
      <c r="H79" s="6"/>
    </row>
    <row r="80" spans="1:8" ht="17.45" customHeight="1" x14ac:dyDescent="0.2">
      <c r="A80" s="57" t="s">
        <v>0</v>
      </c>
      <c r="B80" s="5">
        <f>B81+B82+B83</f>
        <v>420870.9</v>
      </c>
      <c r="C80" s="5">
        <f>C81+C82+C83</f>
        <v>425178.07</v>
      </c>
      <c r="D80" s="5">
        <f>D81+D82+D83</f>
        <v>473643.10621</v>
      </c>
      <c r="E80" s="5">
        <f>E81+E82+E83</f>
        <v>370955.37399999995</v>
      </c>
      <c r="F80" s="6">
        <f t="shared" ref="F80:F83" si="28">E80/D80</f>
        <v>0.7831959742184631</v>
      </c>
      <c r="G80" s="5">
        <f>G81+G82+G83</f>
        <v>370955.37399999995</v>
      </c>
      <c r="H80" s="6">
        <f t="shared" ref="H80:H83" si="29">G80/D80</f>
        <v>0.7831959742184631</v>
      </c>
    </row>
    <row r="81" spans="1:13" ht="17.45" customHeight="1" x14ac:dyDescent="0.2">
      <c r="A81" s="57" t="s">
        <v>8</v>
      </c>
      <c r="B81" s="5">
        <v>417157.9</v>
      </c>
      <c r="C81" s="5">
        <v>421465.07</v>
      </c>
      <c r="D81" s="5">
        <v>433069.83120999997</v>
      </c>
      <c r="E81" s="5">
        <v>344807.35</v>
      </c>
      <c r="F81" s="6">
        <f t="shared" si="28"/>
        <v>0.79619341997711079</v>
      </c>
      <c r="G81" s="5">
        <v>344807.35</v>
      </c>
      <c r="H81" s="6">
        <f t="shared" si="29"/>
        <v>0.79619341997711079</v>
      </c>
    </row>
    <row r="82" spans="1:13" ht="17.45" customHeight="1" x14ac:dyDescent="0.2">
      <c r="A82" s="57" t="s">
        <v>5</v>
      </c>
      <c r="B82" s="5">
        <v>3713</v>
      </c>
      <c r="C82" s="5">
        <v>3713</v>
      </c>
      <c r="D82" s="5">
        <v>3713</v>
      </c>
      <c r="E82" s="5">
        <v>2062.2240000000002</v>
      </c>
      <c r="F82" s="6">
        <f t="shared" si="28"/>
        <v>0.55540640991112311</v>
      </c>
      <c r="G82" s="5">
        <v>2062.2240000000002</v>
      </c>
      <c r="H82" s="6">
        <f t="shared" si="29"/>
        <v>0.55540640991112311</v>
      </c>
    </row>
    <row r="83" spans="1:13" ht="17.45" customHeight="1" x14ac:dyDescent="0.2">
      <c r="A83" s="57" t="s">
        <v>6</v>
      </c>
      <c r="B83" s="5">
        <v>0</v>
      </c>
      <c r="C83" s="5">
        <v>0</v>
      </c>
      <c r="D83" s="5">
        <v>36860.275000000001</v>
      </c>
      <c r="E83" s="5">
        <v>24085.8</v>
      </c>
      <c r="F83" s="6">
        <f t="shared" si="28"/>
        <v>0.65343516834858117</v>
      </c>
      <c r="G83" s="5">
        <v>24085.8</v>
      </c>
      <c r="H83" s="6">
        <f t="shared" si="29"/>
        <v>0.65343516834858117</v>
      </c>
    </row>
    <row r="84" spans="1:13" ht="17.45" customHeight="1" x14ac:dyDescent="0.2">
      <c r="A84" s="57"/>
      <c r="B84" s="5"/>
      <c r="C84" s="5"/>
      <c r="D84" s="5"/>
      <c r="E84" s="5"/>
      <c r="F84" s="6"/>
      <c r="G84" s="5"/>
      <c r="H84" s="6"/>
    </row>
    <row r="85" spans="1:13" ht="31.5" customHeight="1" x14ac:dyDescent="0.2">
      <c r="A85" s="58" t="s">
        <v>28</v>
      </c>
      <c r="B85" s="5"/>
      <c r="C85" s="5"/>
      <c r="D85" s="5"/>
      <c r="E85" s="5"/>
      <c r="F85" s="6"/>
      <c r="G85" s="5"/>
      <c r="H85" s="6"/>
    </row>
    <row r="86" spans="1:13" ht="17.45" customHeight="1" x14ac:dyDescent="0.2">
      <c r="A86" s="57" t="s">
        <v>0</v>
      </c>
      <c r="B86" s="5">
        <f>B87+B88+B89</f>
        <v>51456.5</v>
      </c>
      <c r="C86" s="5">
        <f>C87+C88+C89</f>
        <v>51456.46</v>
      </c>
      <c r="D86" s="5">
        <f>D87+D88+D89</f>
        <v>50753.3</v>
      </c>
      <c r="E86" s="5">
        <f>E87+E88+E89</f>
        <v>39384.258099999999</v>
      </c>
      <c r="F86" s="6">
        <f t="shared" ref="F86:F87" si="30">E86/D86</f>
        <v>0.77599403585579652</v>
      </c>
      <c r="G86" s="5">
        <f>G87+G88+G89</f>
        <v>39384.258099999999</v>
      </c>
      <c r="H86" s="6">
        <f t="shared" ref="H86:H87" si="31">G86/D86</f>
        <v>0.77599403585579652</v>
      </c>
    </row>
    <row r="87" spans="1:13" ht="17.45" customHeight="1" x14ac:dyDescent="0.2">
      <c r="A87" s="57" t="s">
        <v>8</v>
      </c>
      <c r="B87" s="5">
        <v>51456.5</v>
      </c>
      <c r="C87" s="5">
        <v>51456.46</v>
      </c>
      <c r="D87" s="5">
        <v>50753.3</v>
      </c>
      <c r="E87" s="5">
        <v>39384.258099999999</v>
      </c>
      <c r="F87" s="6">
        <f t="shared" si="30"/>
        <v>0.77599403585579652</v>
      </c>
      <c r="G87" s="5">
        <v>39384.258099999999</v>
      </c>
      <c r="H87" s="6">
        <f t="shared" si="31"/>
        <v>0.77599403585579652</v>
      </c>
    </row>
    <row r="88" spans="1:13" ht="17.45" customHeight="1" x14ac:dyDescent="0.2">
      <c r="A88" s="57" t="s">
        <v>5</v>
      </c>
      <c r="B88" s="5">
        <v>0</v>
      </c>
      <c r="C88" s="5">
        <v>0</v>
      </c>
      <c r="D88" s="5">
        <v>0</v>
      </c>
      <c r="E88" s="5">
        <v>0</v>
      </c>
      <c r="F88" s="6">
        <v>0</v>
      </c>
      <c r="G88" s="5">
        <v>0</v>
      </c>
      <c r="H88" s="6">
        <v>0</v>
      </c>
    </row>
    <row r="89" spans="1:13" ht="17.45" customHeight="1" x14ac:dyDescent="0.2">
      <c r="A89" s="57" t="s">
        <v>6</v>
      </c>
      <c r="B89" s="5">
        <v>0</v>
      </c>
      <c r="C89" s="5">
        <v>0</v>
      </c>
      <c r="D89" s="5">
        <v>0</v>
      </c>
      <c r="E89" s="5">
        <v>0</v>
      </c>
      <c r="F89" s="6">
        <v>0</v>
      </c>
      <c r="G89" s="5">
        <v>0</v>
      </c>
      <c r="H89" s="6">
        <v>0</v>
      </c>
    </row>
    <row r="90" spans="1:13" ht="17.45" customHeight="1" x14ac:dyDescent="0.2">
      <c r="A90" s="57"/>
      <c r="B90" s="5"/>
      <c r="C90" s="5"/>
      <c r="D90" s="5"/>
      <c r="E90" s="5"/>
      <c r="F90" s="6"/>
      <c r="G90" s="5"/>
      <c r="H90" s="6"/>
    </row>
    <row r="91" spans="1:13" s="21" customFormat="1" ht="49.5" customHeight="1" x14ac:dyDescent="0.2">
      <c r="A91" s="55" t="s">
        <v>33</v>
      </c>
      <c r="B91" s="39"/>
      <c r="C91" s="39"/>
      <c r="D91" s="39"/>
      <c r="E91" s="39"/>
      <c r="F91" s="22"/>
      <c r="G91" s="39"/>
      <c r="H91" s="22"/>
      <c r="M91" s="26"/>
    </row>
    <row r="92" spans="1:13" s="4" customFormat="1" ht="16.149999999999999" customHeight="1" x14ac:dyDescent="0.2">
      <c r="A92" s="56" t="s">
        <v>0</v>
      </c>
      <c r="B92" s="40">
        <f t="shared" ref="B92:E95" si="32">B98+B104+B110+B116+B122+B128</f>
        <v>78958.039999999994</v>
      </c>
      <c r="C92" s="40">
        <f t="shared" si="32"/>
        <v>79179.199999999997</v>
      </c>
      <c r="D92" s="40">
        <f t="shared" si="32"/>
        <v>78958</v>
      </c>
      <c r="E92" s="40">
        <f t="shared" si="32"/>
        <v>65032.100000000006</v>
      </c>
      <c r="F92" s="6">
        <f t="shared" ref="F92:F94" si="33">E92/D92</f>
        <v>0.82362901795891497</v>
      </c>
      <c r="G92" s="40">
        <f>G98+G104+G110+G116+G122+G128</f>
        <v>65032.100000000006</v>
      </c>
      <c r="H92" s="6">
        <f t="shared" ref="H92:H94" si="34">G92/D92</f>
        <v>0.82362901795891497</v>
      </c>
    </row>
    <row r="93" spans="1:13" ht="16.899999999999999" customHeight="1" x14ac:dyDescent="0.2">
      <c r="A93" s="57" t="s">
        <v>8</v>
      </c>
      <c r="B93" s="5">
        <f t="shared" si="32"/>
        <v>68751.149999999994</v>
      </c>
      <c r="C93" s="5">
        <f t="shared" si="32"/>
        <v>68972.3</v>
      </c>
      <c r="D93" s="5">
        <f t="shared" si="32"/>
        <v>68751.100000000006</v>
      </c>
      <c r="E93" s="5">
        <f>E99+E105+E111+E117+E123+E129</f>
        <v>55923</v>
      </c>
      <c r="F93" s="6">
        <f t="shared" si="33"/>
        <v>0.81341243994641532</v>
      </c>
      <c r="G93" s="5">
        <f>G99+G105+G111+G117+G123+G129</f>
        <v>55923</v>
      </c>
      <c r="H93" s="6">
        <f t="shared" si="34"/>
        <v>0.81341243994641532</v>
      </c>
    </row>
    <row r="94" spans="1:13" ht="18.600000000000001" customHeight="1" x14ac:dyDescent="0.2">
      <c r="A94" s="57" t="s">
        <v>5</v>
      </c>
      <c r="B94" s="5">
        <f t="shared" si="32"/>
        <v>10206.89</v>
      </c>
      <c r="C94" s="5">
        <f t="shared" si="32"/>
        <v>10206.9</v>
      </c>
      <c r="D94" s="5">
        <f t="shared" si="32"/>
        <v>10206.9</v>
      </c>
      <c r="E94" s="5">
        <f t="shared" si="32"/>
        <v>9109.0999999999985</v>
      </c>
      <c r="F94" s="6">
        <f t="shared" si="33"/>
        <v>0.89244530660631527</v>
      </c>
      <c r="G94" s="5">
        <f>G100+G106+G112+G118+G124+G130</f>
        <v>9109.0999999999985</v>
      </c>
      <c r="H94" s="6">
        <f t="shared" si="34"/>
        <v>0.89244530660631527</v>
      </c>
    </row>
    <row r="95" spans="1:13" ht="16.5" customHeight="1" x14ac:dyDescent="0.2">
      <c r="A95" s="57" t="s">
        <v>6</v>
      </c>
      <c r="B95" s="5">
        <f t="shared" si="32"/>
        <v>0</v>
      </c>
      <c r="C95" s="5">
        <f t="shared" si="32"/>
        <v>0</v>
      </c>
      <c r="D95" s="5">
        <f t="shared" si="32"/>
        <v>0</v>
      </c>
      <c r="E95" s="5">
        <f t="shared" si="32"/>
        <v>0</v>
      </c>
      <c r="F95" s="6">
        <v>0</v>
      </c>
      <c r="G95" s="5">
        <f>G101+G107+G113+G119+G125+G131</f>
        <v>0</v>
      </c>
      <c r="H95" s="6">
        <v>0</v>
      </c>
    </row>
    <row r="96" spans="1:13" ht="13.9" customHeight="1" x14ac:dyDescent="0.2">
      <c r="A96" s="61"/>
      <c r="B96" s="5"/>
      <c r="C96" s="5"/>
      <c r="D96" s="5"/>
      <c r="E96" s="5"/>
      <c r="F96" s="6"/>
      <c r="G96" s="5"/>
      <c r="H96" s="6"/>
    </row>
    <row r="97" spans="1:45" s="24" customFormat="1" ht="29.45" customHeight="1" x14ac:dyDescent="0.2">
      <c r="A97" s="62" t="s">
        <v>34</v>
      </c>
      <c r="B97" s="39"/>
      <c r="C97" s="39"/>
      <c r="D97" s="39"/>
      <c r="E97" s="39"/>
      <c r="F97" s="22"/>
      <c r="G97" s="39"/>
      <c r="H97" s="22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</row>
    <row r="98" spans="1:45" ht="15.75" x14ac:dyDescent="0.2">
      <c r="A98" s="57" t="s">
        <v>0</v>
      </c>
      <c r="B98" s="5">
        <f>B99+B100+B101</f>
        <v>31101.9</v>
      </c>
      <c r="C98" s="5">
        <f>C99+C100+C101</f>
        <v>31323</v>
      </c>
      <c r="D98" s="5">
        <f>D99+D100+D101</f>
        <v>31101.9</v>
      </c>
      <c r="E98" s="5">
        <f>E99+E100+E101</f>
        <v>23385</v>
      </c>
      <c r="F98" s="6">
        <f t="shared" ref="F98:F99" si="35">E98/D98</f>
        <v>0.75188332545600101</v>
      </c>
      <c r="G98" s="5">
        <f>G99+G100+G101</f>
        <v>23385</v>
      </c>
      <c r="H98" s="6">
        <f t="shared" ref="H98:H99" si="36">G98/D98</f>
        <v>0.75188332545600101</v>
      </c>
    </row>
    <row r="99" spans="1:45" ht="15.75" x14ac:dyDescent="0.2">
      <c r="A99" s="57" t="s">
        <v>8</v>
      </c>
      <c r="B99" s="5">
        <v>31101.9</v>
      </c>
      <c r="C99" s="5">
        <v>31323</v>
      </c>
      <c r="D99" s="5">
        <v>31101.9</v>
      </c>
      <c r="E99" s="5">
        <v>23385</v>
      </c>
      <c r="F99" s="6">
        <f t="shared" si="35"/>
        <v>0.75188332545600101</v>
      </c>
      <c r="G99" s="5">
        <v>23385</v>
      </c>
      <c r="H99" s="6">
        <f t="shared" si="36"/>
        <v>0.75188332545600101</v>
      </c>
    </row>
    <row r="100" spans="1:45" ht="15.75" x14ac:dyDescent="0.2">
      <c r="A100" s="57" t="s">
        <v>5</v>
      </c>
      <c r="B100" s="5">
        <v>0</v>
      </c>
      <c r="C100" s="5">
        <v>0</v>
      </c>
      <c r="D100" s="5">
        <v>0</v>
      </c>
      <c r="E100" s="5">
        <v>0</v>
      </c>
      <c r="F100" s="6">
        <v>0</v>
      </c>
      <c r="G100" s="5">
        <v>0</v>
      </c>
      <c r="H100" s="6">
        <v>0</v>
      </c>
    </row>
    <row r="101" spans="1:45" ht="15.75" x14ac:dyDescent="0.2">
      <c r="A101" s="57" t="s">
        <v>6</v>
      </c>
      <c r="B101" s="5">
        <v>0</v>
      </c>
      <c r="C101" s="5">
        <v>0</v>
      </c>
      <c r="D101" s="5">
        <v>0</v>
      </c>
      <c r="E101" s="5">
        <v>0</v>
      </c>
      <c r="F101" s="6">
        <v>0</v>
      </c>
      <c r="G101" s="5">
        <v>0</v>
      </c>
      <c r="H101" s="6">
        <v>0</v>
      </c>
    </row>
    <row r="102" spans="1:45" ht="15.75" x14ac:dyDescent="0.2">
      <c r="A102" s="63"/>
      <c r="B102" s="5"/>
      <c r="C102" s="5"/>
      <c r="D102" s="5"/>
      <c r="E102" s="5"/>
      <c r="F102" s="6"/>
      <c r="G102" s="5"/>
      <c r="H102" s="6"/>
    </row>
    <row r="103" spans="1:45" s="21" customFormat="1" ht="31.5" x14ac:dyDescent="0.2">
      <c r="A103" s="64" t="s">
        <v>35</v>
      </c>
      <c r="B103" s="39"/>
      <c r="C103" s="39"/>
      <c r="D103" s="39"/>
      <c r="E103" s="39"/>
      <c r="F103" s="22"/>
      <c r="G103" s="39"/>
      <c r="H103" s="22"/>
    </row>
    <row r="104" spans="1:45" ht="15" customHeight="1" x14ac:dyDescent="0.2">
      <c r="A104" s="57" t="s">
        <v>0</v>
      </c>
      <c r="B104" s="5">
        <f>B105+B106+B107</f>
        <v>46562.25</v>
      </c>
      <c r="C104" s="5">
        <f>C105+C106+C107</f>
        <v>46562.3</v>
      </c>
      <c r="D104" s="5">
        <f>D105+D106+D107</f>
        <v>46562.2</v>
      </c>
      <c r="E104" s="5">
        <f>E105+E106+E107</f>
        <v>40525.800000000003</v>
      </c>
      <c r="F104" s="6">
        <f t="shared" ref="F104:F106" si="37">E104/D104</f>
        <v>0.87035835935587247</v>
      </c>
      <c r="G104" s="5">
        <f>G105+G106+G107</f>
        <v>40525.800000000003</v>
      </c>
      <c r="H104" s="6">
        <f t="shared" ref="H104:H106" si="38">G104/D104</f>
        <v>0.87035835935587247</v>
      </c>
    </row>
    <row r="105" spans="1:45" ht="15" customHeight="1" x14ac:dyDescent="0.2">
      <c r="A105" s="57" t="s">
        <v>8</v>
      </c>
      <c r="B105" s="5">
        <v>37149.25</v>
      </c>
      <c r="C105" s="5">
        <v>37149.300000000003</v>
      </c>
      <c r="D105" s="5">
        <v>37149.199999999997</v>
      </c>
      <c r="E105" s="5">
        <v>32038</v>
      </c>
      <c r="F105" s="6">
        <f t="shared" si="37"/>
        <v>0.86241426464096138</v>
      </c>
      <c r="G105" s="5">
        <v>32038</v>
      </c>
      <c r="H105" s="6">
        <f t="shared" si="38"/>
        <v>0.86241426464096138</v>
      </c>
    </row>
    <row r="106" spans="1:45" ht="15" customHeight="1" x14ac:dyDescent="0.2">
      <c r="A106" s="57" t="s">
        <v>5</v>
      </c>
      <c r="B106" s="5">
        <v>9413</v>
      </c>
      <c r="C106" s="5">
        <v>9413</v>
      </c>
      <c r="D106" s="5">
        <v>9413</v>
      </c>
      <c r="E106" s="5">
        <v>8487.7999999999993</v>
      </c>
      <c r="F106" s="6">
        <f t="shared" si="37"/>
        <v>0.90171040050993301</v>
      </c>
      <c r="G106" s="5">
        <v>8487.7999999999993</v>
      </c>
      <c r="H106" s="6">
        <f t="shared" si="38"/>
        <v>0.90171040050993301</v>
      </c>
    </row>
    <row r="107" spans="1:45" ht="15" customHeight="1" x14ac:dyDescent="0.2">
      <c r="A107" s="57" t="s">
        <v>6</v>
      </c>
      <c r="B107" s="5">
        <v>0</v>
      </c>
      <c r="C107" s="5">
        <v>0</v>
      </c>
      <c r="D107" s="5">
        <v>0</v>
      </c>
      <c r="E107" s="5">
        <v>0</v>
      </c>
      <c r="F107" s="6">
        <v>0</v>
      </c>
      <c r="G107" s="5">
        <v>0</v>
      </c>
      <c r="H107" s="6">
        <v>0</v>
      </c>
    </row>
    <row r="108" spans="1:45" ht="15" customHeight="1" x14ac:dyDescent="0.2">
      <c r="A108" s="57"/>
      <c r="B108" s="5"/>
      <c r="C108" s="5"/>
      <c r="D108" s="5"/>
      <c r="E108" s="5"/>
      <c r="F108" s="6"/>
      <c r="G108" s="5"/>
      <c r="H108" s="6"/>
    </row>
    <row r="109" spans="1:45" s="21" customFormat="1" ht="54" customHeight="1" x14ac:dyDescent="0.2">
      <c r="A109" s="65" t="s">
        <v>36</v>
      </c>
      <c r="B109" s="39"/>
      <c r="C109" s="39"/>
      <c r="D109" s="39"/>
      <c r="E109" s="39"/>
      <c r="F109" s="22"/>
      <c r="G109" s="39"/>
      <c r="H109" s="22"/>
    </row>
    <row r="110" spans="1:45" ht="16.5" customHeight="1" x14ac:dyDescent="0.2">
      <c r="A110" s="57" t="s">
        <v>0</v>
      </c>
      <c r="B110" s="5">
        <f>B111+B112+B113</f>
        <v>0</v>
      </c>
      <c r="C110" s="5">
        <f>C111+C112+C113</f>
        <v>0</v>
      </c>
      <c r="D110" s="5">
        <f>D111+D112+D113</f>
        <v>0</v>
      </c>
      <c r="E110" s="5">
        <f>E111+E112+E113</f>
        <v>0</v>
      </c>
      <c r="F110" s="6">
        <v>0</v>
      </c>
      <c r="G110" s="5">
        <f>G111+G112+G113</f>
        <v>0</v>
      </c>
      <c r="H110" s="6">
        <v>0</v>
      </c>
    </row>
    <row r="111" spans="1:45" ht="15" customHeight="1" x14ac:dyDescent="0.2">
      <c r="A111" s="57" t="s">
        <v>8</v>
      </c>
      <c r="B111" s="5">
        <v>0</v>
      </c>
      <c r="C111" s="5">
        <v>0</v>
      </c>
      <c r="D111" s="5">
        <v>0</v>
      </c>
      <c r="E111" s="5">
        <v>0</v>
      </c>
      <c r="F111" s="6">
        <v>0</v>
      </c>
      <c r="G111" s="5">
        <v>0</v>
      </c>
      <c r="H111" s="6">
        <v>0</v>
      </c>
    </row>
    <row r="112" spans="1:45" ht="15" customHeight="1" x14ac:dyDescent="0.2">
      <c r="A112" s="57" t="s">
        <v>5</v>
      </c>
      <c r="B112" s="5">
        <f>+C112</f>
        <v>0</v>
      </c>
      <c r="C112" s="5">
        <v>0</v>
      </c>
      <c r="D112" s="5">
        <v>0</v>
      </c>
      <c r="E112" s="5">
        <v>0</v>
      </c>
      <c r="F112" s="6">
        <v>0</v>
      </c>
      <c r="G112" s="5">
        <v>0</v>
      </c>
      <c r="H112" s="6">
        <v>0</v>
      </c>
    </row>
    <row r="113" spans="1:8" ht="15" customHeight="1" x14ac:dyDescent="0.2">
      <c r="A113" s="57" t="s">
        <v>6</v>
      </c>
      <c r="B113" s="5">
        <v>0</v>
      </c>
      <c r="C113" s="5">
        <v>0</v>
      </c>
      <c r="D113" s="5">
        <v>0</v>
      </c>
      <c r="E113" s="5">
        <v>0</v>
      </c>
      <c r="F113" s="6">
        <v>0</v>
      </c>
      <c r="G113" s="5">
        <v>0</v>
      </c>
      <c r="H113" s="6">
        <v>0</v>
      </c>
    </row>
    <row r="114" spans="1:8" ht="15" customHeight="1" x14ac:dyDescent="0.2">
      <c r="A114" s="57"/>
      <c r="B114" s="5"/>
      <c r="C114" s="5"/>
      <c r="D114" s="5"/>
      <c r="E114" s="5"/>
      <c r="F114" s="6"/>
      <c r="G114" s="5"/>
      <c r="H114" s="6"/>
    </row>
    <row r="115" spans="1:8" s="21" customFormat="1" ht="33" customHeight="1" x14ac:dyDescent="0.2">
      <c r="A115" s="61" t="s">
        <v>37</v>
      </c>
      <c r="B115" s="39"/>
      <c r="C115" s="39"/>
      <c r="D115" s="39"/>
      <c r="E115" s="39"/>
      <c r="F115" s="22"/>
      <c r="G115" s="39"/>
      <c r="H115" s="22"/>
    </row>
    <row r="116" spans="1:8" ht="15.75" customHeight="1" x14ac:dyDescent="0.2">
      <c r="A116" s="66" t="s">
        <v>0</v>
      </c>
      <c r="B116" s="5">
        <f>B117+B118+B119</f>
        <v>793.89</v>
      </c>
      <c r="C116" s="5">
        <f>C117+C118+C119</f>
        <v>793.9</v>
      </c>
      <c r="D116" s="5">
        <f>D117+D118+D119+D120</f>
        <v>793.9</v>
      </c>
      <c r="E116" s="5">
        <f>E117+E118+E119+E120</f>
        <v>621.29999999999995</v>
      </c>
      <c r="F116" s="6">
        <f t="shared" ref="F116" si="39">E116/D116</f>
        <v>0.78259226602846699</v>
      </c>
      <c r="G116" s="5">
        <f>G117+G118+G119</f>
        <v>621.29999999999995</v>
      </c>
      <c r="H116" s="6">
        <f t="shared" ref="H116" si="40">G116/D116</f>
        <v>0.78259226602846699</v>
      </c>
    </row>
    <row r="117" spans="1:8" ht="15" customHeight="1" x14ac:dyDescent="0.2">
      <c r="A117" s="66" t="s">
        <v>8</v>
      </c>
      <c r="B117" s="5">
        <v>0</v>
      </c>
      <c r="C117" s="5">
        <v>0</v>
      </c>
      <c r="D117" s="5">
        <v>0</v>
      </c>
      <c r="E117" s="5">
        <v>0</v>
      </c>
      <c r="F117" s="6">
        <v>0</v>
      </c>
      <c r="G117" s="5">
        <v>0</v>
      </c>
      <c r="H117" s="6">
        <v>0</v>
      </c>
    </row>
    <row r="118" spans="1:8" ht="15" customHeight="1" x14ac:dyDescent="0.2">
      <c r="A118" s="66" t="s">
        <v>5</v>
      </c>
      <c r="B118" s="5">
        <v>793.89</v>
      </c>
      <c r="C118" s="5">
        <v>793.9</v>
      </c>
      <c r="D118" s="5">
        <v>793.9</v>
      </c>
      <c r="E118" s="5">
        <v>621.29999999999995</v>
      </c>
      <c r="F118" s="6">
        <f t="shared" ref="F118" si="41">E118/D118</f>
        <v>0.78259226602846699</v>
      </c>
      <c r="G118" s="5">
        <v>621.29999999999995</v>
      </c>
      <c r="H118" s="6">
        <f t="shared" ref="H118" si="42">G118/D118</f>
        <v>0.78259226602846699</v>
      </c>
    </row>
    <row r="119" spans="1:8" ht="15" customHeight="1" x14ac:dyDescent="0.2">
      <c r="A119" s="66" t="s">
        <v>6</v>
      </c>
      <c r="B119" s="5">
        <v>0</v>
      </c>
      <c r="C119" s="5">
        <v>0</v>
      </c>
      <c r="D119" s="5">
        <v>0</v>
      </c>
      <c r="E119" s="5">
        <v>0</v>
      </c>
      <c r="F119" s="6">
        <v>0</v>
      </c>
      <c r="G119" s="5">
        <v>0</v>
      </c>
      <c r="H119" s="6">
        <v>0</v>
      </c>
    </row>
    <row r="120" spans="1:8" ht="15" customHeight="1" x14ac:dyDescent="0.2">
      <c r="A120" s="66"/>
      <c r="B120" s="5"/>
      <c r="C120" s="5"/>
      <c r="D120" s="5"/>
      <c r="E120" s="5"/>
      <c r="F120" s="6"/>
      <c r="G120" s="5"/>
      <c r="H120" s="6"/>
    </row>
    <row r="121" spans="1:8" s="21" customFormat="1" ht="48.75" customHeight="1" x14ac:dyDescent="0.2">
      <c r="A121" s="64" t="s">
        <v>38</v>
      </c>
      <c r="B121" s="39"/>
      <c r="C121" s="39"/>
      <c r="D121" s="39"/>
      <c r="E121" s="39"/>
      <c r="F121" s="22"/>
      <c r="G121" s="39"/>
      <c r="H121" s="22"/>
    </row>
    <row r="122" spans="1:8" ht="19.5" customHeight="1" x14ac:dyDescent="0.2">
      <c r="A122" s="57" t="s">
        <v>0</v>
      </c>
      <c r="B122" s="5">
        <f>B123+B124+B125</f>
        <v>500</v>
      </c>
      <c r="C122" s="5">
        <f>C123+C124+C125</f>
        <v>500</v>
      </c>
      <c r="D122" s="5">
        <f>D123+D124+D125</f>
        <v>500</v>
      </c>
      <c r="E122" s="5">
        <f>E123+E124+E125</f>
        <v>500</v>
      </c>
      <c r="F122" s="6">
        <f>E122/D122</f>
        <v>1</v>
      </c>
      <c r="G122" s="5">
        <f>G123+G124+G125</f>
        <v>500</v>
      </c>
      <c r="H122" s="6">
        <f t="shared" ref="H122:H123" si="43">G122/D122</f>
        <v>1</v>
      </c>
    </row>
    <row r="123" spans="1:8" ht="15" customHeight="1" x14ac:dyDescent="0.2">
      <c r="A123" s="57" t="s">
        <v>8</v>
      </c>
      <c r="B123" s="5">
        <v>500</v>
      </c>
      <c r="C123" s="5">
        <v>500</v>
      </c>
      <c r="D123" s="5">
        <v>500</v>
      </c>
      <c r="E123" s="5">
        <v>500</v>
      </c>
      <c r="F123" s="6">
        <f>E123/D123</f>
        <v>1</v>
      </c>
      <c r="G123" s="5">
        <v>500</v>
      </c>
      <c r="H123" s="6">
        <f t="shared" si="43"/>
        <v>1</v>
      </c>
    </row>
    <row r="124" spans="1:8" ht="15" customHeight="1" x14ac:dyDescent="0.2">
      <c r="A124" s="57" t="s">
        <v>5</v>
      </c>
      <c r="B124" s="5">
        <v>0</v>
      </c>
      <c r="C124" s="5">
        <v>0</v>
      </c>
      <c r="D124" s="5">
        <v>0</v>
      </c>
      <c r="E124" s="5">
        <v>0</v>
      </c>
      <c r="F124" s="6">
        <v>0</v>
      </c>
      <c r="G124" s="5">
        <v>0</v>
      </c>
      <c r="H124" s="6">
        <v>0</v>
      </c>
    </row>
    <row r="125" spans="1:8" ht="15" customHeight="1" x14ac:dyDescent="0.2">
      <c r="A125" s="57" t="s">
        <v>6</v>
      </c>
      <c r="B125" s="5">
        <v>0</v>
      </c>
      <c r="C125" s="5">
        <v>0</v>
      </c>
      <c r="D125" s="5">
        <v>0</v>
      </c>
      <c r="E125" s="5">
        <v>0</v>
      </c>
      <c r="F125" s="6">
        <v>0</v>
      </c>
      <c r="G125" s="5">
        <v>0</v>
      </c>
      <c r="H125" s="6">
        <v>0</v>
      </c>
    </row>
    <row r="126" spans="1:8" ht="12.75" customHeight="1" x14ac:dyDescent="0.2">
      <c r="A126" s="57"/>
      <c r="B126" s="5"/>
      <c r="C126" s="5"/>
      <c r="D126" s="5"/>
      <c r="E126" s="5"/>
      <c r="F126" s="6"/>
      <c r="G126" s="5"/>
      <c r="H126" s="6"/>
    </row>
    <row r="127" spans="1:8" s="21" customFormat="1" ht="64.5" customHeight="1" x14ac:dyDescent="0.2">
      <c r="A127" s="65" t="s">
        <v>39</v>
      </c>
      <c r="B127" s="39"/>
      <c r="C127" s="39"/>
      <c r="D127" s="39"/>
      <c r="E127" s="39"/>
      <c r="F127" s="22"/>
      <c r="G127" s="39"/>
      <c r="H127" s="22"/>
    </row>
    <row r="128" spans="1:8" ht="21" customHeight="1" x14ac:dyDescent="0.2">
      <c r="A128" s="57" t="s">
        <v>0</v>
      </c>
      <c r="B128" s="5">
        <f>B129+B130+B131</f>
        <v>0</v>
      </c>
      <c r="C128" s="5">
        <f>C129+C130+C131</f>
        <v>0</v>
      </c>
      <c r="D128" s="5">
        <f>D129+D130+D131</f>
        <v>0</v>
      </c>
      <c r="E128" s="5">
        <f>E129+E130+E131</f>
        <v>0</v>
      </c>
      <c r="F128" s="6">
        <v>0</v>
      </c>
      <c r="G128" s="5">
        <f>G129+G130+G131</f>
        <v>0</v>
      </c>
      <c r="H128" s="6">
        <v>0</v>
      </c>
    </row>
    <row r="129" spans="1:8" ht="15" customHeight="1" x14ac:dyDescent="0.2">
      <c r="A129" s="57" t="s">
        <v>8</v>
      </c>
      <c r="B129" s="5">
        <v>0</v>
      </c>
      <c r="C129" s="5">
        <v>0</v>
      </c>
      <c r="D129" s="5">
        <v>0</v>
      </c>
      <c r="E129" s="5">
        <v>0</v>
      </c>
      <c r="F129" s="6">
        <v>0</v>
      </c>
      <c r="G129" s="5">
        <v>0</v>
      </c>
      <c r="H129" s="6">
        <v>0</v>
      </c>
    </row>
    <row r="130" spans="1:8" ht="15" customHeight="1" x14ac:dyDescent="0.2">
      <c r="A130" s="57" t="s">
        <v>5</v>
      </c>
      <c r="B130" s="5">
        <v>0</v>
      </c>
      <c r="C130" s="5">
        <v>0</v>
      </c>
      <c r="D130" s="5">
        <v>0</v>
      </c>
      <c r="E130" s="5">
        <v>0</v>
      </c>
      <c r="F130" s="6">
        <v>0</v>
      </c>
      <c r="G130" s="5">
        <v>0</v>
      </c>
      <c r="H130" s="6">
        <v>0</v>
      </c>
    </row>
    <row r="131" spans="1:8" ht="15" customHeight="1" x14ac:dyDescent="0.2">
      <c r="A131" s="57" t="s">
        <v>6</v>
      </c>
      <c r="B131" s="5">
        <v>0</v>
      </c>
      <c r="C131" s="5">
        <v>0</v>
      </c>
      <c r="D131" s="5">
        <v>0</v>
      </c>
      <c r="E131" s="5">
        <v>0</v>
      </c>
      <c r="F131" s="6">
        <v>0</v>
      </c>
      <c r="G131" s="5">
        <v>0</v>
      </c>
      <c r="H131" s="6">
        <v>0</v>
      </c>
    </row>
    <row r="132" spans="1:8" ht="15" customHeight="1" x14ac:dyDescent="0.2">
      <c r="A132" s="66"/>
      <c r="B132" s="5"/>
      <c r="C132" s="5"/>
      <c r="D132" s="5"/>
      <c r="E132" s="5"/>
      <c r="F132" s="6"/>
      <c r="G132" s="5"/>
      <c r="H132" s="6"/>
    </row>
    <row r="133" spans="1:8" ht="36.75" customHeight="1" x14ac:dyDescent="0.2">
      <c r="A133" s="55" t="s">
        <v>9</v>
      </c>
      <c r="B133" s="5"/>
      <c r="C133" s="5"/>
      <c r="D133" s="5"/>
      <c r="E133" s="5"/>
      <c r="F133" s="6"/>
      <c r="G133" s="5"/>
      <c r="H133" s="6"/>
    </row>
    <row r="134" spans="1:8" s="4" customFormat="1" ht="15.75" x14ac:dyDescent="0.2">
      <c r="A134" s="56" t="s">
        <v>0</v>
      </c>
      <c r="B134" s="40">
        <f>B140+B146+B152</f>
        <v>684439.35</v>
      </c>
      <c r="C134" s="40">
        <f>C140+C146+C152</f>
        <v>685889.5</v>
      </c>
      <c r="D134" s="40">
        <f>D140+D146+D152</f>
        <v>798627.79</v>
      </c>
      <c r="E134" s="40">
        <f>E140+E146+E152</f>
        <v>532365.39</v>
      </c>
      <c r="F134" s="6">
        <f>E134/D134</f>
        <v>0.66660013170841448</v>
      </c>
      <c r="G134" s="40">
        <f>G140+G146+G152</f>
        <v>532365.39</v>
      </c>
      <c r="H134" s="6">
        <f t="shared" ref="H134:H137" si="44">G134/D134</f>
        <v>0.66660013170841448</v>
      </c>
    </row>
    <row r="135" spans="1:8" ht="15.75" x14ac:dyDescent="0.2">
      <c r="A135" s="57" t="s">
        <v>8</v>
      </c>
      <c r="B135" s="5">
        <f t="shared" ref="B135" si="45">B141+B147+B153</f>
        <v>681226.54999999993</v>
      </c>
      <c r="C135" s="5">
        <f t="shared" ref="C135:E137" si="46">C141+C147+C153</f>
        <v>681226.6</v>
      </c>
      <c r="D135" s="5">
        <f t="shared" ref="D135" si="47">D141+D147+D153</f>
        <v>681226.58000000007</v>
      </c>
      <c r="E135" s="5">
        <f>E141+E147+E153</f>
        <v>480641.08</v>
      </c>
      <c r="F135" s="6">
        <f>E135/D135</f>
        <v>0.70555244629474079</v>
      </c>
      <c r="G135" s="5">
        <f>G141+G147+G153</f>
        <v>480641.08</v>
      </c>
      <c r="H135" s="6">
        <f t="shared" si="44"/>
        <v>0.70555244629474079</v>
      </c>
    </row>
    <row r="136" spans="1:8" ht="15.75" x14ac:dyDescent="0.2">
      <c r="A136" s="57" t="s">
        <v>5</v>
      </c>
      <c r="B136" s="5">
        <f t="shared" ref="B136" si="48">B142+B148+B154</f>
        <v>3212.8</v>
      </c>
      <c r="C136" s="5">
        <f t="shared" si="46"/>
        <v>4662.8999999999996</v>
      </c>
      <c r="D136" s="5">
        <f t="shared" ref="D136" si="49">D142+D148+D154</f>
        <v>44901.21</v>
      </c>
      <c r="E136" s="5">
        <f>E142+E148+E154</f>
        <v>2895.58</v>
      </c>
      <c r="F136" s="6">
        <f>E136/D136</f>
        <v>6.4487794426920791E-2</v>
      </c>
      <c r="G136" s="5">
        <f>G142+G148+G154</f>
        <v>2895.58</v>
      </c>
      <c r="H136" s="6">
        <f t="shared" si="44"/>
        <v>6.4487794426920791E-2</v>
      </c>
    </row>
    <row r="137" spans="1:8" ht="15.75" x14ac:dyDescent="0.2">
      <c r="A137" s="57" t="s">
        <v>6</v>
      </c>
      <c r="B137" s="5">
        <f t="shared" ref="B137" si="50">B143+B149+B155</f>
        <v>0</v>
      </c>
      <c r="C137" s="5">
        <f t="shared" si="46"/>
        <v>0</v>
      </c>
      <c r="D137" s="5">
        <f t="shared" ref="D137" si="51">D143+D149+D155</f>
        <v>72500</v>
      </c>
      <c r="E137" s="5">
        <f t="shared" si="46"/>
        <v>48828.73</v>
      </c>
      <c r="F137" s="6">
        <f>E137/D137</f>
        <v>0.67349972413793113</v>
      </c>
      <c r="G137" s="5">
        <f>G143+G149+G155</f>
        <v>48828.73</v>
      </c>
      <c r="H137" s="6">
        <f t="shared" si="44"/>
        <v>0.67349972413793113</v>
      </c>
    </row>
    <row r="138" spans="1:8" ht="15.75" x14ac:dyDescent="0.2">
      <c r="A138" s="57"/>
      <c r="B138" s="5"/>
      <c r="C138" s="5"/>
      <c r="D138" s="5"/>
      <c r="E138" s="5"/>
      <c r="F138" s="6"/>
      <c r="G138" s="5"/>
      <c r="H138" s="6"/>
    </row>
    <row r="139" spans="1:8" ht="30.75" customHeight="1" x14ac:dyDescent="0.2">
      <c r="A139" s="65" t="s">
        <v>40</v>
      </c>
      <c r="B139" s="5"/>
      <c r="C139" s="5"/>
      <c r="D139" s="5"/>
      <c r="E139" s="5"/>
      <c r="F139" s="6"/>
      <c r="G139" s="5"/>
      <c r="H139" s="6"/>
    </row>
    <row r="140" spans="1:8" ht="15.75" x14ac:dyDescent="0.2">
      <c r="A140" s="57" t="s">
        <v>0</v>
      </c>
      <c r="B140" s="5">
        <f>B141+B142+B143</f>
        <v>438578.25</v>
      </c>
      <c r="C140" s="5">
        <f>C141+C142+C143</f>
        <v>438578.3</v>
      </c>
      <c r="D140" s="5">
        <f>D141+D142+D143</f>
        <v>563557.79</v>
      </c>
      <c r="E140" s="5">
        <f>E141+E142+E143</f>
        <v>353761.78</v>
      </c>
      <c r="F140" s="6">
        <f>E140/D140</f>
        <v>0.62772937625438552</v>
      </c>
      <c r="G140" s="5">
        <f>G141+G142+G143</f>
        <v>353761.78</v>
      </c>
      <c r="H140" s="6">
        <f t="shared" ref="H140:H141" si="52">G140/D140</f>
        <v>0.62772937625438552</v>
      </c>
    </row>
    <row r="141" spans="1:8" ht="15.75" x14ac:dyDescent="0.2">
      <c r="A141" s="57" t="s">
        <v>8</v>
      </c>
      <c r="B141" s="5">
        <v>438578.25</v>
      </c>
      <c r="C141" s="5">
        <v>438578.3</v>
      </c>
      <c r="D141" s="5">
        <v>451869.34</v>
      </c>
      <c r="E141" s="5">
        <v>306348.53000000003</v>
      </c>
      <c r="F141" s="6">
        <f>E141/D141</f>
        <v>0.67795821243370924</v>
      </c>
      <c r="G141" s="5">
        <v>306348.53000000003</v>
      </c>
      <c r="H141" s="6">
        <f t="shared" si="52"/>
        <v>0.67795821243370924</v>
      </c>
    </row>
    <row r="142" spans="1:8" ht="15.75" x14ac:dyDescent="0.2">
      <c r="A142" s="57" t="s">
        <v>5</v>
      </c>
      <c r="B142" s="5">
        <v>0</v>
      </c>
      <c r="C142" s="5">
        <v>0</v>
      </c>
      <c r="D142" s="5">
        <v>41688.449999999997</v>
      </c>
      <c r="E142" s="5">
        <v>0</v>
      </c>
      <c r="F142" s="6">
        <v>0</v>
      </c>
      <c r="G142" s="5">
        <v>0</v>
      </c>
      <c r="H142" s="6">
        <v>0</v>
      </c>
    </row>
    <row r="143" spans="1:8" ht="15.75" x14ac:dyDescent="0.2">
      <c r="A143" s="57" t="s">
        <v>6</v>
      </c>
      <c r="B143" s="5">
        <v>0</v>
      </c>
      <c r="C143" s="5">
        <v>0</v>
      </c>
      <c r="D143" s="5">
        <v>70000</v>
      </c>
      <c r="E143" s="5">
        <v>47413.25</v>
      </c>
      <c r="F143" s="6">
        <f>E143/D143</f>
        <v>0.67733214285714283</v>
      </c>
      <c r="G143" s="5">
        <v>47413.25</v>
      </c>
      <c r="H143" s="6">
        <f t="shared" ref="H143" si="53">G143/D143</f>
        <v>0.67733214285714283</v>
      </c>
    </row>
    <row r="144" spans="1:8" ht="15.75" x14ac:dyDescent="0.2">
      <c r="A144" s="57"/>
      <c r="B144" s="5"/>
      <c r="C144" s="5"/>
      <c r="D144" s="5"/>
      <c r="E144" s="5"/>
      <c r="F144" s="6"/>
      <c r="G144" s="5"/>
      <c r="H144" s="6"/>
    </row>
    <row r="145" spans="1:8" ht="34.5" customHeight="1" x14ac:dyDescent="0.2">
      <c r="A145" s="65" t="s">
        <v>41</v>
      </c>
      <c r="B145" s="5"/>
      <c r="C145" s="5"/>
      <c r="D145" s="5"/>
      <c r="E145" s="5"/>
      <c r="F145" s="6"/>
      <c r="G145" s="5"/>
      <c r="H145" s="6"/>
    </row>
    <row r="146" spans="1:8" ht="15.75" x14ac:dyDescent="0.2">
      <c r="A146" s="57" t="s">
        <v>0</v>
      </c>
      <c r="B146" s="5">
        <f>B147+B148+B149</f>
        <v>203400</v>
      </c>
      <c r="C146" s="5">
        <f>C147+C148+C149</f>
        <v>204838.5</v>
      </c>
      <c r="D146" s="5">
        <f>D147+D148+D149</f>
        <v>205440</v>
      </c>
      <c r="E146" s="5">
        <f>E147+E148+E149</f>
        <v>153471.60999999999</v>
      </c>
      <c r="F146" s="6">
        <f>E146/D146</f>
        <v>0.74703860007788159</v>
      </c>
      <c r="G146" s="5">
        <f>G147+G148+G149</f>
        <v>153471.60999999999</v>
      </c>
      <c r="H146" s="6">
        <f t="shared" ref="H146:H149" si="54">G146/D146</f>
        <v>0.74703860007788159</v>
      </c>
    </row>
    <row r="147" spans="1:8" ht="15.75" x14ac:dyDescent="0.2">
      <c r="A147" s="57" t="s">
        <v>8</v>
      </c>
      <c r="B147" s="5">
        <v>200187.2</v>
      </c>
      <c r="C147" s="5">
        <v>200175.6</v>
      </c>
      <c r="D147" s="5">
        <v>199727.24</v>
      </c>
      <c r="E147" s="5">
        <v>149160.54999999999</v>
      </c>
      <c r="F147" s="6">
        <f>E147/D147</f>
        <v>0.7468212648409901</v>
      </c>
      <c r="G147" s="5">
        <v>149160.54999999999</v>
      </c>
      <c r="H147" s="6">
        <f t="shared" si="54"/>
        <v>0.7468212648409901</v>
      </c>
    </row>
    <row r="148" spans="1:8" ht="15.75" x14ac:dyDescent="0.2">
      <c r="A148" s="57" t="s">
        <v>5</v>
      </c>
      <c r="B148" s="5">
        <v>3212.8</v>
      </c>
      <c r="C148" s="5">
        <v>4662.8999999999996</v>
      </c>
      <c r="D148" s="5">
        <v>3212.76</v>
      </c>
      <c r="E148" s="5">
        <v>2895.58</v>
      </c>
      <c r="F148" s="6">
        <v>0</v>
      </c>
      <c r="G148" s="5">
        <v>2895.58</v>
      </c>
      <c r="H148" s="6">
        <f t="shared" si="54"/>
        <v>0.9012749162713678</v>
      </c>
    </row>
    <row r="149" spans="1:8" ht="15.75" x14ac:dyDescent="0.2">
      <c r="A149" s="57" t="s">
        <v>6</v>
      </c>
      <c r="B149" s="5">
        <v>0</v>
      </c>
      <c r="C149" s="5">
        <v>0</v>
      </c>
      <c r="D149" s="5">
        <v>2500</v>
      </c>
      <c r="E149" s="5">
        <v>1415.48</v>
      </c>
      <c r="F149" s="6">
        <f>E149/D149</f>
        <v>0.56619200000000003</v>
      </c>
      <c r="G149" s="5">
        <v>1415.48</v>
      </c>
      <c r="H149" s="6">
        <f t="shared" si="54"/>
        <v>0.56619200000000003</v>
      </c>
    </row>
    <row r="150" spans="1:8" ht="15.75" x14ac:dyDescent="0.2">
      <c r="A150" s="57"/>
      <c r="B150" s="5"/>
      <c r="C150" s="5"/>
      <c r="D150" s="5"/>
      <c r="E150" s="5"/>
      <c r="F150" s="6"/>
      <c r="G150" s="5"/>
      <c r="H150" s="6"/>
    </row>
    <row r="151" spans="1:8" ht="35.25" customHeight="1" x14ac:dyDescent="0.2">
      <c r="A151" s="65" t="s">
        <v>42</v>
      </c>
      <c r="B151" s="5"/>
      <c r="C151" s="5"/>
      <c r="D151" s="5"/>
      <c r="E151" s="5"/>
      <c r="F151" s="6"/>
      <c r="G151" s="5"/>
      <c r="H151" s="6"/>
    </row>
    <row r="152" spans="1:8" ht="15.75" x14ac:dyDescent="0.2">
      <c r="A152" s="57" t="s">
        <v>0</v>
      </c>
      <c r="B152" s="5">
        <f>B153+B154+B155</f>
        <v>42461.1</v>
      </c>
      <c r="C152" s="5">
        <f>C153+C154+C155</f>
        <v>42472.7</v>
      </c>
      <c r="D152" s="5">
        <f>D153+D154+D155</f>
        <v>29630</v>
      </c>
      <c r="E152" s="5">
        <f>E153+E154+E155</f>
        <v>25132</v>
      </c>
      <c r="F152" s="6">
        <f>E152/D152</f>
        <v>0.84819439757003035</v>
      </c>
      <c r="G152" s="5">
        <f>G153+G154+G155</f>
        <v>25132</v>
      </c>
      <c r="H152" s="6">
        <f t="shared" ref="H152:H153" si="55">G152/D152</f>
        <v>0.84819439757003035</v>
      </c>
    </row>
    <row r="153" spans="1:8" ht="15.75" x14ac:dyDescent="0.2">
      <c r="A153" s="57" t="s">
        <v>8</v>
      </c>
      <c r="B153" s="5">
        <v>42461.1</v>
      </c>
      <c r="C153" s="5">
        <v>42472.7</v>
      </c>
      <c r="D153" s="5">
        <v>29630</v>
      </c>
      <c r="E153" s="5">
        <v>25132</v>
      </c>
      <c r="F153" s="6">
        <f>E153/D153</f>
        <v>0.84819439757003035</v>
      </c>
      <c r="G153" s="5">
        <v>25132</v>
      </c>
      <c r="H153" s="6">
        <f t="shared" si="55"/>
        <v>0.84819439757003035</v>
      </c>
    </row>
    <row r="154" spans="1:8" ht="15.75" x14ac:dyDescent="0.2">
      <c r="A154" s="57" t="s">
        <v>5</v>
      </c>
      <c r="B154" s="5">
        <v>0</v>
      </c>
      <c r="C154" s="5">
        <v>0</v>
      </c>
      <c r="D154" s="5">
        <v>0</v>
      </c>
      <c r="E154" s="5">
        <v>0</v>
      </c>
      <c r="F154" s="6">
        <v>0</v>
      </c>
      <c r="G154" s="5">
        <v>0</v>
      </c>
      <c r="H154" s="6">
        <v>0</v>
      </c>
    </row>
    <row r="155" spans="1:8" ht="15.75" x14ac:dyDescent="0.2">
      <c r="A155" s="57" t="s">
        <v>6</v>
      </c>
      <c r="B155" s="5">
        <v>0</v>
      </c>
      <c r="C155" s="5">
        <v>0</v>
      </c>
      <c r="D155" s="5">
        <v>0</v>
      </c>
      <c r="E155" s="5">
        <v>0</v>
      </c>
      <c r="F155" s="6">
        <v>0</v>
      </c>
      <c r="G155" s="5">
        <v>0</v>
      </c>
      <c r="H155" s="6">
        <v>0</v>
      </c>
    </row>
    <row r="156" spans="1:8" ht="15.75" x14ac:dyDescent="0.2">
      <c r="A156" s="57"/>
      <c r="B156" s="5"/>
      <c r="C156" s="5"/>
      <c r="D156" s="5"/>
      <c r="E156" s="5"/>
      <c r="F156" s="6"/>
      <c r="G156" s="5"/>
      <c r="H156" s="6"/>
    </row>
    <row r="157" spans="1:8" ht="49.5" customHeight="1" x14ac:dyDescent="0.2">
      <c r="A157" s="55" t="s">
        <v>43</v>
      </c>
      <c r="B157" s="5"/>
      <c r="C157" s="5"/>
      <c r="D157" s="5"/>
      <c r="E157" s="5"/>
      <c r="F157" s="6"/>
      <c r="G157" s="5"/>
      <c r="H157" s="6"/>
    </row>
    <row r="158" spans="1:8" s="4" customFormat="1" ht="20.25" customHeight="1" x14ac:dyDescent="0.2">
      <c r="A158" s="56" t="s">
        <v>0</v>
      </c>
      <c r="B158" s="40">
        <f t="shared" ref="B158:E161" si="56">B164+B170+B176</f>
        <v>11473</v>
      </c>
      <c r="C158" s="40">
        <f t="shared" si="56"/>
        <v>10534.2</v>
      </c>
      <c r="D158" s="40">
        <f t="shared" si="56"/>
        <v>15773</v>
      </c>
      <c r="E158" s="40">
        <f t="shared" si="56"/>
        <v>14126</v>
      </c>
      <c r="F158" s="6">
        <f>E158/D158</f>
        <v>0.8955810562353389</v>
      </c>
      <c r="G158" s="40">
        <f>G164+G170+G176</f>
        <v>14126</v>
      </c>
      <c r="H158" s="6">
        <f t="shared" ref="H158:H161" si="57">G158/D158</f>
        <v>0.8955810562353389</v>
      </c>
    </row>
    <row r="159" spans="1:8" ht="24" customHeight="1" x14ac:dyDescent="0.2">
      <c r="A159" s="57" t="s">
        <v>8</v>
      </c>
      <c r="B159" s="5">
        <f t="shared" si="56"/>
        <v>5907</v>
      </c>
      <c r="C159" s="5">
        <f t="shared" si="56"/>
        <v>4968.2</v>
      </c>
      <c r="D159" s="5">
        <f t="shared" si="56"/>
        <v>5907</v>
      </c>
      <c r="E159" s="5">
        <f t="shared" si="56"/>
        <v>4962.5</v>
      </c>
      <c r="F159" s="6">
        <f>E159/D159</f>
        <v>0.84010496021669201</v>
      </c>
      <c r="G159" s="5">
        <f>G165+G171+G177</f>
        <v>4962.5</v>
      </c>
      <c r="H159" s="6">
        <f t="shared" si="57"/>
        <v>0.84010496021669201</v>
      </c>
    </row>
    <row r="160" spans="1:8" ht="18.75" customHeight="1" x14ac:dyDescent="0.2">
      <c r="A160" s="57" t="s">
        <v>5</v>
      </c>
      <c r="B160" s="5">
        <f t="shared" si="56"/>
        <v>5566</v>
      </c>
      <c r="C160" s="5">
        <f t="shared" si="56"/>
        <v>5566</v>
      </c>
      <c r="D160" s="5">
        <f t="shared" si="56"/>
        <v>5566</v>
      </c>
      <c r="E160" s="5">
        <f t="shared" si="56"/>
        <v>1843.5</v>
      </c>
      <c r="F160" s="6">
        <f>E160/D160</f>
        <v>0.33120733021918791</v>
      </c>
      <c r="G160" s="5">
        <f>G166+G172+G178</f>
        <v>1843.5</v>
      </c>
      <c r="H160" s="6">
        <f t="shared" si="57"/>
        <v>0.33120733021918791</v>
      </c>
    </row>
    <row r="161" spans="1:8" ht="16.5" customHeight="1" x14ac:dyDescent="0.2">
      <c r="A161" s="57" t="s">
        <v>6</v>
      </c>
      <c r="B161" s="5">
        <f t="shared" si="56"/>
        <v>0</v>
      </c>
      <c r="C161" s="5">
        <f t="shared" si="56"/>
        <v>0</v>
      </c>
      <c r="D161" s="5">
        <f t="shared" si="56"/>
        <v>4300</v>
      </c>
      <c r="E161" s="5">
        <f t="shared" si="56"/>
        <v>7320</v>
      </c>
      <c r="F161" s="6">
        <f>E161/D161</f>
        <v>1.7023255813953488</v>
      </c>
      <c r="G161" s="5">
        <f>G167+G173+G179</f>
        <v>7320</v>
      </c>
      <c r="H161" s="6">
        <f t="shared" si="57"/>
        <v>1.7023255813953488</v>
      </c>
    </row>
    <row r="162" spans="1:8" ht="15.75" x14ac:dyDescent="0.2">
      <c r="A162" s="57"/>
      <c r="B162" s="5"/>
      <c r="C162" s="5"/>
      <c r="D162" s="5"/>
      <c r="E162" s="5"/>
      <c r="F162" s="6"/>
      <c r="G162" s="5"/>
      <c r="H162" s="6"/>
    </row>
    <row r="163" spans="1:8" ht="47.25" x14ac:dyDescent="0.2">
      <c r="A163" s="62" t="s">
        <v>44</v>
      </c>
      <c r="B163" s="5"/>
      <c r="C163" s="5"/>
      <c r="D163" s="5"/>
      <c r="E163" s="5"/>
      <c r="F163" s="6"/>
      <c r="G163" s="5"/>
      <c r="H163" s="6"/>
    </row>
    <row r="164" spans="1:8" ht="15.75" x14ac:dyDescent="0.2">
      <c r="A164" s="57" t="s">
        <v>0</v>
      </c>
      <c r="B164" s="5">
        <f>B165+B166+B167</f>
        <v>0</v>
      </c>
      <c r="C164" s="5">
        <f>C165+C166+C167</f>
        <v>0</v>
      </c>
      <c r="D164" s="5">
        <f>D165+D166+D167</f>
        <v>1000</v>
      </c>
      <c r="E164" s="5">
        <f>E165+E166+E167</f>
        <v>2061</v>
      </c>
      <c r="F164" s="6">
        <f>E164/D164</f>
        <v>2.0609999999999999</v>
      </c>
      <c r="G164" s="5">
        <f>G165+G166+G167</f>
        <v>2061</v>
      </c>
      <c r="H164" s="6">
        <f t="shared" ref="H164" si="58">G164/D164</f>
        <v>2.0609999999999999</v>
      </c>
    </row>
    <row r="165" spans="1:8" ht="15.75" x14ac:dyDescent="0.2">
      <c r="A165" s="57" t="s">
        <v>8</v>
      </c>
      <c r="B165" s="5">
        <v>0</v>
      </c>
      <c r="C165" s="5">
        <v>0</v>
      </c>
      <c r="D165" s="5">
        <v>0</v>
      </c>
      <c r="E165" s="5">
        <v>0</v>
      </c>
      <c r="F165" s="6">
        <v>0</v>
      </c>
      <c r="G165" s="5">
        <v>0</v>
      </c>
      <c r="H165" s="6">
        <v>0</v>
      </c>
    </row>
    <row r="166" spans="1:8" ht="15.75" x14ac:dyDescent="0.2">
      <c r="A166" s="57" t="s">
        <v>5</v>
      </c>
      <c r="B166" s="5">
        <v>0</v>
      </c>
      <c r="C166" s="5">
        <v>0</v>
      </c>
      <c r="D166" s="5">
        <v>0</v>
      </c>
      <c r="E166" s="5">
        <v>0</v>
      </c>
      <c r="F166" s="6">
        <v>0</v>
      </c>
      <c r="G166" s="5">
        <v>0</v>
      </c>
      <c r="H166" s="6">
        <v>0</v>
      </c>
    </row>
    <row r="167" spans="1:8" ht="15.75" x14ac:dyDescent="0.2">
      <c r="A167" s="57" t="s">
        <v>6</v>
      </c>
      <c r="B167" s="5">
        <v>0</v>
      </c>
      <c r="C167" s="5">
        <v>0</v>
      </c>
      <c r="D167" s="5">
        <v>1000</v>
      </c>
      <c r="E167" s="5">
        <v>2061</v>
      </c>
      <c r="F167" s="6">
        <f>E167/D167</f>
        <v>2.0609999999999999</v>
      </c>
      <c r="G167" s="5">
        <v>2061</v>
      </c>
      <c r="H167" s="6">
        <f>G167/D167</f>
        <v>2.0609999999999999</v>
      </c>
    </row>
    <row r="168" spans="1:8" ht="15.75" x14ac:dyDescent="0.2">
      <c r="A168" s="57"/>
      <c r="B168" s="5"/>
      <c r="C168" s="5"/>
      <c r="D168" s="5"/>
      <c r="E168" s="5"/>
      <c r="F168" s="6"/>
      <c r="G168" s="5"/>
      <c r="H168" s="6"/>
    </row>
    <row r="169" spans="1:8" ht="47.25" x14ac:dyDescent="0.2">
      <c r="A169" s="62" t="s">
        <v>45</v>
      </c>
      <c r="B169" s="5"/>
      <c r="C169" s="5"/>
      <c r="D169" s="5"/>
      <c r="E169" s="5"/>
      <c r="F169" s="6"/>
      <c r="G169" s="5"/>
      <c r="H169" s="6"/>
    </row>
    <row r="170" spans="1:8" ht="15.75" x14ac:dyDescent="0.2">
      <c r="A170" s="57" t="s">
        <v>0</v>
      </c>
      <c r="B170" s="5">
        <f>B171+B172+B173</f>
        <v>5907</v>
      </c>
      <c r="C170" s="5">
        <f>C171+C172+C173</f>
        <v>4968.2</v>
      </c>
      <c r="D170" s="5">
        <f>D171+D172+D173</f>
        <v>9207</v>
      </c>
      <c r="E170" s="5">
        <f>E171+E172+E173</f>
        <v>10221.5</v>
      </c>
      <c r="F170" s="6">
        <f>E170/D170</f>
        <v>1.1101879005104811</v>
      </c>
      <c r="G170" s="5">
        <f>G171+G172+G173</f>
        <v>10221.5</v>
      </c>
      <c r="H170" s="6">
        <f t="shared" ref="H170:H173" si="59">G170/D170</f>
        <v>1.1101879005104811</v>
      </c>
    </row>
    <row r="171" spans="1:8" ht="15.75" x14ac:dyDescent="0.2">
      <c r="A171" s="57" t="s">
        <v>8</v>
      </c>
      <c r="B171" s="5">
        <v>5907</v>
      </c>
      <c r="C171" s="5">
        <v>4968.2</v>
      </c>
      <c r="D171" s="5">
        <v>5907</v>
      </c>
      <c r="E171" s="5">
        <v>4962.5</v>
      </c>
      <c r="F171" s="6">
        <f>E171/D171</f>
        <v>0.84010496021669201</v>
      </c>
      <c r="G171" s="5">
        <v>4962.5</v>
      </c>
      <c r="H171" s="6">
        <f t="shared" si="59"/>
        <v>0.84010496021669201</v>
      </c>
    </row>
    <row r="172" spans="1:8" ht="15.75" x14ac:dyDescent="0.2">
      <c r="A172" s="57" t="s">
        <v>5</v>
      </c>
      <c r="B172" s="5">
        <v>0</v>
      </c>
      <c r="C172" s="5">
        <v>0</v>
      </c>
      <c r="D172" s="5">
        <v>0</v>
      </c>
      <c r="E172" s="5">
        <v>0</v>
      </c>
      <c r="F172" s="6">
        <v>0</v>
      </c>
      <c r="G172" s="5">
        <v>0</v>
      </c>
      <c r="H172" s="6">
        <v>0</v>
      </c>
    </row>
    <row r="173" spans="1:8" ht="15.75" x14ac:dyDescent="0.2">
      <c r="A173" s="57" t="s">
        <v>6</v>
      </c>
      <c r="B173" s="5">
        <v>0</v>
      </c>
      <c r="C173" s="5">
        <v>0</v>
      </c>
      <c r="D173" s="5">
        <v>3300</v>
      </c>
      <c r="E173" s="5">
        <v>5259</v>
      </c>
      <c r="F173" s="6">
        <f>E173/D173</f>
        <v>1.5936363636363637</v>
      </c>
      <c r="G173" s="5">
        <v>5259</v>
      </c>
      <c r="H173" s="6">
        <f t="shared" si="59"/>
        <v>1.5936363636363637</v>
      </c>
    </row>
    <row r="174" spans="1:8" ht="15.75" x14ac:dyDescent="0.2">
      <c r="A174" s="57"/>
      <c r="B174" s="5"/>
      <c r="C174" s="5"/>
      <c r="D174" s="5"/>
      <c r="E174" s="5"/>
      <c r="F174" s="6"/>
      <c r="G174" s="5"/>
      <c r="H174" s="6"/>
    </row>
    <row r="175" spans="1:8" ht="71.25" customHeight="1" x14ac:dyDescent="0.2">
      <c r="A175" s="62" t="s">
        <v>46</v>
      </c>
      <c r="B175" s="5"/>
      <c r="C175" s="5"/>
      <c r="D175" s="5"/>
      <c r="E175" s="5"/>
      <c r="F175" s="6"/>
      <c r="G175" s="5"/>
      <c r="H175" s="6"/>
    </row>
    <row r="176" spans="1:8" ht="15.75" x14ac:dyDescent="0.2">
      <c r="A176" s="57" t="s">
        <v>0</v>
      </c>
      <c r="B176" s="5">
        <f>B177+B178+B179</f>
        <v>5566</v>
      </c>
      <c r="C176" s="5">
        <f>C177+C178+C179</f>
        <v>5566</v>
      </c>
      <c r="D176" s="5">
        <f>D177+D178+D179</f>
        <v>5566</v>
      </c>
      <c r="E176" s="5">
        <f>E177+E178+E179</f>
        <v>1843.5</v>
      </c>
      <c r="F176" s="6">
        <f>E176/D176</f>
        <v>0.33120733021918791</v>
      </c>
      <c r="G176" s="5">
        <f>G177+G178+G179</f>
        <v>1843.5</v>
      </c>
      <c r="H176" s="6">
        <f t="shared" ref="H176" si="60">G176/D176</f>
        <v>0.33120733021918791</v>
      </c>
    </row>
    <row r="177" spans="1:8" ht="15.75" x14ac:dyDescent="0.2">
      <c r="A177" s="57" t="s">
        <v>8</v>
      </c>
      <c r="B177" s="5">
        <v>0</v>
      </c>
      <c r="C177" s="5">
        <v>0</v>
      </c>
      <c r="D177" s="5">
        <v>0</v>
      </c>
      <c r="E177" s="5">
        <v>0</v>
      </c>
      <c r="F177" s="6">
        <v>0</v>
      </c>
      <c r="G177" s="5">
        <v>0</v>
      </c>
      <c r="H177" s="6">
        <v>0</v>
      </c>
    </row>
    <row r="178" spans="1:8" ht="15.75" x14ac:dyDescent="0.2">
      <c r="A178" s="57" t="s">
        <v>5</v>
      </c>
      <c r="B178" s="5">
        <v>5566</v>
      </c>
      <c r="C178" s="5">
        <v>5566</v>
      </c>
      <c r="D178" s="5">
        <v>5566</v>
      </c>
      <c r="E178" s="5">
        <v>1843.5</v>
      </c>
      <c r="F178" s="6">
        <f>E178/D178</f>
        <v>0.33120733021918791</v>
      </c>
      <c r="G178" s="5">
        <v>1843.5</v>
      </c>
      <c r="H178" s="6">
        <f t="shared" ref="H178" si="61">G178/D178</f>
        <v>0.33120733021918791</v>
      </c>
    </row>
    <row r="179" spans="1:8" ht="15.75" x14ac:dyDescent="0.2">
      <c r="A179" s="57" t="s">
        <v>6</v>
      </c>
      <c r="B179" s="5">
        <v>0</v>
      </c>
      <c r="C179" s="5">
        <v>0</v>
      </c>
      <c r="D179" s="5">
        <v>0</v>
      </c>
      <c r="E179" s="5">
        <v>0</v>
      </c>
      <c r="F179" s="6">
        <v>0</v>
      </c>
      <c r="G179" s="5">
        <v>0</v>
      </c>
      <c r="H179" s="6">
        <v>0</v>
      </c>
    </row>
    <row r="180" spans="1:8" ht="15.75" x14ac:dyDescent="0.2">
      <c r="A180" s="57"/>
      <c r="B180" s="5"/>
      <c r="C180" s="5"/>
      <c r="D180" s="5"/>
      <c r="E180" s="5"/>
      <c r="F180" s="6"/>
      <c r="G180" s="5"/>
      <c r="H180" s="6"/>
    </row>
    <row r="181" spans="1:8" ht="47.25" x14ac:dyDescent="0.2">
      <c r="A181" s="55" t="s">
        <v>47</v>
      </c>
      <c r="B181" s="44"/>
      <c r="C181" s="44"/>
      <c r="D181" s="44"/>
      <c r="E181" s="44"/>
      <c r="F181" s="22"/>
      <c r="G181" s="44"/>
      <c r="H181" s="22"/>
    </row>
    <row r="182" spans="1:8" s="18" customFormat="1" ht="15.75" x14ac:dyDescent="0.2">
      <c r="A182" s="56" t="s">
        <v>0</v>
      </c>
      <c r="B182" s="40">
        <f>B188+B194+B200+B206</f>
        <v>65201.8</v>
      </c>
      <c r="C182" s="40">
        <f>C188+C194+C200+C206</f>
        <v>65046.8</v>
      </c>
      <c r="D182" s="40">
        <f>D188+D194+D200+D206</f>
        <v>66834.100000000006</v>
      </c>
      <c r="E182" s="40">
        <f>E188+E194+E200+E206</f>
        <v>8952</v>
      </c>
      <c r="F182" s="6">
        <f>E182/D182</f>
        <v>0.13394360064697511</v>
      </c>
      <c r="G182" s="40">
        <f>G188+G194+G200+G206</f>
        <v>8952</v>
      </c>
      <c r="H182" s="6">
        <f t="shared" ref="H182:H184" si="62">G182/D182</f>
        <v>0.13394360064697511</v>
      </c>
    </row>
    <row r="183" spans="1:8" s="12" customFormat="1" ht="15.75" x14ac:dyDescent="0.2">
      <c r="A183" s="57" t="s">
        <v>8</v>
      </c>
      <c r="B183" s="5">
        <f t="shared" ref="B183:D185" si="63">B189+B195+B201+B207</f>
        <v>48970.100000000006</v>
      </c>
      <c r="C183" s="5">
        <v>46101.3</v>
      </c>
      <c r="D183" s="5">
        <f t="shared" si="63"/>
        <v>50602.400000000001</v>
      </c>
      <c r="E183" s="5">
        <v>1022.7</v>
      </c>
      <c r="F183" s="6">
        <f>E183/D183</f>
        <v>2.0210503849619782E-2</v>
      </c>
      <c r="G183" s="5">
        <f>G189+G195+G201+G207</f>
        <v>6861</v>
      </c>
      <c r="H183" s="6">
        <f t="shared" si="62"/>
        <v>0.13558645439741987</v>
      </c>
    </row>
    <row r="184" spans="1:8" s="12" customFormat="1" ht="15.75" x14ac:dyDescent="0.2">
      <c r="A184" s="57" t="s">
        <v>5</v>
      </c>
      <c r="B184" s="5">
        <f t="shared" si="63"/>
        <v>16231.7</v>
      </c>
      <c r="C184" s="5">
        <v>0</v>
      </c>
      <c r="D184" s="5">
        <f t="shared" si="63"/>
        <v>16231.7</v>
      </c>
      <c r="E184" s="5">
        <v>0</v>
      </c>
      <c r="F184" s="6">
        <f>E184/D184</f>
        <v>0</v>
      </c>
      <c r="G184" s="5">
        <f>G190+G196+G202+G208</f>
        <v>2091</v>
      </c>
      <c r="H184" s="6">
        <f t="shared" si="62"/>
        <v>0.1288219964637099</v>
      </c>
    </row>
    <row r="185" spans="1:8" s="12" customFormat="1" ht="15.75" x14ac:dyDescent="0.2">
      <c r="A185" s="57" t="s">
        <v>6</v>
      </c>
      <c r="B185" s="5">
        <f t="shared" si="63"/>
        <v>0</v>
      </c>
      <c r="C185" s="5">
        <f t="shared" si="63"/>
        <v>0</v>
      </c>
      <c r="D185" s="5">
        <f t="shared" si="63"/>
        <v>0</v>
      </c>
      <c r="E185" s="5">
        <f>E191+E197+E203</f>
        <v>0</v>
      </c>
      <c r="F185" s="6">
        <v>0</v>
      </c>
      <c r="G185" s="5">
        <f>G191+G197+G203+G209</f>
        <v>0</v>
      </c>
      <c r="H185" s="6">
        <v>0</v>
      </c>
    </row>
    <row r="186" spans="1:8" s="12" customFormat="1" ht="15.75" x14ac:dyDescent="0.2">
      <c r="A186" s="57"/>
      <c r="B186" s="5"/>
      <c r="C186" s="5"/>
      <c r="D186" s="5"/>
      <c r="E186" s="5"/>
      <c r="F186" s="6"/>
      <c r="G186" s="5"/>
      <c r="H186" s="6"/>
    </row>
    <row r="187" spans="1:8" s="23" customFormat="1" ht="31.5" x14ac:dyDescent="0.2">
      <c r="A187" s="65" t="s">
        <v>48</v>
      </c>
      <c r="B187" s="39"/>
      <c r="C187" s="39"/>
      <c r="D187" s="39"/>
      <c r="E187" s="39"/>
      <c r="F187" s="22"/>
      <c r="G187" s="39"/>
      <c r="H187" s="22"/>
    </row>
    <row r="188" spans="1:8" s="12" customFormat="1" ht="15.75" x14ac:dyDescent="0.2">
      <c r="A188" s="57" t="s">
        <v>0</v>
      </c>
      <c r="B188" s="5">
        <f>B189+B190+B191</f>
        <v>1110</v>
      </c>
      <c r="C188" s="5">
        <f>C189+C190+C191</f>
        <v>1029.5999999999999</v>
      </c>
      <c r="D188" s="5">
        <f>D189+D190+D191</f>
        <v>1110</v>
      </c>
      <c r="E188" s="5">
        <f>E189+E190+E191</f>
        <v>1022.7</v>
      </c>
      <c r="F188" s="6">
        <f>E188/D188</f>
        <v>0.92135135135135138</v>
      </c>
      <c r="G188" s="5">
        <f>G189+G190+G191</f>
        <v>1022.7</v>
      </c>
      <c r="H188" s="6">
        <f t="shared" ref="H188:H189" si="64">G188/D188</f>
        <v>0.92135135135135138</v>
      </c>
    </row>
    <row r="189" spans="1:8" s="12" customFormat="1" ht="15.75" x14ac:dyDescent="0.2">
      <c r="A189" s="57" t="s">
        <v>8</v>
      </c>
      <c r="B189" s="5">
        <v>1110</v>
      </c>
      <c r="C189" s="5">
        <v>1029.5999999999999</v>
      </c>
      <c r="D189" s="5">
        <v>1110</v>
      </c>
      <c r="E189" s="5">
        <v>1022.7</v>
      </c>
      <c r="F189" s="6">
        <f>E189/D189</f>
        <v>0.92135135135135138</v>
      </c>
      <c r="G189" s="5">
        <v>1022.7</v>
      </c>
      <c r="H189" s="6">
        <f t="shared" si="64"/>
        <v>0.92135135135135138</v>
      </c>
    </row>
    <row r="190" spans="1:8" s="12" customFormat="1" ht="15.75" x14ac:dyDescent="0.2">
      <c r="A190" s="57" t="s">
        <v>5</v>
      </c>
      <c r="B190" s="5">
        <v>0</v>
      </c>
      <c r="C190" s="5">
        <v>0</v>
      </c>
      <c r="D190" s="5">
        <v>0</v>
      </c>
      <c r="E190" s="5">
        <v>0</v>
      </c>
      <c r="F190" s="6">
        <v>0</v>
      </c>
      <c r="G190" s="5">
        <v>0</v>
      </c>
      <c r="H190" s="6">
        <v>0</v>
      </c>
    </row>
    <row r="191" spans="1:8" s="12" customFormat="1" ht="15.75" x14ac:dyDescent="0.2">
      <c r="A191" s="57" t="s">
        <v>6</v>
      </c>
      <c r="B191" s="5">
        <v>0</v>
      </c>
      <c r="C191" s="5">
        <v>0</v>
      </c>
      <c r="D191" s="5">
        <v>0</v>
      </c>
      <c r="E191" s="5">
        <v>0</v>
      </c>
      <c r="F191" s="6">
        <v>0</v>
      </c>
      <c r="G191" s="5">
        <v>0</v>
      </c>
      <c r="H191" s="6">
        <v>0</v>
      </c>
    </row>
    <row r="192" spans="1:8" s="12" customFormat="1" ht="15.75" x14ac:dyDescent="0.2">
      <c r="A192" s="57"/>
      <c r="B192" s="5"/>
      <c r="C192" s="5"/>
      <c r="D192" s="5"/>
      <c r="E192" s="5"/>
      <c r="F192" s="6"/>
      <c r="G192" s="5"/>
      <c r="H192" s="6"/>
    </row>
    <row r="193" spans="1:8" s="23" customFormat="1" ht="31.5" x14ac:dyDescent="0.2">
      <c r="A193" s="65" t="s">
        <v>49</v>
      </c>
      <c r="B193" s="39"/>
      <c r="C193" s="39"/>
      <c r="D193" s="39"/>
      <c r="E193" s="39"/>
      <c r="F193" s="22"/>
      <c r="G193" s="39"/>
      <c r="H193" s="22"/>
    </row>
    <row r="194" spans="1:8" ht="15.75" x14ac:dyDescent="0.2">
      <c r="A194" s="57" t="s">
        <v>0</v>
      </c>
      <c r="B194" s="5">
        <f>B195+B196+B197</f>
        <v>1748.8</v>
      </c>
      <c r="C194" s="5">
        <f>C195+C196+C197</f>
        <v>1684.2</v>
      </c>
      <c r="D194" s="5">
        <f>D195+D196+D197</f>
        <v>1748.8</v>
      </c>
      <c r="E194" s="5">
        <f>E195+E196+E197</f>
        <v>1482.9</v>
      </c>
      <c r="F194" s="6">
        <f>E194/D194</f>
        <v>0.84795288197621232</v>
      </c>
      <c r="G194" s="5">
        <f>G195+G196+G197</f>
        <v>1482.9</v>
      </c>
      <c r="H194" s="6">
        <f t="shared" ref="H194:H195" si="65">G194/D194</f>
        <v>0.84795288197621232</v>
      </c>
    </row>
    <row r="195" spans="1:8" ht="15.75" x14ac:dyDescent="0.2">
      <c r="A195" s="57" t="s">
        <v>8</v>
      </c>
      <c r="B195" s="5">
        <v>1748.8</v>
      </c>
      <c r="C195" s="5">
        <v>1684.2</v>
      </c>
      <c r="D195" s="5">
        <v>1748.8</v>
      </c>
      <c r="E195" s="5">
        <v>1482.9</v>
      </c>
      <c r="F195" s="6">
        <f>E195/D195</f>
        <v>0.84795288197621232</v>
      </c>
      <c r="G195" s="5">
        <v>1482.9</v>
      </c>
      <c r="H195" s="6">
        <f t="shared" si="65"/>
        <v>0.84795288197621232</v>
      </c>
    </row>
    <row r="196" spans="1:8" ht="15.75" x14ac:dyDescent="0.2">
      <c r="A196" s="57" t="s">
        <v>5</v>
      </c>
      <c r="B196" s="5">
        <v>0</v>
      </c>
      <c r="C196" s="5">
        <v>0</v>
      </c>
      <c r="D196" s="5">
        <v>0</v>
      </c>
      <c r="E196" s="5">
        <v>0</v>
      </c>
      <c r="F196" s="6">
        <v>0</v>
      </c>
      <c r="G196" s="5">
        <v>0</v>
      </c>
      <c r="H196" s="6">
        <v>0</v>
      </c>
    </row>
    <row r="197" spans="1:8" ht="15.75" x14ac:dyDescent="0.2">
      <c r="A197" s="57" t="s">
        <v>6</v>
      </c>
      <c r="B197" s="5">
        <v>0</v>
      </c>
      <c r="C197" s="5">
        <v>0</v>
      </c>
      <c r="D197" s="5">
        <v>0</v>
      </c>
      <c r="E197" s="5">
        <v>0</v>
      </c>
      <c r="F197" s="6">
        <v>0</v>
      </c>
      <c r="G197" s="5">
        <v>0</v>
      </c>
      <c r="H197" s="6">
        <v>0</v>
      </c>
    </row>
    <row r="198" spans="1:8" ht="15.75" x14ac:dyDescent="0.2">
      <c r="A198" s="57"/>
      <c r="B198" s="5"/>
      <c r="C198" s="5"/>
      <c r="D198" s="5"/>
      <c r="E198" s="5"/>
      <c r="F198" s="6"/>
      <c r="G198" s="5"/>
      <c r="H198" s="6"/>
    </row>
    <row r="199" spans="1:8" s="4" customFormat="1" ht="31.5" x14ac:dyDescent="0.2">
      <c r="A199" s="58" t="s">
        <v>51</v>
      </c>
      <c r="B199" s="40"/>
      <c r="C199" s="40"/>
      <c r="D199" s="40"/>
      <c r="E199" s="40"/>
      <c r="F199" s="6"/>
      <c r="G199" s="40"/>
      <c r="H199" s="6"/>
    </row>
    <row r="200" spans="1:8" ht="15.75" x14ac:dyDescent="0.2">
      <c r="A200" s="57" t="s">
        <v>0</v>
      </c>
      <c r="B200" s="5">
        <f>B201+B202+B203</f>
        <v>16231.7</v>
      </c>
      <c r="C200" s="5">
        <f>C201+C202+C203</f>
        <v>16231.7</v>
      </c>
      <c r="D200" s="5">
        <f>D201+D202+D203</f>
        <v>16231.7</v>
      </c>
      <c r="E200" s="5">
        <f>E201+E202+E203</f>
        <v>2091</v>
      </c>
      <c r="F200" s="6">
        <f>E200/D200</f>
        <v>0.1288219964637099</v>
      </c>
      <c r="G200" s="5">
        <f>G201+G202+G203</f>
        <v>2091</v>
      </c>
      <c r="H200" s="6">
        <f t="shared" ref="H200" si="66">G200/D200</f>
        <v>0.1288219964637099</v>
      </c>
    </row>
    <row r="201" spans="1:8" ht="15.75" x14ac:dyDescent="0.2">
      <c r="A201" s="57" t="s">
        <v>8</v>
      </c>
      <c r="B201" s="5">
        <v>0</v>
      </c>
      <c r="C201" s="5">
        <v>0</v>
      </c>
      <c r="D201" s="5">
        <v>0</v>
      </c>
      <c r="E201" s="5">
        <v>0</v>
      </c>
      <c r="F201" s="6">
        <v>0</v>
      </c>
      <c r="G201" s="5">
        <v>0</v>
      </c>
      <c r="H201" s="6">
        <v>0</v>
      </c>
    </row>
    <row r="202" spans="1:8" ht="15.75" x14ac:dyDescent="0.2">
      <c r="A202" s="57" t="s">
        <v>5</v>
      </c>
      <c r="B202" s="5">
        <v>16231.7</v>
      </c>
      <c r="C202" s="5">
        <v>16231.7</v>
      </c>
      <c r="D202" s="5">
        <v>16231.7</v>
      </c>
      <c r="E202" s="5">
        <v>2091</v>
      </c>
      <c r="F202" s="6">
        <f>E202/D202</f>
        <v>0.1288219964637099</v>
      </c>
      <c r="G202" s="5">
        <v>2091</v>
      </c>
      <c r="H202" s="6">
        <f t="shared" ref="H202" si="67">G202/D202</f>
        <v>0.1288219964637099</v>
      </c>
    </row>
    <row r="203" spans="1:8" ht="15.75" x14ac:dyDescent="0.2">
      <c r="A203" s="57" t="s">
        <v>6</v>
      </c>
      <c r="B203" s="5">
        <v>0</v>
      </c>
      <c r="C203" s="5">
        <v>0</v>
      </c>
      <c r="D203" s="5">
        <v>0</v>
      </c>
      <c r="E203" s="5">
        <v>0</v>
      </c>
      <c r="F203" s="6">
        <v>0</v>
      </c>
      <c r="G203" s="5">
        <v>0</v>
      </c>
      <c r="H203" s="6">
        <v>0</v>
      </c>
    </row>
    <row r="204" spans="1:8" ht="15.75" x14ac:dyDescent="0.2">
      <c r="A204" s="57"/>
      <c r="B204" s="5"/>
      <c r="C204" s="5"/>
      <c r="D204" s="5"/>
      <c r="E204" s="5"/>
      <c r="F204" s="6"/>
      <c r="G204" s="5"/>
      <c r="H204" s="6"/>
    </row>
    <row r="205" spans="1:8" s="21" customFormat="1" ht="36" customHeight="1" x14ac:dyDescent="0.2">
      <c r="A205" s="65" t="s">
        <v>50</v>
      </c>
      <c r="B205" s="39"/>
      <c r="C205" s="39"/>
      <c r="D205" s="39"/>
      <c r="E205" s="39"/>
      <c r="F205" s="22"/>
      <c r="G205" s="39"/>
      <c r="H205" s="22"/>
    </row>
    <row r="206" spans="1:8" ht="15.75" x14ac:dyDescent="0.2">
      <c r="A206" s="57" t="s">
        <v>0</v>
      </c>
      <c r="B206" s="5">
        <f>B207+B208+B209</f>
        <v>46111.3</v>
      </c>
      <c r="C206" s="5">
        <f>C207+C208+C209</f>
        <v>46101.3</v>
      </c>
      <c r="D206" s="5">
        <f>D207+D209</f>
        <v>47743.6</v>
      </c>
      <c r="E206" s="5">
        <f>E207+E208+E209</f>
        <v>4355.3999999999996</v>
      </c>
      <c r="F206" s="6">
        <f t="shared" ref="F206:F207" si="68">E206/D206</f>
        <v>9.1224792432912469E-2</v>
      </c>
      <c r="G206" s="5">
        <f>G207+G208+G209</f>
        <v>4355.3999999999996</v>
      </c>
      <c r="H206" s="6">
        <f t="shared" ref="H206:H207" si="69">G206/D206</f>
        <v>9.1224792432912469E-2</v>
      </c>
    </row>
    <row r="207" spans="1:8" ht="15.75" x14ac:dyDescent="0.2">
      <c r="A207" s="57" t="s">
        <v>8</v>
      </c>
      <c r="B207" s="5">
        <v>46111.3</v>
      </c>
      <c r="C207" s="5">
        <v>46101.3</v>
      </c>
      <c r="D207" s="5">
        <v>47743.6</v>
      </c>
      <c r="E207" s="5">
        <v>4355.3999999999996</v>
      </c>
      <c r="F207" s="6">
        <f t="shared" si="68"/>
        <v>9.1224792432912469E-2</v>
      </c>
      <c r="G207" s="5">
        <v>4355.3999999999996</v>
      </c>
      <c r="H207" s="6">
        <f t="shared" si="69"/>
        <v>9.1224792432912469E-2</v>
      </c>
    </row>
    <row r="208" spans="1:8" ht="15.75" x14ac:dyDescent="0.2">
      <c r="A208" s="57" t="s">
        <v>5</v>
      </c>
      <c r="B208" s="5">
        <v>0</v>
      </c>
      <c r="C208" s="5">
        <v>0</v>
      </c>
      <c r="D208" s="5">
        <v>0</v>
      </c>
      <c r="E208" s="5">
        <v>0</v>
      </c>
      <c r="F208" s="6">
        <v>0</v>
      </c>
      <c r="G208" s="5">
        <v>0</v>
      </c>
      <c r="H208" s="6">
        <v>0</v>
      </c>
    </row>
    <row r="209" spans="1:10" ht="15.75" x14ac:dyDescent="0.2">
      <c r="A209" s="57" t="s">
        <v>6</v>
      </c>
      <c r="B209" s="5">
        <v>0</v>
      </c>
      <c r="C209" s="5">
        <v>0</v>
      </c>
      <c r="D209" s="5">
        <v>0</v>
      </c>
      <c r="E209" s="5">
        <v>0</v>
      </c>
      <c r="F209" s="6">
        <v>0</v>
      </c>
      <c r="G209" s="5">
        <v>0</v>
      </c>
      <c r="H209" s="6">
        <v>0</v>
      </c>
      <c r="J209" s="1" t="s">
        <v>16</v>
      </c>
    </row>
    <row r="210" spans="1:10" ht="15.75" x14ac:dyDescent="0.2">
      <c r="A210" s="57"/>
      <c r="B210" s="5"/>
      <c r="C210" s="5"/>
      <c r="D210" s="5"/>
      <c r="E210" s="5"/>
      <c r="F210" s="6"/>
      <c r="G210" s="5"/>
      <c r="H210" s="6"/>
    </row>
    <row r="211" spans="1:10" s="12" customFormat="1" ht="84" customHeight="1" x14ac:dyDescent="0.2">
      <c r="A211" s="67" t="s">
        <v>52</v>
      </c>
      <c r="B211" s="44"/>
      <c r="C211" s="44"/>
      <c r="D211" s="44"/>
      <c r="E211" s="44"/>
      <c r="F211" s="22"/>
      <c r="G211" s="44"/>
      <c r="H211" s="22"/>
    </row>
    <row r="212" spans="1:10" s="18" customFormat="1" ht="18.75" customHeight="1" x14ac:dyDescent="0.2">
      <c r="A212" s="56" t="s">
        <v>0</v>
      </c>
      <c r="B212" s="40">
        <f>B218+B224+B230+B236+B242+B248</f>
        <v>225750.39999999999</v>
      </c>
      <c r="C212" s="40">
        <f t="shared" ref="C212:E214" si="70">C224+C230+C236+C242+C248+C218</f>
        <v>225750.40000000002</v>
      </c>
      <c r="D212" s="40">
        <f>D218+D224+D230+D236+D242+D248</f>
        <v>229457</v>
      </c>
      <c r="E212" s="40">
        <f t="shared" si="70"/>
        <v>156849.5</v>
      </c>
      <c r="F212" s="6">
        <f t="shared" ref="F212:F214" si="71">E212/D212</f>
        <v>0.68356816309809676</v>
      </c>
      <c r="G212" s="40">
        <f>G218+G224+G230+G236+G242+G248</f>
        <v>156849.5</v>
      </c>
      <c r="H212" s="6">
        <f t="shared" ref="H212:H214" si="72">G212/D212</f>
        <v>0.68356816309809676</v>
      </c>
    </row>
    <row r="213" spans="1:10" s="12" customFormat="1" ht="15.75" x14ac:dyDescent="0.2">
      <c r="A213" s="57" t="s">
        <v>8</v>
      </c>
      <c r="B213" s="5">
        <f>B219+B225+B231+B237+B243+B249</f>
        <v>223024.4</v>
      </c>
      <c r="C213" s="5">
        <f t="shared" si="70"/>
        <v>223024.40000000002</v>
      </c>
      <c r="D213" s="5">
        <f t="shared" si="70"/>
        <v>225805</v>
      </c>
      <c r="E213" s="5">
        <f t="shared" si="70"/>
        <v>156018.29999999999</v>
      </c>
      <c r="F213" s="6">
        <f t="shared" si="71"/>
        <v>0.69094262748831947</v>
      </c>
      <c r="G213" s="5">
        <f>+G219+G225+G231+G237+G243+G249</f>
        <v>156018.29999999999</v>
      </c>
      <c r="H213" s="6">
        <f t="shared" si="72"/>
        <v>0.69094262748831947</v>
      </c>
    </row>
    <row r="214" spans="1:10" s="12" customFormat="1" ht="15.75" x14ac:dyDescent="0.2">
      <c r="A214" s="57" t="s">
        <v>5</v>
      </c>
      <c r="B214" s="5">
        <f>B220+B226+B232+B244+B250</f>
        <v>2726</v>
      </c>
      <c r="C214" s="5">
        <f t="shared" si="70"/>
        <v>2726</v>
      </c>
      <c r="D214" s="5">
        <f t="shared" si="70"/>
        <v>3652</v>
      </c>
      <c r="E214" s="5">
        <f t="shared" si="70"/>
        <v>831.2</v>
      </c>
      <c r="F214" s="6">
        <f t="shared" si="71"/>
        <v>0.2276013143483023</v>
      </c>
      <c r="G214" s="5">
        <f>G220+G226+G232+G238+G244+G250</f>
        <v>831.2</v>
      </c>
      <c r="H214" s="6">
        <f t="shared" si="72"/>
        <v>0.2276013143483023</v>
      </c>
    </row>
    <row r="215" spans="1:10" s="12" customFormat="1" ht="15.75" x14ac:dyDescent="0.2">
      <c r="A215" s="57" t="s">
        <v>6</v>
      </c>
      <c r="B215" s="5">
        <f>B221+B227+B233+B239+B245+B251</f>
        <v>0</v>
      </c>
      <c r="C215" s="5">
        <f>C227+C233+C239+C245+C251</f>
        <v>0</v>
      </c>
      <c r="D215" s="5">
        <f>D227+D233+D239+D245+D251</f>
        <v>0</v>
      </c>
      <c r="E215" s="5">
        <f>E227+E233+E239+E245+E251</f>
        <v>0</v>
      </c>
      <c r="F215" s="6">
        <v>0</v>
      </c>
      <c r="G215" s="5">
        <f>G221+G227+G233+G239+G245+G251</f>
        <v>0</v>
      </c>
      <c r="H215" s="6">
        <v>0</v>
      </c>
    </row>
    <row r="216" spans="1:10" s="12" customFormat="1" ht="15.75" x14ac:dyDescent="0.2">
      <c r="A216" s="57"/>
      <c r="B216" s="5"/>
      <c r="C216" s="5"/>
      <c r="D216" s="5"/>
      <c r="E216" s="5"/>
      <c r="F216" s="6"/>
      <c r="G216" s="5"/>
      <c r="H216" s="6"/>
    </row>
    <row r="217" spans="1:10" s="12" customFormat="1" ht="37.5" customHeight="1" x14ac:dyDescent="0.2">
      <c r="A217" s="58" t="s">
        <v>53</v>
      </c>
      <c r="B217" s="5"/>
      <c r="C217" s="5"/>
      <c r="D217" s="5"/>
      <c r="E217" s="5"/>
      <c r="F217" s="6"/>
      <c r="G217" s="5"/>
      <c r="H217" s="6"/>
    </row>
    <row r="218" spans="1:10" s="12" customFormat="1" ht="15.75" x14ac:dyDescent="0.2">
      <c r="A218" s="57" t="s">
        <v>0</v>
      </c>
      <c r="B218" s="5">
        <f>B220+B219</f>
        <v>114995</v>
      </c>
      <c r="C218" s="5">
        <f>C219+C220+C221</f>
        <v>111326.6</v>
      </c>
      <c r="D218" s="5">
        <f>D219+D220+D221</f>
        <v>108921</v>
      </c>
      <c r="E218" s="5">
        <f>E219+E220+E221</f>
        <v>74915.7</v>
      </c>
      <c r="F218" s="6">
        <f t="shared" ref="F218:F220" si="73">E218/D218</f>
        <v>0.68779849615776567</v>
      </c>
      <c r="G218" s="5">
        <f>G219+G220+G221</f>
        <v>74915.7</v>
      </c>
      <c r="H218" s="6">
        <f t="shared" ref="H218:H220" si="74">G218/D218</f>
        <v>0.68779849615776567</v>
      </c>
    </row>
    <row r="219" spans="1:10" s="12" customFormat="1" ht="15.75" x14ac:dyDescent="0.2">
      <c r="A219" s="57" t="s">
        <v>8</v>
      </c>
      <c r="B219" s="5">
        <v>112269</v>
      </c>
      <c r="C219" s="5">
        <v>108600.6</v>
      </c>
      <c r="D219" s="5">
        <v>105269</v>
      </c>
      <c r="E219" s="5">
        <v>74084.5</v>
      </c>
      <c r="F219" s="6">
        <f t="shared" si="73"/>
        <v>0.70376369111514314</v>
      </c>
      <c r="G219" s="5">
        <v>74084.5</v>
      </c>
      <c r="H219" s="6">
        <f t="shared" si="74"/>
        <v>0.70376369111514314</v>
      </c>
    </row>
    <row r="220" spans="1:10" s="12" customFormat="1" ht="17.25" customHeight="1" x14ac:dyDescent="0.2">
      <c r="A220" s="57" t="s">
        <v>5</v>
      </c>
      <c r="B220" s="5">
        <v>2726</v>
      </c>
      <c r="C220" s="5">
        <v>2726</v>
      </c>
      <c r="D220" s="5">
        <v>3652</v>
      </c>
      <c r="E220" s="5">
        <v>831.2</v>
      </c>
      <c r="F220" s="6">
        <f t="shared" si="73"/>
        <v>0.2276013143483023</v>
      </c>
      <c r="G220" s="5">
        <v>831.2</v>
      </c>
      <c r="H220" s="6">
        <f t="shared" si="74"/>
        <v>0.2276013143483023</v>
      </c>
    </row>
    <row r="221" spans="1:10" s="12" customFormat="1" ht="15.75" x14ac:dyDescent="0.2">
      <c r="A221" s="57" t="s">
        <v>6</v>
      </c>
      <c r="B221" s="5">
        <v>0</v>
      </c>
      <c r="C221" s="5">
        <v>0</v>
      </c>
      <c r="D221" s="5">
        <v>0</v>
      </c>
      <c r="E221" s="5">
        <v>0</v>
      </c>
      <c r="F221" s="6">
        <v>0</v>
      </c>
      <c r="G221" s="5">
        <v>0</v>
      </c>
      <c r="H221" s="6">
        <v>0</v>
      </c>
    </row>
    <row r="222" spans="1:10" s="12" customFormat="1" ht="15.75" x14ac:dyDescent="0.2">
      <c r="A222" s="57"/>
      <c r="B222" s="5"/>
      <c r="C222" s="5"/>
      <c r="D222" s="5"/>
      <c r="E222" s="5"/>
      <c r="F222" s="6"/>
      <c r="G222" s="5"/>
      <c r="H222" s="6"/>
    </row>
    <row r="223" spans="1:10" s="12" customFormat="1" ht="66" customHeight="1" x14ac:dyDescent="0.2">
      <c r="A223" s="58" t="s">
        <v>54</v>
      </c>
      <c r="B223" s="5"/>
      <c r="C223" s="5"/>
      <c r="D223" s="5"/>
      <c r="E223" s="5"/>
      <c r="F223" s="6"/>
      <c r="G223" s="5"/>
      <c r="H223" s="6"/>
    </row>
    <row r="224" spans="1:10" s="12" customFormat="1" ht="15.75" x14ac:dyDescent="0.2">
      <c r="A224" s="57" t="s">
        <v>0</v>
      </c>
      <c r="B224" s="5">
        <f>B225+B226+B227</f>
        <v>1538</v>
      </c>
      <c r="C224" s="5">
        <f>C225+C226+C227</f>
        <v>1538</v>
      </c>
      <c r="D224" s="5">
        <f>D225+D226+D227</f>
        <v>800</v>
      </c>
      <c r="E224" s="5">
        <f>E225+E226+E227</f>
        <v>473</v>
      </c>
      <c r="F224" s="6">
        <f t="shared" ref="F224:F225" si="75">E224/D224</f>
        <v>0.59125000000000005</v>
      </c>
      <c r="G224" s="5">
        <f>G225+G226+G227</f>
        <v>473</v>
      </c>
      <c r="H224" s="6">
        <f t="shared" ref="H224:H225" si="76">G224/D224</f>
        <v>0.59125000000000005</v>
      </c>
    </row>
    <row r="225" spans="1:8" s="12" customFormat="1" ht="15.75" x14ac:dyDescent="0.2">
      <c r="A225" s="57" t="s">
        <v>8</v>
      </c>
      <c r="B225" s="5">
        <v>1538</v>
      </c>
      <c r="C225" s="5">
        <v>1538</v>
      </c>
      <c r="D225" s="5">
        <v>800</v>
      </c>
      <c r="E225" s="5">
        <v>473</v>
      </c>
      <c r="F225" s="6">
        <f t="shared" si="75"/>
        <v>0.59125000000000005</v>
      </c>
      <c r="G225" s="5">
        <v>473</v>
      </c>
      <c r="H225" s="6">
        <f t="shared" si="76"/>
        <v>0.59125000000000005</v>
      </c>
    </row>
    <row r="226" spans="1:8" s="12" customFormat="1" ht="15.75" x14ac:dyDescent="0.2">
      <c r="A226" s="57" t="s">
        <v>5</v>
      </c>
      <c r="B226" s="5">
        <v>0</v>
      </c>
      <c r="C226" s="5">
        <v>0</v>
      </c>
      <c r="D226" s="5">
        <v>0</v>
      </c>
      <c r="E226" s="5">
        <v>0</v>
      </c>
      <c r="F226" s="6">
        <v>0</v>
      </c>
      <c r="G226" s="5">
        <v>0</v>
      </c>
      <c r="H226" s="6">
        <v>0</v>
      </c>
    </row>
    <row r="227" spans="1:8" s="12" customFormat="1" ht="15.75" x14ac:dyDescent="0.2">
      <c r="A227" s="57" t="s">
        <v>6</v>
      </c>
      <c r="B227" s="5">
        <v>0</v>
      </c>
      <c r="C227" s="5">
        <v>0</v>
      </c>
      <c r="D227" s="5">
        <v>0</v>
      </c>
      <c r="E227" s="5">
        <v>0</v>
      </c>
      <c r="F227" s="6">
        <v>0</v>
      </c>
      <c r="G227" s="5">
        <v>0</v>
      </c>
      <c r="H227" s="6">
        <v>0</v>
      </c>
    </row>
    <row r="228" spans="1:8" s="12" customFormat="1" ht="15.75" x14ac:dyDescent="0.2">
      <c r="A228" s="57"/>
      <c r="B228" s="5"/>
      <c r="C228" s="5"/>
      <c r="D228" s="5"/>
      <c r="E228" s="5"/>
      <c r="F228" s="6"/>
      <c r="G228" s="5"/>
      <c r="H228" s="6"/>
    </row>
    <row r="229" spans="1:8" s="12" customFormat="1" ht="68.25" customHeight="1" x14ac:dyDescent="0.2">
      <c r="A229" s="58" t="s">
        <v>55</v>
      </c>
      <c r="B229" s="5"/>
      <c r="C229" s="5"/>
      <c r="D229" s="5"/>
      <c r="E229" s="5"/>
      <c r="F229" s="6"/>
      <c r="G229" s="5"/>
      <c r="H229" s="6"/>
    </row>
    <row r="230" spans="1:8" s="12" customFormat="1" ht="15.75" x14ac:dyDescent="0.2">
      <c r="A230" s="57" t="s">
        <v>0</v>
      </c>
      <c r="B230" s="5">
        <f>B231+B232+B233</f>
        <v>5862</v>
      </c>
      <c r="C230" s="5">
        <f>C231+C232+C233</f>
        <v>5862</v>
      </c>
      <c r="D230" s="5">
        <f>D231+D232+D233</f>
        <v>6500</v>
      </c>
      <c r="E230" s="5">
        <f>E231+E232+E233</f>
        <v>4872.5</v>
      </c>
      <c r="F230" s="6">
        <f t="shared" ref="F230:F231" si="77">E230/D230</f>
        <v>0.74961538461538457</v>
      </c>
      <c r="G230" s="5">
        <f>G231+G232+G233</f>
        <v>4872.5</v>
      </c>
      <c r="H230" s="6">
        <f t="shared" ref="H230:H231" si="78">G230/D230</f>
        <v>0.74961538461538457</v>
      </c>
    </row>
    <row r="231" spans="1:8" s="12" customFormat="1" ht="15.75" x14ac:dyDescent="0.2">
      <c r="A231" s="57" t="s">
        <v>8</v>
      </c>
      <c r="B231" s="5">
        <v>5862</v>
      </c>
      <c r="C231" s="5">
        <v>5862</v>
      </c>
      <c r="D231" s="5">
        <v>6500</v>
      </c>
      <c r="E231" s="5">
        <v>4872.5</v>
      </c>
      <c r="F231" s="6">
        <f t="shared" si="77"/>
        <v>0.74961538461538457</v>
      </c>
      <c r="G231" s="5">
        <v>4872.5</v>
      </c>
      <c r="H231" s="6">
        <f t="shared" si="78"/>
        <v>0.74961538461538457</v>
      </c>
    </row>
    <row r="232" spans="1:8" s="12" customFormat="1" ht="15.75" x14ac:dyDescent="0.2">
      <c r="A232" s="57" t="s">
        <v>5</v>
      </c>
      <c r="B232" s="5">
        <v>0</v>
      </c>
      <c r="C232" s="5">
        <v>0</v>
      </c>
      <c r="D232" s="5">
        <v>0</v>
      </c>
      <c r="E232" s="5">
        <v>0</v>
      </c>
      <c r="F232" s="6">
        <v>0</v>
      </c>
      <c r="G232" s="5">
        <v>0</v>
      </c>
      <c r="H232" s="6">
        <v>0</v>
      </c>
    </row>
    <row r="233" spans="1:8" s="12" customFormat="1" ht="15.75" x14ac:dyDescent="0.2">
      <c r="A233" s="57" t="s">
        <v>6</v>
      </c>
      <c r="B233" s="5">
        <v>0</v>
      </c>
      <c r="C233" s="5">
        <v>0</v>
      </c>
      <c r="D233" s="5">
        <v>0</v>
      </c>
      <c r="E233" s="5">
        <v>0</v>
      </c>
      <c r="F233" s="6">
        <v>0</v>
      </c>
      <c r="G233" s="5">
        <v>0</v>
      </c>
      <c r="H233" s="6">
        <v>0</v>
      </c>
    </row>
    <row r="234" spans="1:8" s="12" customFormat="1" ht="15.75" x14ac:dyDescent="0.2">
      <c r="A234" s="57"/>
      <c r="B234" s="5"/>
      <c r="C234" s="5"/>
      <c r="D234" s="5"/>
      <c r="E234" s="5"/>
      <c r="F234" s="6"/>
      <c r="G234" s="5"/>
      <c r="H234" s="6"/>
    </row>
    <row r="235" spans="1:8" s="12" customFormat="1" ht="63" x14ac:dyDescent="0.2">
      <c r="A235" s="58" t="s">
        <v>56</v>
      </c>
      <c r="B235" s="5"/>
      <c r="C235" s="5"/>
      <c r="D235" s="5"/>
      <c r="E235" s="5"/>
      <c r="F235" s="6"/>
      <c r="G235" s="5"/>
      <c r="H235" s="6"/>
    </row>
    <row r="236" spans="1:8" s="12" customFormat="1" ht="15.75" x14ac:dyDescent="0.2">
      <c r="A236" s="57" t="s">
        <v>0</v>
      </c>
      <c r="B236" s="5">
        <f>B237+B238+B239</f>
        <v>2260</v>
      </c>
      <c r="C236" s="5">
        <f>C237+C238+C239</f>
        <v>2260</v>
      </c>
      <c r="D236" s="5">
        <f>D237+D238+D239</f>
        <v>5000</v>
      </c>
      <c r="E236" s="5">
        <f>E237+E238+E239</f>
        <v>190</v>
      </c>
      <c r="F236" s="6">
        <f t="shared" ref="F236:F237" si="79">E236/D236</f>
        <v>3.7999999999999999E-2</v>
      </c>
      <c r="G236" s="5">
        <f>G237</f>
        <v>190</v>
      </c>
      <c r="H236" s="6">
        <f t="shared" ref="H236:H237" si="80">G236/D236</f>
        <v>3.7999999999999999E-2</v>
      </c>
    </row>
    <row r="237" spans="1:8" s="12" customFormat="1" ht="15.75" x14ac:dyDescent="0.2">
      <c r="A237" s="57" t="s">
        <v>8</v>
      </c>
      <c r="B237" s="5">
        <v>2260</v>
      </c>
      <c r="C237" s="5">
        <v>2260</v>
      </c>
      <c r="D237" s="5">
        <v>5000</v>
      </c>
      <c r="E237" s="5">
        <v>190</v>
      </c>
      <c r="F237" s="6">
        <f t="shared" si="79"/>
        <v>3.7999999999999999E-2</v>
      </c>
      <c r="G237" s="5">
        <v>190</v>
      </c>
      <c r="H237" s="6">
        <f t="shared" si="80"/>
        <v>3.7999999999999999E-2</v>
      </c>
    </row>
    <row r="238" spans="1:8" s="12" customFormat="1" ht="15.75" x14ac:dyDescent="0.2">
      <c r="A238" s="57" t="s">
        <v>5</v>
      </c>
      <c r="B238" s="5">
        <v>0</v>
      </c>
      <c r="C238" s="5">
        <v>0</v>
      </c>
      <c r="D238" s="5">
        <v>0</v>
      </c>
      <c r="E238" s="5">
        <v>0</v>
      </c>
      <c r="F238" s="6">
        <v>0</v>
      </c>
      <c r="G238" s="5">
        <v>0</v>
      </c>
      <c r="H238" s="6">
        <v>0</v>
      </c>
    </row>
    <row r="239" spans="1:8" s="12" customFormat="1" ht="15.75" x14ac:dyDescent="0.2">
      <c r="A239" s="57" t="s">
        <v>6</v>
      </c>
      <c r="B239" s="5">
        <v>0</v>
      </c>
      <c r="C239" s="5">
        <v>0</v>
      </c>
      <c r="D239" s="5">
        <v>0</v>
      </c>
      <c r="E239" s="5">
        <v>0</v>
      </c>
      <c r="F239" s="6">
        <v>0</v>
      </c>
      <c r="G239" s="5">
        <v>0</v>
      </c>
      <c r="H239" s="6">
        <v>0</v>
      </c>
    </row>
    <row r="240" spans="1:8" s="12" customFormat="1" ht="15.75" x14ac:dyDescent="0.2">
      <c r="A240" s="57"/>
      <c r="B240" s="5"/>
      <c r="C240" s="5"/>
      <c r="D240" s="5"/>
      <c r="E240" s="5"/>
      <c r="F240" s="6"/>
      <c r="G240" s="5"/>
      <c r="H240" s="6"/>
    </row>
    <row r="241" spans="1:8" s="12" customFormat="1" ht="78.75" x14ac:dyDescent="0.2">
      <c r="A241" s="58" t="s">
        <v>57</v>
      </c>
      <c r="B241" s="5"/>
      <c r="C241" s="5"/>
      <c r="D241" s="5"/>
      <c r="E241" s="5"/>
      <c r="F241" s="6"/>
      <c r="G241" s="5"/>
      <c r="H241" s="6"/>
    </row>
    <row r="242" spans="1:8" s="12" customFormat="1" ht="15.75" x14ac:dyDescent="0.2">
      <c r="A242" s="57" t="s">
        <v>0</v>
      </c>
      <c r="B242" s="5">
        <f>B243+B244+B245</f>
        <v>1400</v>
      </c>
      <c r="C242" s="5">
        <f>C243+C244+C245</f>
        <v>1400</v>
      </c>
      <c r="D242" s="5">
        <f>D243+D244+D245</f>
        <v>1500</v>
      </c>
      <c r="E242" s="5">
        <f>E243+E244+E245</f>
        <v>85.5</v>
      </c>
      <c r="F242" s="6">
        <f t="shared" ref="F242:F243" si="81">E242/D242</f>
        <v>5.7000000000000002E-2</v>
      </c>
      <c r="G242" s="5">
        <f>G243+G244+G245</f>
        <v>85.5</v>
      </c>
      <c r="H242" s="6">
        <f t="shared" ref="H242:H243" si="82">G242/D242</f>
        <v>5.7000000000000002E-2</v>
      </c>
    </row>
    <row r="243" spans="1:8" s="12" customFormat="1" ht="15.75" x14ac:dyDescent="0.2">
      <c r="A243" s="57" t="s">
        <v>8</v>
      </c>
      <c r="B243" s="5">
        <v>1400</v>
      </c>
      <c r="C243" s="5">
        <v>1400</v>
      </c>
      <c r="D243" s="5">
        <v>1500</v>
      </c>
      <c r="E243" s="5">
        <v>85.5</v>
      </c>
      <c r="F243" s="6">
        <f t="shared" si="81"/>
        <v>5.7000000000000002E-2</v>
      </c>
      <c r="G243" s="5">
        <v>85.5</v>
      </c>
      <c r="H243" s="6">
        <f t="shared" si="82"/>
        <v>5.7000000000000002E-2</v>
      </c>
    </row>
    <row r="244" spans="1:8" s="12" customFormat="1" ht="15.75" x14ac:dyDescent="0.2">
      <c r="A244" s="57" t="s">
        <v>5</v>
      </c>
      <c r="B244" s="5">
        <v>0</v>
      </c>
      <c r="C244" s="5">
        <v>0</v>
      </c>
      <c r="D244" s="5">
        <v>0</v>
      </c>
      <c r="E244" s="5">
        <v>0</v>
      </c>
      <c r="F244" s="6">
        <v>0</v>
      </c>
      <c r="G244" s="5">
        <v>0</v>
      </c>
      <c r="H244" s="6">
        <v>0</v>
      </c>
    </row>
    <row r="245" spans="1:8" s="12" customFormat="1" ht="15.75" x14ac:dyDescent="0.2">
      <c r="A245" s="57" t="s">
        <v>6</v>
      </c>
      <c r="B245" s="5">
        <v>0</v>
      </c>
      <c r="C245" s="5">
        <v>0</v>
      </c>
      <c r="D245" s="5">
        <v>0</v>
      </c>
      <c r="E245" s="5">
        <v>0</v>
      </c>
      <c r="F245" s="6">
        <v>0</v>
      </c>
      <c r="G245" s="5">
        <v>0</v>
      </c>
      <c r="H245" s="6">
        <v>0</v>
      </c>
    </row>
    <row r="246" spans="1:8" s="12" customFormat="1" ht="15.75" x14ac:dyDescent="0.2">
      <c r="A246" s="57"/>
      <c r="B246" s="5"/>
      <c r="C246" s="5"/>
      <c r="D246" s="5"/>
      <c r="E246" s="5"/>
      <c r="F246" s="6"/>
      <c r="G246" s="5"/>
      <c r="H246" s="6"/>
    </row>
    <row r="247" spans="1:8" s="12" customFormat="1" ht="31.5" x14ac:dyDescent="0.2">
      <c r="A247" s="58" t="s">
        <v>58</v>
      </c>
      <c r="B247" s="5"/>
      <c r="C247" s="5"/>
      <c r="D247" s="5"/>
      <c r="E247" s="5"/>
      <c r="F247" s="6"/>
      <c r="G247" s="5"/>
      <c r="H247" s="6"/>
    </row>
    <row r="248" spans="1:8" s="12" customFormat="1" ht="15.75" x14ac:dyDescent="0.2">
      <c r="A248" s="57" t="s">
        <v>0</v>
      </c>
      <c r="B248" s="5">
        <f>B249+B250+B251</f>
        <v>99695.4</v>
      </c>
      <c r="C248" s="5">
        <f>C249+C250+C251</f>
        <v>103363.8</v>
      </c>
      <c r="D248" s="5">
        <f>D249+D250+D251</f>
        <v>106736</v>
      </c>
      <c r="E248" s="5">
        <f>E249+E250+E251</f>
        <v>76312.800000000003</v>
      </c>
      <c r="F248" s="6">
        <f t="shared" ref="F248:F249" si="83">E248/D248</f>
        <v>0.71496777094888331</v>
      </c>
      <c r="G248" s="5">
        <f>G249+G250+G251</f>
        <v>76312.800000000003</v>
      </c>
      <c r="H248" s="6">
        <f t="shared" ref="H248:H249" si="84">G248/D248</f>
        <v>0.71496777094888331</v>
      </c>
    </row>
    <row r="249" spans="1:8" s="12" customFormat="1" ht="15.75" x14ac:dyDescent="0.2">
      <c r="A249" s="57" t="s">
        <v>8</v>
      </c>
      <c r="B249" s="5">
        <v>99695.4</v>
      </c>
      <c r="C249" s="5">
        <v>103363.8</v>
      </c>
      <c r="D249" s="5">
        <v>106736</v>
      </c>
      <c r="E249" s="5">
        <v>76312.800000000003</v>
      </c>
      <c r="F249" s="6">
        <f t="shared" si="83"/>
        <v>0.71496777094888331</v>
      </c>
      <c r="G249" s="5">
        <v>76312.800000000003</v>
      </c>
      <c r="H249" s="6">
        <f t="shared" si="84"/>
        <v>0.71496777094888331</v>
      </c>
    </row>
    <row r="250" spans="1:8" s="12" customFormat="1" ht="15.75" x14ac:dyDescent="0.2">
      <c r="A250" s="57" t="s">
        <v>5</v>
      </c>
      <c r="B250" s="5">
        <v>0</v>
      </c>
      <c r="C250" s="5">
        <v>0</v>
      </c>
      <c r="D250" s="5">
        <v>0</v>
      </c>
      <c r="E250" s="5">
        <v>0</v>
      </c>
      <c r="F250" s="6">
        <v>0</v>
      </c>
      <c r="G250" s="5">
        <v>0</v>
      </c>
      <c r="H250" s="6">
        <v>0</v>
      </c>
    </row>
    <row r="251" spans="1:8" s="12" customFormat="1" ht="15.75" x14ac:dyDescent="0.2">
      <c r="A251" s="57" t="s">
        <v>6</v>
      </c>
      <c r="B251" s="5">
        <v>0</v>
      </c>
      <c r="C251" s="5">
        <v>0</v>
      </c>
      <c r="D251" s="5">
        <v>0</v>
      </c>
      <c r="E251" s="5">
        <v>0</v>
      </c>
      <c r="F251" s="6">
        <v>0</v>
      </c>
      <c r="G251" s="5">
        <v>0</v>
      </c>
      <c r="H251" s="6">
        <v>0</v>
      </c>
    </row>
    <row r="252" spans="1:8" s="12" customFormat="1" ht="15.75" x14ac:dyDescent="0.2">
      <c r="A252" s="57"/>
      <c r="B252" s="5"/>
      <c r="C252" s="5"/>
      <c r="D252" s="5"/>
      <c r="E252" s="5"/>
      <c r="F252" s="6"/>
      <c r="G252" s="5"/>
      <c r="H252" s="6"/>
    </row>
    <row r="253" spans="1:8" s="23" customFormat="1" ht="32.25" customHeight="1" x14ac:dyDescent="0.2">
      <c r="A253" s="55" t="s">
        <v>59</v>
      </c>
      <c r="B253" s="39"/>
      <c r="C253" s="39"/>
      <c r="D253" s="39"/>
      <c r="E253" s="39"/>
      <c r="F253" s="22"/>
      <c r="G253" s="39"/>
      <c r="H253" s="22"/>
    </row>
    <row r="254" spans="1:8" s="18" customFormat="1" ht="21" customHeight="1" x14ac:dyDescent="0.2">
      <c r="A254" s="56" t="s">
        <v>0</v>
      </c>
      <c r="B254" s="40">
        <f>B255+B256+B257</f>
        <v>84253.5</v>
      </c>
      <c r="C254" s="40">
        <f>C255+C256+C257</f>
        <v>84253.46</v>
      </c>
      <c r="D254" s="40">
        <f>D255+D256+D257</f>
        <v>186506.57</v>
      </c>
      <c r="E254" s="40">
        <f>E255+E256+E257</f>
        <v>180398.37</v>
      </c>
      <c r="F254" s="6">
        <f t="shared" ref="F254:F257" si="85">E254/D254</f>
        <v>0.96724941110653628</v>
      </c>
      <c r="G254" s="40">
        <f>G255+G256+G257</f>
        <v>180398.37</v>
      </c>
      <c r="H254" s="6">
        <f t="shared" ref="H254:H257" si="86">G254/D254</f>
        <v>0.96724941110653628</v>
      </c>
    </row>
    <row r="255" spans="1:8" s="12" customFormat="1" ht="15.75" x14ac:dyDescent="0.2">
      <c r="A255" s="57" t="s">
        <v>8</v>
      </c>
      <c r="B255" s="5">
        <f t="shared" ref="B255:E257" si="87">B261+B267+B273+B279+B285</f>
        <v>32020.9</v>
      </c>
      <c r="C255" s="5">
        <f t="shared" si="87"/>
        <v>28066.23</v>
      </c>
      <c r="D255" s="5">
        <f t="shared" si="87"/>
        <v>28066.23</v>
      </c>
      <c r="E255" s="5">
        <f t="shared" si="87"/>
        <v>26864.15</v>
      </c>
      <c r="F255" s="6">
        <f t="shared" si="85"/>
        <v>0.9571698799589401</v>
      </c>
      <c r="G255" s="5">
        <f>G261+G267+G273+G279+G285</f>
        <v>26864.15</v>
      </c>
      <c r="H255" s="6">
        <f t="shared" si="86"/>
        <v>0.9571698799589401</v>
      </c>
    </row>
    <row r="256" spans="1:8" s="12" customFormat="1" ht="16.149999999999999" customHeight="1" x14ac:dyDescent="0.2">
      <c r="A256" s="57" t="s">
        <v>5</v>
      </c>
      <c r="B256" s="5">
        <f t="shared" si="87"/>
        <v>52232.6</v>
      </c>
      <c r="C256" s="5">
        <f t="shared" si="87"/>
        <v>56187.23</v>
      </c>
      <c r="D256" s="5">
        <f t="shared" si="87"/>
        <v>41237.230000000003</v>
      </c>
      <c r="E256" s="5">
        <f t="shared" si="87"/>
        <v>56186.520000000004</v>
      </c>
      <c r="F256" s="6">
        <f t="shared" si="85"/>
        <v>1.3625192574767995</v>
      </c>
      <c r="G256" s="5">
        <f>G262+G268+G274+G280+G286</f>
        <v>56186.520000000004</v>
      </c>
      <c r="H256" s="6">
        <f t="shared" si="86"/>
        <v>1.3625192574767995</v>
      </c>
    </row>
    <row r="257" spans="1:8" s="12" customFormat="1" ht="16.149999999999999" customHeight="1" x14ac:dyDescent="0.2">
      <c r="A257" s="57" t="s">
        <v>6</v>
      </c>
      <c r="B257" s="5">
        <f t="shared" si="87"/>
        <v>0</v>
      </c>
      <c r="C257" s="5">
        <f t="shared" si="87"/>
        <v>0</v>
      </c>
      <c r="D257" s="5">
        <f t="shared" si="87"/>
        <v>117203.11</v>
      </c>
      <c r="E257" s="5">
        <f t="shared" si="87"/>
        <v>97347.7</v>
      </c>
      <c r="F257" s="6">
        <f t="shared" si="85"/>
        <v>0.83058973435090588</v>
      </c>
      <c r="G257" s="5">
        <f>G263+G269+G275+G281+G287</f>
        <v>97347.7</v>
      </c>
      <c r="H257" s="6">
        <f t="shared" si="86"/>
        <v>0.83058973435090588</v>
      </c>
    </row>
    <row r="258" spans="1:8" s="12" customFormat="1" ht="16.149999999999999" customHeight="1" x14ac:dyDescent="0.2">
      <c r="A258" s="57"/>
      <c r="B258" s="5"/>
      <c r="C258" s="5"/>
      <c r="D258" s="5"/>
      <c r="E258" s="5"/>
      <c r="F258" s="6"/>
      <c r="G258" s="5"/>
      <c r="H258" s="6"/>
    </row>
    <row r="259" spans="1:8" s="12" customFormat="1" ht="33" customHeight="1" x14ac:dyDescent="0.2">
      <c r="A259" s="65" t="s">
        <v>60</v>
      </c>
      <c r="B259" s="5"/>
      <c r="C259" s="5"/>
      <c r="D259" s="5"/>
      <c r="E259" s="5"/>
      <c r="F259" s="6"/>
      <c r="G259" s="5"/>
      <c r="H259" s="6"/>
    </row>
    <row r="260" spans="1:8" s="12" customFormat="1" ht="16.149999999999999" customHeight="1" x14ac:dyDescent="0.2">
      <c r="A260" s="57" t="s">
        <v>0</v>
      </c>
      <c r="B260" s="5">
        <f>B261+B262+B263</f>
        <v>0</v>
      </c>
      <c r="C260" s="5">
        <f>C261+C262+C263</f>
        <v>0</v>
      </c>
      <c r="D260" s="5">
        <f>D261+D262+D263</f>
        <v>0</v>
      </c>
      <c r="E260" s="5">
        <f>E261+E262+E263</f>
        <v>0</v>
      </c>
      <c r="F260" s="6">
        <v>0</v>
      </c>
      <c r="G260" s="5">
        <f>G261+G262+G263</f>
        <v>0</v>
      </c>
      <c r="H260" s="6">
        <v>0</v>
      </c>
    </row>
    <row r="261" spans="1:8" s="12" customFormat="1" ht="16.149999999999999" customHeight="1" x14ac:dyDescent="0.2">
      <c r="A261" s="57" t="s">
        <v>8</v>
      </c>
      <c r="B261" s="5">
        <v>0</v>
      </c>
      <c r="C261" s="5">
        <v>0</v>
      </c>
      <c r="D261" s="5">
        <v>0</v>
      </c>
      <c r="E261" s="5">
        <v>0</v>
      </c>
      <c r="F261" s="6">
        <v>0</v>
      </c>
      <c r="G261" s="5">
        <v>0</v>
      </c>
      <c r="H261" s="6">
        <v>0</v>
      </c>
    </row>
    <row r="262" spans="1:8" s="12" customFormat="1" ht="16.149999999999999" customHeight="1" x14ac:dyDescent="0.2">
      <c r="A262" s="57" t="s">
        <v>5</v>
      </c>
      <c r="B262" s="5">
        <v>0</v>
      </c>
      <c r="C262" s="5">
        <v>0</v>
      </c>
      <c r="D262" s="5">
        <v>0</v>
      </c>
      <c r="E262" s="5">
        <v>0</v>
      </c>
      <c r="F262" s="6">
        <v>0</v>
      </c>
      <c r="G262" s="5">
        <v>0</v>
      </c>
      <c r="H262" s="6">
        <v>0</v>
      </c>
    </row>
    <row r="263" spans="1:8" s="12" customFormat="1" ht="16.149999999999999" customHeight="1" x14ac:dyDescent="0.2">
      <c r="A263" s="57" t="s">
        <v>6</v>
      </c>
      <c r="B263" s="5">
        <v>0</v>
      </c>
      <c r="C263" s="5">
        <v>0</v>
      </c>
      <c r="D263" s="5">
        <v>0</v>
      </c>
      <c r="E263" s="5">
        <v>0</v>
      </c>
      <c r="F263" s="6">
        <v>0</v>
      </c>
      <c r="G263" s="5">
        <v>0</v>
      </c>
      <c r="H263" s="6">
        <v>0</v>
      </c>
    </row>
    <row r="264" spans="1:8" s="12" customFormat="1" ht="16.149999999999999" customHeight="1" x14ac:dyDescent="0.2">
      <c r="A264" s="57"/>
      <c r="B264" s="5"/>
      <c r="C264" s="5"/>
      <c r="D264" s="5"/>
      <c r="E264" s="5"/>
      <c r="F264" s="6"/>
      <c r="G264" s="5"/>
      <c r="H264" s="6"/>
    </row>
    <row r="265" spans="1:8" s="23" customFormat="1" ht="31.5" customHeight="1" x14ac:dyDescent="0.2">
      <c r="A265" s="65" t="s">
        <v>61</v>
      </c>
      <c r="B265" s="39"/>
      <c r="C265" s="39"/>
      <c r="D265" s="39"/>
      <c r="E265" s="45"/>
      <c r="F265" s="22"/>
      <c r="G265" s="39"/>
      <c r="H265" s="22"/>
    </row>
    <row r="266" spans="1:8" s="12" customFormat="1" ht="15.75" x14ac:dyDescent="0.2">
      <c r="A266" s="57" t="s">
        <v>0</v>
      </c>
      <c r="B266" s="5">
        <f>B267+B268+B269</f>
        <v>64311.5</v>
      </c>
      <c r="C266" s="5">
        <f>C267+C268+C269</f>
        <v>64311.460000000006</v>
      </c>
      <c r="D266" s="5">
        <f>D267+D268+D269</f>
        <v>181514.57</v>
      </c>
      <c r="E266" s="46">
        <f>E267+E268+E269</f>
        <v>160457.07</v>
      </c>
      <c r="F266" s="6">
        <f t="shared" ref="F266:F269" si="88">E266/D266</f>
        <v>0.8839900290097924</v>
      </c>
      <c r="G266" s="5">
        <f>G267+G268+G269</f>
        <v>160457.07</v>
      </c>
      <c r="H266" s="6">
        <f t="shared" ref="H266:H269" si="89">G266/D266</f>
        <v>0.8839900290097924</v>
      </c>
    </row>
    <row r="267" spans="1:8" s="12" customFormat="1" ht="15.75" x14ac:dyDescent="0.2">
      <c r="A267" s="57" t="s">
        <v>8</v>
      </c>
      <c r="B267" s="5">
        <v>32020.9</v>
      </c>
      <c r="C267" s="5">
        <v>28066.23</v>
      </c>
      <c r="D267" s="5">
        <v>28066.23</v>
      </c>
      <c r="E267" s="46">
        <v>26864.15</v>
      </c>
      <c r="F267" s="6">
        <f t="shared" si="88"/>
        <v>0.9571698799589401</v>
      </c>
      <c r="G267" s="46">
        <v>26864.15</v>
      </c>
      <c r="H267" s="6">
        <f t="shared" si="89"/>
        <v>0.9571698799589401</v>
      </c>
    </row>
    <row r="268" spans="1:8" s="12" customFormat="1" ht="15.75" x14ac:dyDescent="0.2">
      <c r="A268" s="57" t="s">
        <v>5</v>
      </c>
      <c r="B268" s="5">
        <v>32290.6</v>
      </c>
      <c r="C268" s="5">
        <v>36245.230000000003</v>
      </c>
      <c r="D268" s="5">
        <v>36245.230000000003</v>
      </c>
      <c r="E268" s="46">
        <v>36245.22</v>
      </c>
      <c r="F268" s="6">
        <f t="shared" si="88"/>
        <v>0.99999972410162652</v>
      </c>
      <c r="G268" s="46">
        <v>36245.22</v>
      </c>
      <c r="H268" s="6">
        <f t="shared" si="89"/>
        <v>0.99999972410162652</v>
      </c>
    </row>
    <row r="269" spans="1:8" s="12" customFormat="1" ht="15.75" x14ac:dyDescent="0.2">
      <c r="A269" s="57" t="s">
        <v>6</v>
      </c>
      <c r="B269" s="5">
        <v>0</v>
      </c>
      <c r="C269" s="5">
        <v>0</v>
      </c>
      <c r="D269" s="5">
        <v>117203.11</v>
      </c>
      <c r="E269" s="46">
        <v>97347.7</v>
      </c>
      <c r="F269" s="6">
        <f t="shared" si="88"/>
        <v>0.83058973435090588</v>
      </c>
      <c r="G269" s="46">
        <v>97347.7</v>
      </c>
      <c r="H269" s="6">
        <f t="shared" si="89"/>
        <v>0.83058973435090588</v>
      </c>
    </row>
    <row r="270" spans="1:8" s="12" customFormat="1" ht="15.75" x14ac:dyDescent="0.2">
      <c r="A270" s="57"/>
      <c r="B270" s="5"/>
      <c r="C270" s="5"/>
      <c r="D270" s="5"/>
      <c r="E270" s="46"/>
      <c r="F270" s="6"/>
      <c r="G270" s="5"/>
      <c r="H270" s="6"/>
    </row>
    <row r="271" spans="1:8" s="23" customFormat="1" ht="80.25" customHeight="1" x14ac:dyDescent="0.2">
      <c r="A271" s="65" t="s">
        <v>62</v>
      </c>
      <c r="B271" s="39"/>
      <c r="C271" s="39"/>
      <c r="D271" s="39"/>
      <c r="E271" s="45"/>
      <c r="F271" s="22"/>
      <c r="G271" s="39"/>
      <c r="H271" s="22"/>
    </row>
    <row r="272" spans="1:8" s="12" customFormat="1" ht="15.75" x14ac:dyDescent="0.2">
      <c r="A272" s="57" t="s">
        <v>0</v>
      </c>
      <c r="B272" s="5">
        <f>B273+B274+B275</f>
        <v>19942</v>
      </c>
      <c r="C272" s="5">
        <f>C273+C274+C275+C276</f>
        <v>19942</v>
      </c>
      <c r="D272" s="5">
        <f>D273+D274+D275</f>
        <v>4992</v>
      </c>
      <c r="E272" s="5">
        <f>E273+E274+E275</f>
        <v>19941.3</v>
      </c>
      <c r="F272" s="6">
        <f t="shared" ref="F272" si="90">E272/D272</f>
        <v>3.994651442307692</v>
      </c>
      <c r="G272" s="5">
        <f>G273+G274+G275</f>
        <v>19941.3</v>
      </c>
      <c r="H272" s="6">
        <f t="shared" ref="H272" si="91">G272/D272</f>
        <v>3.994651442307692</v>
      </c>
    </row>
    <row r="273" spans="1:8" s="12" customFormat="1" ht="15.75" x14ac:dyDescent="0.2">
      <c r="A273" s="57" t="s">
        <v>8</v>
      </c>
      <c r="B273" s="5">
        <v>0</v>
      </c>
      <c r="C273" s="5">
        <v>0</v>
      </c>
      <c r="D273" s="5">
        <v>0</v>
      </c>
      <c r="E273" s="5">
        <v>0</v>
      </c>
      <c r="F273" s="6">
        <v>0</v>
      </c>
      <c r="G273" s="5">
        <v>0</v>
      </c>
      <c r="H273" s="6">
        <v>0</v>
      </c>
    </row>
    <row r="274" spans="1:8" s="12" customFormat="1" ht="15.75" x14ac:dyDescent="0.25">
      <c r="A274" s="57" t="s">
        <v>5</v>
      </c>
      <c r="B274" s="5">
        <v>19942</v>
      </c>
      <c r="C274" s="70">
        <v>19942</v>
      </c>
      <c r="D274" s="5">
        <v>4992</v>
      </c>
      <c r="E274" s="5">
        <v>19941.3</v>
      </c>
      <c r="F274" s="6">
        <f t="shared" ref="F274" si="92">E274/D274</f>
        <v>3.994651442307692</v>
      </c>
      <c r="G274" s="5">
        <v>19941.3</v>
      </c>
      <c r="H274" s="6">
        <f t="shared" ref="H274" si="93">G274/D274</f>
        <v>3.994651442307692</v>
      </c>
    </row>
    <row r="275" spans="1:8" s="12" customFormat="1" ht="15.75" x14ac:dyDescent="0.2">
      <c r="A275" s="57" t="s">
        <v>6</v>
      </c>
      <c r="B275" s="5">
        <v>0</v>
      </c>
      <c r="C275" s="5">
        <v>0</v>
      </c>
      <c r="D275" s="5">
        <v>0</v>
      </c>
      <c r="E275" s="5">
        <v>0</v>
      </c>
      <c r="F275" s="6">
        <v>0</v>
      </c>
      <c r="G275" s="5">
        <v>0</v>
      </c>
      <c r="H275" s="6">
        <v>0</v>
      </c>
    </row>
    <row r="276" spans="1:8" s="12" customFormat="1" ht="15.75" x14ac:dyDescent="0.2">
      <c r="A276" s="57"/>
      <c r="B276" s="5"/>
      <c r="C276" s="5"/>
      <c r="D276" s="5"/>
      <c r="E276" s="5"/>
      <c r="F276" s="6"/>
      <c r="G276" s="5"/>
      <c r="H276" s="6"/>
    </row>
    <row r="277" spans="1:8" s="23" customFormat="1" ht="48.75" customHeight="1" x14ac:dyDescent="0.2">
      <c r="A277" s="65" t="s">
        <v>63</v>
      </c>
      <c r="B277" s="39"/>
      <c r="C277" s="39"/>
      <c r="D277" s="39"/>
      <c r="E277" s="39"/>
      <c r="F277" s="22"/>
      <c r="G277" s="39"/>
      <c r="H277" s="22"/>
    </row>
    <row r="278" spans="1:8" s="12" customFormat="1" ht="15.75" x14ac:dyDescent="0.2">
      <c r="A278" s="57" t="s">
        <v>0</v>
      </c>
      <c r="B278" s="5">
        <f>+B279+B280+B281</f>
        <v>0</v>
      </c>
      <c r="C278" s="5">
        <f>C279+C280+C281</f>
        <v>0</v>
      </c>
      <c r="D278" s="5">
        <f>D279+D280+D281</f>
        <v>0</v>
      </c>
      <c r="E278" s="5">
        <f>E279+E280+E281</f>
        <v>0</v>
      </c>
      <c r="F278" s="6">
        <v>0</v>
      </c>
      <c r="G278" s="5">
        <f>G279+G280+G281</f>
        <v>0</v>
      </c>
      <c r="H278" s="6">
        <v>0</v>
      </c>
    </row>
    <row r="279" spans="1:8" s="12" customFormat="1" ht="15.75" x14ac:dyDescent="0.2">
      <c r="A279" s="57" t="s">
        <v>8</v>
      </c>
      <c r="B279" s="5">
        <v>0</v>
      </c>
      <c r="C279" s="5">
        <v>0</v>
      </c>
      <c r="D279" s="5">
        <v>0</v>
      </c>
      <c r="E279" s="5">
        <v>0</v>
      </c>
      <c r="F279" s="6">
        <v>0</v>
      </c>
      <c r="G279" s="5">
        <v>0</v>
      </c>
      <c r="H279" s="6">
        <v>0</v>
      </c>
    </row>
    <row r="280" spans="1:8" s="12" customFormat="1" ht="15.75" x14ac:dyDescent="0.2">
      <c r="A280" s="57" t="s">
        <v>5</v>
      </c>
      <c r="B280" s="5">
        <v>0</v>
      </c>
      <c r="C280" s="5">
        <v>0</v>
      </c>
      <c r="D280" s="5">
        <v>0</v>
      </c>
      <c r="E280" s="5">
        <v>0</v>
      </c>
      <c r="F280" s="6">
        <v>0</v>
      </c>
      <c r="G280" s="5">
        <v>0</v>
      </c>
      <c r="H280" s="6">
        <v>0</v>
      </c>
    </row>
    <row r="281" spans="1:8" s="12" customFormat="1" ht="15.75" x14ac:dyDescent="0.2">
      <c r="A281" s="57" t="s">
        <v>6</v>
      </c>
      <c r="B281" s="5">
        <v>0</v>
      </c>
      <c r="C281" s="5">
        <v>0</v>
      </c>
      <c r="D281" s="5">
        <v>0</v>
      </c>
      <c r="E281" s="5">
        <v>0</v>
      </c>
      <c r="F281" s="6">
        <v>0</v>
      </c>
      <c r="G281" s="5">
        <v>0</v>
      </c>
      <c r="H281" s="6">
        <v>0</v>
      </c>
    </row>
    <row r="282" spans="1:8" s="12" customFormat="1" ht="15.75" x14ac:dyDescent="0.2">
      <c r="A282" s="57"/>
      <c r="B282" s="5"/>
      <c r="C282" s="5"/>
      <c r="D282" s="5"/>
      <c r="E282" s="5"/>
      <c r="F282" s="6"/>
      <c r="G282" s="5"/>
      <c r="H282" s="6"/>
    </row>
    <row r="283" spans="1:8" s="12" customFormat="1" ht="47.25" x14ac:dyDescent="0.2">
      <c r="A283" s="65" t="s">
        <v>64</v>
      </c>
      <c r="B283" s="5"/>
      <c r="C283" s="5"/>
      <c r="D283" s="5"/>
      <c r="E283" s="5"/>
      <c r="F283" s="6"/>
      <c r="G283" s="5"/>
      <c r="H283" s="6"/>
    </row>
    <row r="284" spans="1:8" s="12" customFormat="1" ht="15.75" x14ac:dyDescent="0.2">
      <c r="A284" s="57" t="s">
        <v>0</v>
      </c>
      <c r="B284" s="5">
        <f>B285+B286+B287</f>
        <v>0</v>
      </c>
      <c r="C284" s="5">
        <f>C285+C286+C287</f>
        <v>0</v>
      </c>
      <c r="D284" s="5">
        <f>D285+D286+D287</f>
        <v>0</v>
      </c>
      <c r="E284" s="5">
        <f>E285+E286+E287</f>
        <v>0</v>
      </c>
      <c r="F284" s="6">
        <v>0</v>
      </c>
      <c r="G284" s="5">
        <f>G285+G286+G287</f>
        <v>0</v>
      </c>
      <c r="H284" s="6">
        <v>0</v>
      </c>
    </row>
    <row r="285" spans="1:8" s="12" customFormat="1" ht="15.75" x14ac:dyDescent="0.2">
      <c r="A285" s="57" t="s">
        <v>8</v>
      </c>
      <c r="B285" s="5">
        <v>0</v>
      </c>
      <c r="C285" s="5">
        <v>0</v>
      </c>
      <c r="D285" s="5">
        <v>0</v>
      </c>
      <c r="E285" s="5">
        <v>0</v>
      </c>
      <c r="F285" s="6">
        <v>0</v>
      </c>
      <c r="G285" s="5">
        <v>0</v>
      </c>
      <c r="H285" s="6">
        <v>0</v>
      </c>
    </row>
    <row r="286" spans="1:8" s="12" customFormat="1" ht="15.75" x14ac:dyDescent="0.2">
      <c r="A286" s="57" t="s">
        <v>5</v>
      </c>
      <c r="B286" s="5">
        <v>0</v>
      </c>
      <c r="C286" s="5">
        <v>0</v>
      </c>
      <c r="D286" s="5">
        <v>0</v>
      </c>
      <c r="E286" s="5">
        <v>0</v>
      </c>
      <c r="F286" s="6">
        <v>0</v>
      </c>
      <c r="G286" s="5">
        <v>0</v>
      </c>
      <c r="H286" s="6">
        <v>0</v>
      </c>
    </row>
    <row r="287" spans="1:8" s="12" customFormat="1" ht="15.75" x14ac:dyDescent="0.2">
      <c r="A287" s="57" t="s">
        <v>6</v>
      </c>
      <c r="B287" s="5">
        <v>0</v>
      </c>
      <c r="C287" s="5">
        <v>0</v>
      </c>
      <c r="D287" s="5">
        <v>0</v>
      </c>
      <c r="E287" s="5">
        <v>0</v>
      </c>
      <c r="F287" s="6">
        <v>0</v>
      </c>
      <c r="G287" s="5">
        <v>0</v>
      </c>
      <c r="H287" s="6">
        <v>0</v>
      </c>
    </row>
    <row r="288" spans="1:8" s="12" customFormat="1" ht="15.75" x14ac:dyDescent="0.2">
      <c r="A288" s="57"/>
      <c r="B288" s="5"/>
      <c r="C288" s="5"/>
      <c r="D288" s="5"/>
      <c r="E288" s="5"/>
      <c r="F288" s="6"/>
      <c r="G288" s="5"/>
      <c r="H288" s="6"/>
    </row>
    <row r="289" spans="1:8" ht="55.5" customHeight="1" x14ac:dyDescent="0.2">
      <c r="A289" s="68" t="s">
        <v>65</v>
      </c>
      <c r="B289" s="44"/>
      <c r="C289" s="44"/>
      <c r="D289" s="44"/>
      <c r="E289" s="44"/>
      <c r="F289" s="22"/>
      <c r="G289" s="44"/>
      <c r="H289" s="22"/>
    </row>
    <row r="290" spans="1:8" s="4" customFormat="1" ht="15.75" x14ac:dyDescent="0.2">
      <c r="A290" s="56" t="s">
        <v>0</v>
      </c>
      <c r="B290" s="40">
        <f t="shared" ref="B290:E292" si="94">B296+B302+B308+B314+B320+B326</f>
        <v>1208022.8999999999</v>
      </c>
      <c r="C290" s="40">
        <f t="shared" si="94"/>
        <v>1206265.4300000002</v>
      </c>
      <c r="D290" s="40">
        <f t="shared" si="94"/>
        <v>1159734.01</v>
      </c>
      <c r="E290" s="40">
        <f t="shared" si="94"/>
        <v>404180.76</v>
      </c>
      <c r="F290" s="6">
        <f t="shared" ref="F290:F292" si="95">E290/D290</f>
        <v>0.34851160396684411</v>
      </c>
      <c r="G290" s="40">
        <f>G296+G302+G308+G314+G320+G326</f>
        <v>411922.82</v>
      </c>
      <c r="H290" s="6">
        <f t="shared" ref="H290:H292" si="96">G290/D290</f>
        <v>0.35518732437621625</v>
      </c>
    </row>
    <row r="291" spans="1:8" ht="15.75" x14ac:dyDescent="0.2">
      <c r="A291" s="57" t="s">
        <v>8</v>
      </c>
      <c r="B291" s="5">
        <f t="shared" si="94"/>
        <v>577931.11</v>
      </c>
      <c r="C291" s="5">
        <f t="shared" si="94"/>
        <v>579688.69999999995</v>
      </c>
      <c r="D291" s="5">
        <f t="shared" si="94"/>
        <v>623752.16999999993</v>
      </c>
      <c r="E291" s="5">
        <v>151942.09</v>
      </c>
      <c r="F291" s="6">
        <f t="shared" si="95"/>
        <v>0.24359368561395148</v>
      </c>
      <c r="G291" s="5">
        <f>G297+G303+G309+G315+G321+G327</f>
        <v>153871.32</v>
      </c>
      <c r="H291" s="6">
        <f t="shared" si="96"/>
        <v>0.24668662876154807</v>
      </c>
    </row>
    <row r="292" spans="1:8" ht="15.75" x14ac:dyDescent="0.2">
      <c r="A292" s="57" t="s">
        <v>5</v>
      </c>
      <c r="B292" s="5">
        <f t="shared" si="94"/>
        <v>630091.79</v>
      </c>
      <c r="C292" s="5">
        <f t="shared" si="94"/>
        <v>626576.73</v>
      </c>
      <c r="D292" s="5">
        <f t="shared" si="94"/>
        <v>535981.84000000008</v>
      </c>
      <c r="E292" s="5">
        <f t="shared" si="94"/>
        <v>252238.67</v>
      </c>
      <c r="F292" s="6">
        <f t="shared" si="95"/>
        <v>0.47061047814605056</v>
      </c>
      <c r="G292" s="5">
        <f>G298+G304+G310+G316+G328</f>
        <v>258051.5</v>
      </c>
      <c r="H292" s="6">
        <f t="shared" si="96"/>
        <v>0.48145567767743763</v>
      </c>
    </row>
    <row r="293" spans="1:8" ht="15.75" x14ac:dyDescent="0.2">
      <c r="A293" s="57" t="s">
        <v>6</v>
      </c>
      <c r="B293" s="5">
        <f>B299+B305+B311+B317+B323+B329</f>
        <v>0</v>
      </c>
      <c r="C293" s="5">
        <f>C299+C305+C311+C317+C323+C329</f>
        <v>0</v>
      </c>
      <c r="D293" s="5">
        <f>D299+D305+D311+D317+D329</f>
        <v>0</v>
      </c>
      <c r="E293" s="5">
        <f>E299+E305+E311+E317+E329</f>
        <v>0</v>
      </c>
      <c r="F293" s="6">
        <v>0</v>
      </c>
      <c r="G293" s="5">
        <f>G299+G305+G311+G317+G329</f>
        <v>0</v>
      </c>
      <c r="H293" s="6">
        <v>0</v>
      </c>
    </row>
    <row r="294" spans="1:8" ht="15.75" x14ac:dyDescent="0.2">
      <c r="A294" s="57"/>
      <c r="B294" s="5"/>
      <c r="C294" s="5"/>
      <c r="D294" s="5"/>
      <c r="E294" s="5"/>
      <c r="F294" s="6"/>
      <c r="G294" s="5"/>
      <c r="H294" s="6"/>
    </row>
    <row r="295" spans="1:8" ht="15.75" x14ac:dyDescent="0.2">
      <c r="A295" s="58" t="s">
        <v>67</v>
      </c>
      <c r="B295" s="5"/>
      <c r="C295" s="5"/>
      <c r="D295" s="5"/>
      <c r="E295" s="5"/>
      <c r="F295" s="6"/>
      <c r="G295" s="5"/>
      <c r="H295" s="6"/>
    </row>
    <row r="296" spans="1:8" ht="15.75" x14ac:dyDescent="0.2">
      <c r="A296" s="57" t="s">
        <v>0</v>
      </c>
      <c r="B296" s="5">
        <f>B297+B298+B299</f>
        <v>3000</v>
      </c>
      <c r="C296" s="5">
        <f>C297+C298+C299</f>
        <v>3000</v>
      </c>
      <c r="D296" s="5">
        <f>D297+D298+D299</f>
        <v>3000</v>
      </c>
      <c r="E296" s="5">
        <f>E297+E298+E299</f>
        <v>0</v>
      </c>
      <c r="F296" s="6">
        <f t="shared" ref="F296:F297" si="97">E296/D296</f>
        <v>0</v>
      </c>
      <c r="G296" s="5">
        <f>G297+G298+G299</f>
        <v>0</v>
      </c>
      <c r="H296" s="6">
        <f>G296/D296</f>
        <v>0</v>
      </c>
    </row>
    <row r="297" spans="1:8" ht="15.75" x14ac:dyDescent="0.2">
      <c r="A297" s="57" t="s">
        <v>8</v>
      </c>
      <c r="B297" s="5">
        <v>3000</v>
      </c>
      <c r="C297" s="5">
        <v>3000</v>
      </c>
      <c r="D297" s="5">
        <v>3000</v>
      </c>
      <c r="E297" s="5">
        <v>0</v>
      </c>
      <c r="F297" s="6">
        <f t="shared" si="97"/>
        <v>0</v>
      </c>
      <c r="G297" s="5">
        <v>0</v>
      </c>
      <c r="H297" s="6">
        <f>G297/D297</f>
        <v>0</v>
      </c>
    </row>
    <row r="298" spans="1:8" ht="15.75" x14ac:dyDescent="0.2">
      <c r="A298" s="57" t="s">
        <v>5</v>
      </c>
      <c r="B298" s="5">
        <v>0</v>
      </c>
      <c r="C298" s="5">
        <v>0</v>
      </c>
      <c r="D298" s="5">
        <v>0</v>
      </c>
      <c r="E298" s="5">
        <v>0</v>
      </c>
      <c r="F298" s="6">
        <v>0</v>
      </c>
      <c r="G298" s="5">
        <v>0</v>
      </c>
      <c r="H298" s="6">
        <v>0</v>
      </c>
    </row>
    <row r="299" spans="1:8" ht="15.75" x14ac:dyDescent="0.2">
      <c r="A299" s="57" t="s">
        <v>6</v>
      </c>
      <c r="B299" s="5">
        <v>0</v>
      </c>
      <c r="C299" s="5">
        <v>0</v>
      </c>
      <c r="D299" s="5">
        <v>0</v>
      </c>
      <c r="E299" s="5">
        <v>0</v>
      </c>
      <c r="F299" s="6">
        <v>0</v>
      </c>
      <c r="G299" s="5">
        <v>0</v>
      </c>
      <c r="H299" s="6">
        <v>0</v>
      </c>
    </row>
    <row r="300" spans="1:8" ht="15.75" x14ac:dyDescent="0.2">
      <c r="A300" s="57"/>
      <c r="B300" s="5"/>
      <c r="C300" s="5"/>
      <c r="D300" s="5"/>
      <c r="E300" s="5"/>
      <c r="F300" s="6"/>
      <c r="G300" s="5"/>
      <c r="H300" s="6"/>
    </row>
    <row r="301" spans="1:8" ht="31.5" x14ac:dyDescent="0.2">
      <c r="A301" s="58" t="s">
        <v>66</v>
      </c>
      <c r="B301" s="5"/>
      <c r="C301" s="5"/>
      <c r="D301" s="5"/>
      <c r="E301" s="5"/>
      <c r="F301" s="6"/>
      <c r="G301" s="5"/>
      <c r="H301" s="6"/>
    </row>
    <row r="302" spans="1:8" ht="15.75" x14ac:dyDescent="0.2">
      <c r="A302" s="57" t="s">
        <v>0</v>
      </c>
      <c r="B302" s="5">
        <f>B303+B304+B305</f>
        <v>89914.4</v>
      </c>
      <c r="C302" s="5">
        <f>C303+C304+C305</f>
        <v>89914.4</v>
      </c>
      <c r="D302" s="5">
        <f>D303+D304+D305</f>
        <v>0</v>
      </c>
      <c r="E302" s="5">
        <f>E303+E304+E305</f>
        <v>0</v>
      </c>
      <c r="F302" s="6">
        <v>0</v>
      </c>
      <c r="G302" s="5">
        <f>G303+G304+G305</f>
        <v>0</v>
      </c>
      <c r="H302" s="6">
        <v>0</v>
      </c>
    </row>
    <row r="303" spans="1:8" ht="15.75" x14ac:dyDescent="0.2">
      <c r="A303" s="57" t="s">
        <v>8</v>
      </c>
      <c r="B303" s="5">
        <v>0</v>
      </c>
      <c r="C303" s="5">
        <v>0</v>
      </c>
      <c r="D303" s="5">
        <v>0</v>
      </c>
      <c r="E303" s="5">
        <v>0</v>
      </c>
      <c r="F303" s="6">
        <v>0</v>
      </c>
      <c r="G303" s="5">
        <v>0</v>
      </c>
      <c r="H303" s="6">
        <v>0</v>
      </c>
    </row>
    <row r="304" spans="1:8" ht="15.75" x14ac:dyDescent="0.2">
      <c r="A304" s="57" t="s">
        <v>5</v>
      </c>
      <c r="B304" s="5">
        <v>89914.4</v>
      </c>
      <c r="C304" s="5">
        <v>89914.4</v>
      </c>
      <c r="D304" s="5">
        <v>0</v>
      </c>
      <c r="E304" s="5">
        <v>0</v>
      </c>
      <c r="F304" s="6">
        <v>0</v>
      </c>
      <c r="G304" s="5">
        <v>0</v>
      </c>
      <c r="H304" s="6">
        <v>0</v>
      </c>
    </row>
    <row r="305" spans="1:8" ht="15.75" x14ac:dyDescent="0.2">
      <c r="A305" s="57" t="s">
        <v>6</v>
      </c>
      <c r="B305" s="5">
        <v>0</v>
      </c>
      <c r="C305" s="5">
        <v>0</v>
      </c>
      <c r="D305" s="5">
        <v>0</v>
      </c>
      <c r="E305" s="5">
        <v>0</v>
      </c>
      <c r="F305" s="6">
        <v>0</v>
      </c>
      <c r="G305" s="5">
        <v>0</v>
      </c>
      <c r="H305" s="6">
        <v>0</v>
      </c>
    </row>
    <row r="306" spans="1:8" ht="15.75" x14ac:dyDescent="0.2">
      <c r="A306" s="57"/>
      <c r="B306" s="5"/>
      <c r="C306" s="5"/>
      <c r="D306" s="5"/>
      <c r="E306" s="5"/>
      <c r="F306" s="6"/>
      <c r="G306" s="5"/>
      <c r="H306" s="6"/>
    </row>
    <row r="307" spans="1:8" ht="47.25" x14ac:dyDescent="0.2">
      <c r="A307" s="58" t="s">
        <v>68</v>
      </c>
      <c r="B307" s="5"/>
      <c r="C307" s="5"/>
      <c r="D307" s="5"/>
      <c r="E307" s="5"/>
      <c r="F307" s="6"/>
      <c r="G307" s="5"/>
      <c r="H307" s="6"/>
    </row>
    <row r="308" spans="1:8" ht="15.75" x14ac:dyDescent="0.2">
      <c r="A308" s="57" t="s">
        <v>0</v>
      </c>
      <c r="B308" s="5">
        <f>B309+B310+B311</f>
        <v>826527.5</v>
      </c>
      <c r="C308" s="5">
        <f>C309+C310+C311</f>
        <v>824770.03</v>
      </c>
      <c r="D308" s="5">
        <f>D309+D310+D311</f>
        <v>868153.01</v>
      </c>
      <c r="E308" s="5">
        <f>E309+E310+E311</f>
        <v>359003.9</v>
      </c>
      <c r="F308" s="6">
        <f t="shared" ref="F308:F310" si="98">E308/D308</f>
        <v>0.41352606725397406</v>
      </c>
      <c r="G308" s="5">
        <f>G309+G310+G311</f>
        <v>366745.96</v>
      </c>
      <c r="H308" s="6">
        <f t="shared" ref="H308:H310" si="99">G308/D308</f>
        <v>0.4224439191888536</v>
      </c>
    </row>
    <row r="309" spans="1:8" ht="15.75" x14ac:dyDescent="0.2">
      <c r="A309" s="57" t="s">
        <v>8</v>
      </c>
      <c r="B309" s="5">
        <v>300910.11</v>
      </c>
      <c r="C309" s="5">
        <v>302667.7</v>
      </c>
      <c r="D309" s="5">
        <v>346731.17</v>
      </c>
      <c r="E309" s="5">
        <v>106765.23</v>
      </c>
      <c r="F309" s="6">
        <f t="shared" si="98"/>
        <v>0.30791933127904247</v>
      </c>
      <c r="G309" s="5">
        <v>108694.46</v>
      </c>
      <c r="H309" s="6">
        <f t="shared" si="99"/>
        <v>0.31348338252946806</v>
      </c>
    </row>
    <row r="310" spans="1:8" ht="15.75" x14ac:dyDescent="0.2">
      <c r="A310" s="57" t="s">
        <v>5</v>
      </c>
      <c r="B310" s="5">
        <v>525617.39</v>
      </c>
      <c r="C310" s="5">
        <v>522102.33</v>
      </c>
      <c r="D310" s="5">
        <v>521421.84</v>
      </c>
      <c r="E310" s="5">
        <v>252238.67</v>
      </c>
      <c r="F310" s="6">
        <f t="shared" si="98"/>
        <v>0.48375163955541256</v>
      </c>
      <c r="G310" s="5">
        <v>258051.5</v>
      </c>
      <c r="H310" s="6">
        <f t="shared" si="99"/>
        <v>0.49489967662267464</v>
      </c>
    </row>
    <row r="311" spans="1:8" ht="15.75" x14ac:dyDescent="0.2">
      <c r="A311" s="57" t="s">
        <v>6</v>
      </c>
      <c r="B311" s="5">
        <v>0</v>
      </c>
      <c r="C311" s="5">
        <v>0</v>
      </c>
      <c r="D311" s="5">
        <v>0</v>
      </c>
      <c r="E311" s="5">
        <v>0</v>
      </c>
      <c r="F311" s="6">
        <v>0</v>
      </c>
      <c r="G311" s="5">
        <v>0</v>
      </c>
      <c r="H311" s="6">
        <v>0</v>
      </c>
    </row>
    <row r="312" spans="1:8" ht="15.75" x14ac:dyDescent="0.2">
      <c r="A312" s="57"/>
      <c r="B312" s="5"/>
      <c r="C312" s="5"/>
      <c r="D312" s="5"/>
      <c r="E312" s="5"/>
      <c r="F312" s="6"/>
      <c r="G312" s="5"/>
      <c r="H312" s="6"/>
    </row>
    <row r="313" spans="1:8" ht="47.25" x14ac:dyDescent="0.2">
      <c r="A313" s="58" t="s">
        <v>69</v>
      </c>
      <c r="B313" s="5"/>
      <c r="C313" s="5"/>
      <c r="D313" s="5"/>
      <c r="E313" s="5"/>
      <c r="F313" s="6"/>
      <c r="G313" s="5"/>
      <c r="H313" s="6"/>
    </row>
    <row r="314" spans="1:8" ht="15.75" x14ac:dyDescent="0.2">
      <c r="A314" s="57" t="s">
        <v>0</v>
      </c>
      <c r="B314" s="5">
        <f>B315+B316+B317</f>
        <v>650</v>
      </c>
      <c r="C314" s="5">
        <f>C315+C316+C317</f>
        <v>650</v>
      </c>
      <c r="D314" s="5">
        <f>D315+D316+D317</f>
        <v>650</v>
      </c>
      <c r="E314" s="5">
        <f>E315+E316+E317</f>
        <v>0</v>
      </c>
      <c r="F314" s="6">
        <v>0</v>
      </c>
      <c r="G314" s="5">
        <f>G315+G316+G317</f>
        <v>0</v>
      </c>
      <c r="H314" s="6">
        <v>0</v>
      </c>
    </row>
    <row r="315" spans="1:8" ht="15.75" x14ac:dyDescent="0.2">
      <c r="A315" s="57" t="s">
        <v>8</v>
      </c>
      <c r="B315" s="5">
        <v>650</v>
      </c>
      <c r="C315" s="5">
        <v>650</v>
      </c>
      <c r="D315" s="5">
        <v>650</v>
      </c>
      <c r="E315" s="5">
        <v>0</v>
      </c>
      <c r="F315" s="6">
        <v>0</v>
      </c>
      <c r="G315" s="5">
        <v>0</v>
      </c>
      <c r="H315" s="6">
        <v>0</v>
      </c>
    </row>
    <row r="316" spans="1:8" ht="15.75" x14ac:dyDescent="0.2">
      <c r="A316" s="57" t="s">
        <v>5</v>
      </c>
      <c r="B316" s="5">
        <v>0</v>
      </c>
      <c r="C316" s="5">
        <v>0</v>
      </c>
      <c r="D316" s="5">
        <v>0</v>
      </c>
      <c r="E316" s="5">
        <v>0</v>
      </c>
      <c r="F316" s="6">
        <v>0</v>
      </c>
      <c r="G316" s="5">
        <v>0</v>
      </c>
      <c r="H316" s="6">
        <v>0</v>
      </c>
    </row>
    <row r="317" spans="1:8" ht="15.75" x14ac:dyDescent="0.2">
      <c r="A317" s="57" t="s">
        <v>6</v>
      </c>
      <c r="B317" s="5">
        <v>0</v>
      </c>
      <c r="C317" s="5">
        <v>0</v>
      </c>
      <c r="D317" s="5">
        <v>0</v>
      </c>
      <c r="E317" s="5">
        <v>0</v>
      </c>
      <c r="F317" s="6">
        <v>0</v>
      </c>
      <c r="G317" s="5">
        <v>0</v>
      </c>
      <c r="H317" s="6">
        <v>0</v>
      </c>
    </row>
    <row r="318" spans="1:8" ht="15.75" x14ac:dyDescent="0.2">
      <c r="A318" s="57"/>
      <c r="B318" s="5"/>
      <c r="C318" s="5"/>
      <c r="D318" s="5"/>
      <c r="E318" s="5"/>
      <c r="F318" s="6"/>
      <c r="G318" s="5"/>
      <c r="H318" s="6"/>
    </row>
    <row r="319" spans="1:8" ht="47.25" x14ac:dyDescent="0.2">
      <c r="A319" s="58" t="s">
        <v>70</v>
      </c>
      <c r="B319" s="5"/>
      <c r="C319" s="5"/>
      <c r="D319" s="5"/>
      <c r="E319" s="5"/>
      <c r="F319" s="6"/>
      <c r="G319" s="5"/>
      <c r="H319" s="6"/>
    </row>
    <row r="320" spans="1:8" ht="15.75" x14ac:dyDescent="0.2">
      <c r="A320" s="57" t="s">
        <v>0</v>
      </c>
      <c r="B320" s="5">
        <f>B321+B322+B323</f>
        <v>0</v>
      </c>
      <c r="C320" s="5">
        <f>C321+C322+C323</f>
        <v>0</v>
      </c>
      <c r="D320" s="5">
        <f>D321+D322+D323</f>
        <v>0</v>
      </c>
      <c r="E320" s="5">
        <f>E321+E322+E323</f>
        <v>0</v>
      </c>
      <c r="F320" s="6">
        <v>0</v>
      </c>
      <c r="G320" s="5">
        <f>G321+G322+G323</f>
        <v>0</v>
      </c>
      <c r="H320" s="6">
        <v>0</v>
      </c>
    </row>
    <row r="321" spans="1:8" ht="15.75" x14ac:dyDescent="0.2">
      <c r="A321" s="57" t="s">
        <v>8</v>
      </c>
      <c r="B321" s="5">
        <v>0</v>
      </c>
      <c r="C321" s="5">
        <v>0</v>
      </c>
      <c r="D321" s="5">
        <v>0</v>
      </c>
      <c r="E321" s="5">
        <v>0</v>
      </c>
      <c r="F321" s="6">
        <v>0</v>
      </c>
      <c r="G321" s="5">
        <v>0</v>
      </c>
      <c r="H321" s="6">
        <v>0</v>
      </c>
    </row>
    <row r="322" spans="1:8" ht="15.75" x14ac:dyDescent="0.2">
      <c r="A322" s="57" t="s">
        <v>5</v>
      </c>
      <c r="B322" s="5">
        <v>0</v>
      </c>
      <c r="C322" s="5">
        <v>0</v>
      </c>
      <c r="D322" s="5">
        <v>0</v>
      </c>
      <c r="E322" s="5">
        <v>0</v>
      </c>
      <c r="F322" s="6">
        <v>0</v>
      </c>
      <c r="G322" s="5">
        <v>0</v>
      </c>
      <c r="H322" s="6">
        <v>0</v>
      </c>
    </row>
    <row r="323" spans="1:8" ht="15.75" x14ac:dyDescent="0.2">
      <c r="A323" s="57" t="s">
        <v>6</v>
      </c>
      <c r="B323" s="5">
        <v>0</v>
      </c>
      <c r="C323" s="5">
        <v>0</v>
      </c>
      <c r="D323" s="5">
        <v>0</v>
      </c>
      <c r="E323" s="5">
        <v>0</v>
      </c>
      <c r="F323" s="6">
        <v>0</v>
      </c>
      <c r="G323" s="5">
        <v>0</v>
      </c>
      <c r="H323" s="6">
        <v>0</v>
      </c>
    </row>
    <row r="324" spans="1:8" ht="15.75" x14ac:dyDescent="0.2">
      <c r="A324" s="57"/>
      <c r="B324" s="5"/>
      <c r="C324" s="5"/>
      <c r="D324" s="5"/>
      <c r="E324" s="5"/>
      <c r="F324" s="6"/>
      <c r="G324" s="5"/>
      <c r="H324" s="6"/>
    </row>
    <row r="325" spans="1:8" ht="47.25" x14ac:dyDescent="0.2">
      <c r="A325" s="58" t="s">
        <v>71</v>
      </c>
      <c r="B325" s="5"/>
      <c r="C325" s="5"/>
      <c r="D325" s="5"/>
      <c r="E325" s="5"/>
      <c r="F325" s="6"/>
      <c r="G325" s="5"/>
      <c r="H325" s="6"/>
    </row>
    <row r="326" spans="1:8" ht="15.75" x14ac:dyDescent="0.2">
      <c r="A326" s="57" t="s">
        <v>0</v>
      </c>
      <c r="B326" s="5">
        <f>B327+B328+B329</f>
        <v>287931</v>
      </c>
      <c r="C326" s="5">
        <f>C327+C328+C329</f>
        <v>287931</v>
      </c>
      <c r="D326" s="5">
        <f>D327+D328+D329</f>
        <v>287931</v>
      </c>
      <c r="E326" s="5">
        <f>E327+E328+E329</f>
        <v>45176.86</v>
      </c>
      <c r="F326" s="6">
        <f t="shared" ref="F326:F327" si="100">E326/D326</f>
        <v>0.1569016882516992</v>
      </c>
      <c r="G326" s="5">
        <f>G327+G328+G329</f>
        <v>45176.86</v>
      </c>
      <c r="H326" s="6">
        <f t="shared" ref="H326:H327" si="101">G326/D326</f>
        <v>0.1569016882516992</v>
      </c>
    </row>
    <row r="327" spans="1:8" ht="15.75" x14ac:dyDescent="0.2">
      <c r="A327" s="57" t="s">
        <v>8</v>
      </c>
      <c r="B327" s="5">
        <v>273371</v>
      </c>
      <c r="C327" s="5">
        <v>273371</v>
      </c>
      <c r="D327" s="5">
        <v>273371</v>
      </c>
      <c r="E327" s="5">
        <v>45176.86</v>
      </c>
      <c r="F327" s="6">
        <f t="shared" si="100"/>
        <v>0.16525842170530158</v>
      </c>
      <c r="G327" s="5">
        <v>45176.86</v>
      </c>
      <c r="H327" s="6">
        <f t="shared" si="101"/>
        <v>0.16525842170530158</v>
      </c>
    </row>
    <row r="328" spans="1:8" ht="15.75" x14ac:dyDescent="0.2">
      <c r="A328" s="57" t="s">
        <v>5</v>
      </c>
      <c r="B328" s="5">
        <v>14560</v>
      </c>
      <c r="C328" s="5">
        <v>14560</v>
      </c>
      <c r="D328" s="5">
        <v>14560</v>
      </c>
      <c r="E328" s="5">
        <v>0</v>
      </c>
      <c r="F328" s="6">
        <v>0</v>
      </c>
      <c r="G328" s="5">
        <v>0</v>
      </c>
      <c r="H328" s="6">
        <v>0</v>
      </c>
    </row>
    <row r="329" spans="1:8" ht="15.75" x14ac:dyDescent="0.2">
      <c r="A329" s="57" t="s">
        <v>6</v>
      </c>
      <c r="B329" s="5">
        <v>0</v>
      </c>
      <c r="C329" s="5">
        <v>0</v>
      </c>
      <c r="D329" s="5">
        <v>0</v>
      </c>
      <c r="E329" s="5">
        <v>0</v>
      </c>
      <c r="F329" s="6">
        <v>0</v>
      </c>
      <c r="G329" s="5">
        <v>0</v>
      </c>
      <c r="H329" s="6">
        <v>0</v>
      </c>
    </row>
    <row r="330" spans="1:8" ht="15.75" x14ac:dyDescent="0.2">
      <c r="A330" s="57"/>
      <c r="B330" s="5"/>
      <c r="C330" s="5"/>
      <c r="D330" s="5"/>
      <c r="E330" s="5">
        <f ca="1">E318:E330</f>
        <v>0</v>
      </c>
      <c r="F330" s="6"/>
      <c r="G330" s="5"/>
      <c r="H330" s="6"/>
    </row>
    <row r="331" spans="1:8" ht="47.25" x14ac:dyDescent="0.2">
      <c r="A331" s="55" t="s">
        <v>72</v>
      </c>
      <c r="B331" s="44"/>
      <c r="C331" s="44"/>
      <c r="D331" s="44"/>
      <c r="E331" s="44"/>
      <c r="F331" s="22"/>
      <c r="G331" s="44"/>
      <c r="H331" s="22"/>
    </row>
    <row r="332" spans="1:8" s="4" customFormat="1" ht="15.75" x14ac:dyDescent="0.2">
      <c r="A332" s="56" t="s">
        <v>0</v>
      </c>
      <c r="B332" s="40">
        <f t="shared" ref="B332:E334" si="102">B338+B344+B350+B356</f>
        <v>1000</v>
      </c>
      <c r="C332" s="40">
        <f t="shared" si="102"/>
        <v>1000</v>
      </c>
      <c r="D332" s="40">
        <f t="shared" si="102"/>
        <v>3000</v>
      </c>
      <c r="E332" s="40">
        <f t="shared" si="102"/>
        <v>1760</v>
      </c>
      <c r="F332" s="6">
        <f t="shared" ref="F332:F335" si="103">E332/D332</f>
        <v>0.58666666666666667</v>
      </c>
      <c r="G332" s="40">
        <f>G338+G344+G350+G356</f>
        <v>1760</v>
      </c>
      <c r="H332" s="6">
        <f>G332/D332</f>
        <v>0.58666666666666667</v>
      </c>
    </row>
    <row r="333" spans="1:8" ht="15.75" x14ac:dyDescent="0.2">
      <c r="A333" s="57" t="s">
        <v>8</v>
      </c>
      <c r="B333" s="5">
        <f t="shared" si="102"/>
        <v>1000</v>
      </c>
      <c r="C333" s="5">
        <f t="shared" si="102"/>
        <v>1000</v>
      </c>
      <c r="D333" s="5">
        <f t="shared" si="102"/>
        <v>1000</v>
      </c>
      <c r="E333" s="5">
        <f t="shared" si="102"/>
        <v>0</v>
      </c>
      <c r="F333" s="6">
        <f t="shared" si="103"/>
        <v>0</v>
      </c>
      <c r="G333" s="5">
        <f>G339+G345+G351+G357</f>
        <v>0</v>
      </c>
      <c r="H333" s="6">
        <f>G333/D333</f>
        <v>0</v>
      </c>
    </row>
    <row r="334" spans="1:8" ht="15.75" x14ac:dyDescent="0.2">
      <c r="A334" s="57" t="s">
        <v>5</v>
      </c>
      <c r="B334" s="5">
        <f t="shared" si="102"/>
        <v>0</v>
      </c>
      <c r="C334" s="5">
        <f t="shared" si="102"/>
        <v>0</v>
      </c>
      <c r="D334" s="5">
        <f t="shared" si="102"/>
        <v>0</v>
      </c>
      <c r="E334" s="5">
        <f t="shared" si="102"/>
        <v>0</v>
      </c>
      <c r="F334" s="6">
        <v>0</v>
      </c>
      <c r="G334" s="5">
        <f>G340+G346+G352+G358</f>
        <v>0</v>
      </c>
      <c r="H334" s="6">
        <v>0</v>
      </c>
    </row>
    <row r="335" spans="1:8" ht="15.75" x14ac:dyDescent="0.2">
      <c r="A335" s="57" t="s">
        <v>6</v>
      </c>
      <c r="B335" s="5">
        <f>B341+B347+B359</f>
        <v>0</v>
      </c>
      <c r="C335" s="5">
        <f>C341+C347+C359</f>
        <v>0</v>
      </c>
      <c r="D335" s="5">
        <f>D341+D347+D359</f>
        <v>2000</v>
      </c>
      <c r="E335" s="5">
        <f>E341+E347+E359</f>
        <v>1760</v>
      </c>
      <c r="F335" s="6">
        <f t="shared" si="103"/>
        <v>0.88</v>
      </c>
      <c r="G335" s="5">
        <f>G341+G347+G359</f>
        <v>1760</v>
      </c>
      <c r="H335" s="6">
        <f>G335/D335</f>
        <v>0.88</v>
      </c>
    </row>
    <row r="336" spans="1:8" ht="15.75" x14ac:dyDescent="0.2">
      <c r="A336" s="57"/>
      <c r="B336" s="5"/>
      <c r="C336" s="5"/>
      <c r="D336" s="5"/>
      <c r="E336" s="5"/>
      <c r="F336" s="6"/>
      <c r="G336" s="5"/>
      <c r="H336" s="6"/>
    </row>
    <row r="337" spans="1:8" ht="15.75" x14ac:dyDescent="0.2">
      <c r="A337" s="58" t="s">
        <v>73</v>
      </c>
      <c r="B337" s="5"/>
      <c r="C337" s="5"/>
      <c r="D337" s="5"/>
      <c r="E337" s="5"/>
      <c r="F337" s="6"/>
      <c r="G337" s="5"/>
      <c r="H337" s="6"/>
    </row>
    <row r="338" spans="1:8" ht="15.75" x14ac:dyDescent="0.2">
      <c r="A338" s="57" t="s">
        <v>0</v>
      </c>
      <c r="B338" s="5">
        <f>B339+B340+B341</f>
        <v>0</v>
      </c>
      <c r="C338" s="5">
        <f>C339+C340+C341</f>
        <v>0</v>
      </c>
      <c r="D338" s="5">
        <f>D339+D340+D341</f>
        <v>0</v>
      </c>
      <c r="E338" s="5">
        <f>E339+E340+E341</f>
        <v>0</v>
      </c>
      <c r="F338" s="6">
        <v>0</v>
      </c>
      <c r="G338" s="5">
        <f>G339+G340+G341</f>
        <v>0</v>
      </c>
      <c r="H338" s="6">
        <v>0</v>
      </c>
    </row>
    <row r="339" spans="1:8" ht="15.75" x14ac:dyDescent="0.2">
      <c r="A339" s="57" t="s">
        <v>8</v>
      </c>
      <c r="B339" s="5">
        <v>0</v>
      </c>
      <c r="C339" s="5">
        <v>0</v>
      </c>
      <c r="D339" s="5">
        <v>0</v>
      </c>
      <c r="E339" s="5">
        <v>0</v>
      </c>
      <c r="F339" s="6">
        <v>0</v>
      </c>
      <c r="G339" s="5">
        <v>0</v>
      </c>
      <c r="H339" s="6">
        <v>0</v>
      </c>
    </row>
    <row r="340" spans="1:8" ht="15.75" x14ac:dyDescent="0.2">
      <c r="A340" s="57" t="s">
        <v>5</v>
      </c>
      <c r="B340" s="5">
        <v>0</v>
      </c>
      <c r="C340" s="5">
        <v>0</v>
      </c>
      <c r="D340" s="5">
        <v>0</v>
      </c>
      <c r="E340" s="5">
        <v>0</v>
      </c>
      <c r="F340" s="6">
        <v>0</v>
      </c>
      <c r="G340" s="5">
        <v>0</v>
      </c>
      <c r="H340" s="6">
        <v>0</v>
      </c>
    </row>
    <row r="341" spans="1:8" ht="15.75" x14ac:dyDescent="0.2">
      <c r="A341" s="57" t="s">
        <v>6</v>
      </c>
      <c r="B341" s="5">
        <v>0</v>
      </c>
      <c r="C341" s="5">
        <v>0</v>
      </c>
      <c r="D341" s="5">
        <v>0</v>
      </c>
      <c r="E341" s="5">
        <v>0</v>
      </c>
      <c r="F341" s="6">
        <v>0</v>
      </c>
      <c r="G341" s="5">
        <v>0</v>
      </c>
      <c r="H341" s="6">
        <v>0</v>
      </c>
    </row>
    <row r="342" spans="1:8" ht="15.75" x14ac:dyDescent="0.2">
      <c r="A342" s="57"/>
      <c r="B342" s="5"/>
      <c r="C342" s="5"/>
      <c r="D342" s="5"/>
      <c r="E342" s="5"/>
      <c r="F342" s="6"/>
      <c r="G342" s="5"/>
      <c r="H342" s="6"/>
    </row>
    <row r="343" spans="1:8" s="4" customFormat="1" ht="31.5" x14ac:dyDescent="0.2">
      <c r="A343" s="58" t="s">
        <v>74</v>
      </c>
      <c r="B343" s="40"/>
      <c r="C343" s="40"/>
      <c r="D343" s="40"/>
      <c r="E343" s="40"/>
      <c r="F343" s="6"/>
      <c r="G343" s="40"/>
      <c r="H343" s="6"/>
    </row>
    <row r="344" spans="1:8" ht="15.75" x14ac:dyDescent="0.2">
      <c r="A344" s="57" t="s">
        <v>0</v>
      </c>
      <c r="B344" s="5">
        <f>B345+B346+B347</f>
        <v>0</v>
      </c>
      <c r="C344" s="5">
        <f>C345+C346+C347</f>
        <v>0</v>
      </c>
      <c r="D344" s="5">
        <f>D345+D346+D347</f>
        <v>0</v>
      </c>
      <c r="E344" s="5">
        <f>E345+E346+E347</f>
        <v>0</v>
      </c>
      <c r="F344" s="6">
        <v>0</v>
      </c>
      <c r="G344" s="5">
        <f>G345+G346+G347</f>
        <v>0</v>
      </c>
      <c r="H344" s="6">
        <v>0</v>
      </c>
    </row>
    <row r="345" spans="1:8" ht="15.75" x14ac:dyDescent="0.2">
      <c r="A345" s="57" t="s">
        <v>8</v>
      </c>
      <c r="B345" s="5">
        <v>0</v>
      </c>
      <c r="C345" s="5">
        <v>0</v>
      </c>
      <c r="D345" s="5">
        <v>0</v>
      </c>
      <c r="E345" s="5">
        <v>0</v>
      </c>
      <c r="F345" s="6">
        <v>0</v>
      </c>
      <c r="G345" s="5">
        <v>0</v>
      </c>
      <c r="H345" s="6">
        <v>0</v>
      </c>
    </row>
    <row r="346" spans="1:8" ht="15.75" x14ac:dyDescent="0.2">
      <c r="A346" s="57" t="s">
        <v>5</v>
      </c>
      <c r="B346" s="5">
        <v>0</v>
      </c>
      <c r="C346" s="5">
        <v>0</v>
      </c>
      <c r="D346" s="5">
        <v>0</v>
      </c>
      <c r="E346" s="5">
        <v>0</v>
      </c>
      <c r="F346" s="6">
        <v>0</v>
      </c>
      <c r="G346" s="5">
        <v>0</v>
      </c>
      <c r="H346" s="6">
        <v>0</v>
      </c>
    </row>
    <row r="347" spans="1:8" ht="15.75" x14ac:dyDescent="0.2">
      <c r="A347" s="57" t="s">
        <v>6</v>
      </c>
      <c r="B347" s="5">
        <v>0</v>
      </c>
      <c r="C347" s="5">
        <v>0</v>
      </c>
      <c r="D347" s="5">
        <v>0</v>
      </c>
      <c r="E347" s="5">
        <v>0</v>
      </c>
      <c r="F347" s="6">
        <v>0</v>
      </c>
      <c r="G347" s="5">
        <v>0</v>
      </c>
      <c r="H347" s="6">
        <v>0</v>
      </c>
    </row>
    <row r="348" spans="1:8" ht="15.75" x14ac:dyDescent="0.2">
      <c r="A348" s="57"/>
      <c r="B348" s="5"/>
      <c r="C348" s="5"/>
      <c r="D348" s="5"/>
      <c r="E348" s="5"/>
      <c r="F348" s="6"/>
      <c r="G348" s="5"/>
      <c r="H348" s="6"/>
    </row>
    <row r="349" spans="1:8" s="4" customFormat="1" ht="31.5" x14ac:dyDescent="0.2">
      <c r="A349" s="58" t="s">
        <v>75</v>
      </c>
      <c r="B349" s="40"/>
      <c r="C349" s="40"/>
      <c r="D349" s="40"/>
      <c r="E349" s="40"/>
      <c r="F349" s="6"/>
      <c r="G349" s="40"/>
      <c r="H349" s="6"/>
    </row>
    <row r="350" spans="1:8" ht="15.75" x14ac:dyDescent="0.2">
      <c r="A350" s="57" t="s">
        <v>0</v>
      </c>
      <c r="B350" s="5">
        <f>B351+B352+B353</f>
        <v>0</v>
      </c>
      <c r="C350" s="5">
        <f>C351+C352+C353</f>
        <v>0</v>
      </c>
      <c r="D350" s="5">
        <f>D351+D352+D353</f>
        <v>0</v>
      </c>
      <c r="E350" s="5">
        <f>E351+E352+E353</f>
        <v>0</v>
      </c>
      <c r="F350" s="6">
        <v>0</v>
      </c>
      <c r="G350" s="5">
        <f>G351+G352+G353</f>
        <v>0</v>
      </c>
      <c r="H350" s="6">
        <v>0</v>
      </c>
    </row>
    <row r="351" spans="1:8" ht="15.75" x14ac:dyDescent="0.2">
      <c r="A351" s="57" t="s">
        <v>8</v>
      </c>
      <c r="B351" s="5">
        <v>0</v>
      </c>
      <c r="C351" s="5">
        <v>0</v>
      </c>
      <c r="D351" s="5">
        <v>0</v>
      </c>
      <c r="E351" s="5">
        <v>0</v>
      </c>
      <c r="F351" s="6">
        <v>0</v>
      </c>
      <c r="G351" s="5">
        <v>0</v>
      </c>
      <c r="H351" s="6">
        <v>0</v>
      </c>
    </row>
    <row r="352" spans="1:8" ht="15.75" x14ac:dyDescent="0.2">
      <c r="A352" s="57" t="s">
        <v>5</v>
      </c>
      <c r="B352" s="5">
        <v>0</v>
      </c>
      <c r="C352" s="5">
        <v>0</v>
      </c>
      <c r="D352" s="5">
        <v>0</v>
      </c>
      <c r="E352" s="5">
        <v>0</v>
      </c>
      <c r="F352" s="6">
        <v>0</v>
      </c>
      <c r="G352" s="5">
        <v>0</v>
      </c>
      <c r="H352" s="6">
        <v>0</v>
      </c>
    </row>
    <row r="353" spans="1:8" ht="15.75" x14ac:dyDescent="0.2">
      <c r="A353" s="57" t="s">
        <v>6</v>
      </c>
      <c r="B353" s="5">
        <v>0</v>
      </c>
      <c r="C353" s="5">
        <v>0</v>
      </c>
      <c r="D353" s="5">
        <v>0</v>
      </c>
      <c r="E353" s="5">
        <v>0</v>
      </c>
      <c r="F353" s="6">
        <v>0</v>
      </c>
      <c r="G353" s="5">
        <v>0</v>
      </c>
      <c r="H353" s="6">
        <v>0</v>
      </c>
    </row>
    <row r="354" spans="1:8" ht="15.75" x14ac:dyDescent="0.2">
      <c r="A354" s="57"/>
      <c r="B354" s="5"/>
      <c r="C354" s="5"/>
      <c r="D354" s="5"/>
      <c r="E354" s="5"/>
      <c r="F354" s="6"/>
      <c r="G354" s="5"/>
      <c r="H354" s="6"/>
    </row>
    <row r="355" spans="1:8" s="21" customFormat="1" ht="62.25" customHeight="1" x14ac:dyDescent="0.2">
      <c r="A355" s="65" t="s">
        <v>76</v>
      </c>
      <c r="B355" s="39"/>
      <c r="C355" s="39"/>
      <c r="D355" s="39"/>
      <c r="E355" s="39"/>
      <c r="F355" s="22"/>
      <c r="G355" s="39"/>
      <c r="H355" s="22"/>
    </row>
    <row r="356" spans="1:8" ht="15.75" x14ac:dyDescent="0.2">
      <c r="A356" s="57" t="s">
        <v>0</v>
      </c>
      <c r="B356" s="5">
        <f>B357+B358+B359</f>
        <v>1000</v>
      </c>
      <c r="C356" s="5">
        <f>C357+C358+C359</f>
        <v>1000</v>
      </c>
      <c r="D356" s="5">
        <f>D357+D358+D359</f>
        <v>3000</v>
      </c>
      <c r="E356" s="5">
        <f>E357+E358+E359</f>
        <v>1760</v>
      </c>
      <c r="F356" s="6">
        <f>E356/D356</f>
        <v>0.58666666666666667</v>
      </c>
      <c r="G356" s="5">
        <f>G357+G358+G359</f>
        <v>1760</v>
      </c>
      <c r="H356" s="6">
        <f>G356/D356</f>
        <v>0.58666666666666667</v>
      </c>
    </row>
    <row r="357" spans="1:8" ht="15.75" x14ac:dyDescent="0.2">
      <c r="A357" s="57" t="s">
        <v>8</v>
      </c>
      <c r="B357" s="5">
        <v>1000</v>
      </c>
      <c r="C357" s="5">
        <v>1000</v>
      </c>
      <c r="D357" s="5">
        <v>1000</v>
      </c>
      <c r="E357" s="5">
        <v>0</v>
      </c>
      <c r="F357" s="6">
        <f>E357/D357</f>
        <v>0</v>
      </c>
      <c r="G357" s="5">
        <v>0</v>
      </c>
      <c r="H357" s="6">
        <f>G357/D357</f>
        <v>0</v>
      </c>
    </row>
    <row r="358" spans="1:8" ht="15.75" x14ac:dyDescent="0.2">
      <c r="A358" s="57" t="s">
        <v>5</v>
      </c>
      <c r="B358" s="5">
        <v>0</v>
      </c>
      <c r="C358" s="5">
        <v>0</v>
      </c>
      <c r="D358" s="5">
        <v>0</v>
      </c>
      <c r="E358" s="5">
        <v>0</v>
      </c>
      <c r="F358" s="6">
        <v>0</v>
      </c>
      <c r="G358" s="5">
        <v>0</v>
      </c>
      <c r="H358" s="6">
        <v>0</v>
      </c>
    </row>
    <row r="359" spans="1:8" ht="15.75" x14ac:dyDescent="0.2">
      <c r="A359" s="57" t="s">
        <v>6</v>
      </c>
      <c r="B359" s="5">
        <v>0</v>
      </c>
      <c r="C359" s="5">
        <v>0</v>
      </c>
      <c r="D359" s="5">
        <v>2000</v>
      </c>
      <c r="E359" s="5">
        <v>1760</v>
      </c>
      <c r="F359" s="6">
        <f>E359/D359</f>
        <v>0.88</v>
      </c>
      <c r="G359" s="5">
        <v>1760</v>
      </c>
      <c r="H359" s="6">
        <f>G359/D359</f>
        <v>0.88</v>
      </c>
    </row>
    <row r="360" spans="1:8" ht="15.75" x14ac:dyDescent="0.2">
      <c r="A360" s="57"/>
      <c r="B360" s="5"/>
      <c r="C360" s="5"/>
      <c r="D360" s="5"/>
      <c r="E360" s="5"/>
      <c r="F360" s="6"/>
      <c r="G360" s="5"/>
      <c r="H360" s="6"/>
    </row>
    <row r="361" spans="1:8" ht="63.75" customHeight="1" x14ac:dyDescent="0.2">
      <c r="A361" s="55" t="s">
        <v>77</v>
      </c>
      <c r="B361" s="5"/>
      <c r="C361" s="5"/>
      <c r="D361" s="5"/>
      <c r="E361" s="5"/>
      <c r="F361" s="6"/>
      <c r="G361" s="5"/>
      <c r="H361" s="6"/>
    </row>
    <row r="362" spans="1:8" s="4" customFormat="1" ht="15.75" x14ac:dyDescent="0.2">
      <c r="A362" s="56" t="s">
        <v>0</v>
      </c>
      <c r="B362" s="40">
        <f>B368+B374+B380+B386</f>
        <v>1723533.2000000002</v>
      </c>
      <c r="C362" s="40">
        <f>C368+C374+C380+C386</f>
        <v>1730910.2</v>
      </c>
      <c r="D362" s="40">
        <f>D368+D374+D380+D386</f>
        <v>1746358.1</v>
      </c>
      <c r="E362" s="40">
        <f>E368+E374+E380+E386</f>
        <v>1393785.5</v>
      </c>
      <c r="F362" s="6">
        <f t="shared" ref="F362:F364" si="104">E362/D362</f>
        <v>0.79810979202948118</v>
      </c>
      <c r="G362" s="40">
        <f>G368+G374+G380+G386</f>
        <v>1393785.5</v>
      </c>
      <c r="H362" s="6">
        <f t="shared" ref="H362:H364" si="105">G362/D362</f>
        <v>0.79810979202948118</v>
      </c>
    </row>
    <row r="363" spans="1:8" ht="15.75" x14ac:dyDescent="0.2">
      <c r="A363" s="57" t="s">
        <v>8</v>
      </c>
      <c r="B363" s="5">
        <f t="shared" ref="B363:E365" si="106">B369+B375+B381+B387</f>
        <v>1691124.2000000002</v>
      </c>
      <c r="C363" s="5">
        <f t="shared" si="106"/>
        <v>1698501.2</v>
      </c>
      <c r="D363" s="5">
        <f t="shared" si="106"/>
        <v>1713949.1</v>
      </c>
      <c r="E363" s="5">
        <f t="shared" si="106"/>
        <v>1375354.6</v>
      </c>
      <c r="F363" s="6">
        <f t="shared" si="104"/>
        <v>0.80244775063623541</v>
      </c>
      <c r="G363" s="5">
        <f>G369+G375+G381+G387</f>
        <v>1375354.6</v>
      </c>
      <c r="H363" s="6">
        <f t="shared" si="105"/>
        <v>0.80244775063623541</v>
      </c>
    </row>
    <row r="364" spans="1:8" ht="15.75" x14ac:dyDescent="0.2">
      <c r="A364" s="57" t="s">
        <v>5</v>
      </c>
      <c r="B364" s="5">
        <f t="shared" si="106"/>
        <v>32409</v>
      </c>
      <c r="C364" s="5">
        <f t="shared" si="106"/>
        <v>32409</v>
      </c>
      <c r="D364" s="5">
        <f t="shared" si="106"/>
        <v>32409</v>
      </c>
      <c r="E364" s="5">
        <f t="shared" si="106"/>
        <v>18430.900000000001</v>
      </c>
      <c r="F364" s="6">
        <f t="shared" si="104"/>
        <v>0.56869696689191274</v>
      </c>
      <c r="G364" s="5">
        <f>G370+G376+G382+G388</f>
        <v>18430.900000000001</v>
      </c>
      <c r="H364" s="6">
        <f t="shared" si="105"/>
        <v>0.56869696689191274</v>
      </c>
    </row>
    <row r="365" spans="1:8" ht="15.75" x14ac:dyDescent="0.2">
      <c r="A365" s="57" t="s">
        <v>6</v>
      </c>
      <c r="B365" s="5">
        <f t="shared" si="106"/>
        <v>0</v>
      </c>
      <c r="C365" s="5">
        <f t="shared" si="106"/>
        <v>0</v>
      </c>
      <c r="D365" s="5">
        <f t="shared" si="106"/>
        <v>0</v>
      </c>
      <c r="E365" s="5">
        <f t="shared" si="106"/>
        <v>0</v>
      </c>
      <c r="F365" s="6">
        <v>0</v>
      </c>
      <c r="G365" s="5">
        <f>G371+G377+G383+G389</f>
        <v>0</v>
      </c>
      <c r="H365" s="6">
        <v>0</v>
      </c>
    </row>
    <row r="366" spans="1:8" ht="15.75" x14ac:dyDescent="0.2">
      <c r="A366" s="57"/>
      <c r="B366" s="5"/>
      <c r="C366" s="5"/>
      <c r="D366" s="5"/>
      <c r="E366" s="5"/>
      <c r="F366" s="6"/>
      <c r="G366" s="5"/>
      <c r="H366" s="6"/>
    </row>
    <row r="367" spans="1:8" s="4" customFormat="1" ht="48.75" customHeight="1" x14ac:dyDescent="0.2">
      <c r="A367" s="58" t="s">
        <v>78</v>
      </c>
      <c r="B367" s="40"/>
      <c r="C367" s="40"/>
      <c r="D367" s="40"/>
      <c r="E367" s="40"/>
      <c r="F367" s="6"/>
      <c r="G367" s="40"/>
      <c r="H367" s="6"/>
    </row>
    <row r="368" spans="1:8" ht="15.75" x14ac:dyDescent="0.2">
      <c r="A368" s="57" t="s">
        <v>0</v>
      </c>
      <c r="B368" s="5">
        <f>B369+B370+B371</f>
        <v>162565.1</v>
      </c>
      <c r="C368" s="5">
        <f>C369+C370+C371</f>
        <v>159771.70000000001</v>
      </c>
      <c r="D368" s="5">
        <f>D369+D370+D371</f>
        <v>161709</v>
      </c>
      <c r="E368" s="5">
        <f>E369+E370</f>
        <v>88644.200000000012</v>
      </c>
      <c r="F368" s="6">
        <f t="shared" ref="F368:F370" si="107">E368/D368</f>
        <v>0.54817109746519987</v>
      </c>
      <c r="G368" s="5">
        <f>G369+G370+G371</f>
        <v>88644.200000000012</v>
      </c>
      <c r="H368" s="6">
        <f t="shared" ref="H368:H370" si="108">G368/D368</f>
        <v>0.54817109746519987</v>
      </c>
    </row>
    <row r="369" spans="1:8" ht="15.75" x14ac:dyDescent="0.2">
      <c r="A369" s="57" t="s">
        <v>8</v>
      </c>
      <c r="B369" s="5">
        <v>130156.1</v>
      </c>
      <c r="C369" s="5">
        <v>127362.7</v>
      </c>
      <c r="D369" s="5">
        <v>129300</v>
      </c>
      <c r="E369" s="5">
        <v>70213.3</v>
      </c>
      <c r="F369" s="6">
        <f t="shared" si="107"/>
        <v>0.54302629543696834</v>
      </c>
      <c r="G369" s="5">
        <v>70213.3</v>
      </c>
      <c r="H369" s="6">
        <f t="shared" si="108"/>
        <v>0.54302629543696834</v>
      </c>
    </row>
    <row r="370" spans="1:8" ht="15.75" x14ac:dyDescent="0.2">
      <c r="A370" s="57" t="s">
        <v>5</v>
      </c>
      <c r="B370" s="5">
        <v>32409</v>
      </c>
      <c r="C370" s="5">
        <v>32409</v>
      </c>
      <c r="D370" s="5">
        <v>32409</v>
      </c>
      <c r="E370" s="5">
        <v>18430.900000000001</v>
      </c>
      <c r="F370" s="6">
        <f t="shared" si="107"/>
        <v>0.56869696689191274</v>
      </c>
      <c r="G370" s="5">
        <v>18430.900000000001</v>
      </c>
      <c r="H370" s="6">
        <f t="shared" si="108"/>
        <v>0.56869696689191274</v>
      </c>
    </row>
    <row r="371" spans="1:8" ht="15.75" x14ac:dyDescent="0.2">
      <c r="A371" s="57" t="s">
        <v>6</v>
      </c>
      <c r="B371" s="5">
        <v>0</v>
      </c>
      <c r="C371" s="5">
        <v>0</v>
      </c>
      <c r="D371" s="5">
        <v>0</v>
      </c>
      <c r="E371" s="5">
        <v>0</v>
      </c>
      <c r="F371" s="6">
        <v>0</v>
      </c>
      <c r="G371" s="5">
        <v>0</v>
      </c>
      <c r="H371" s="6">
        <v>0</v>
      </c>
    </row>
    <row r="372" spans="1:8" ht="15.75" x14ac:dyDescent="0.2">
      <c r="A372" s="57"/>
      <c r="B372" s="5"/>
      <c r="C372" s="5"/>
      <c r="D372" s="5"/>
      <c r="E372" s="5"/>
      <c r="F372" s="6"/>
      <c r="G372" s="5"/>
      <c r="H372" s="6"/>
    </row>
    <row r="373" spans="1:8" s="4" customFormat="1" ht="29.25" customHeight="1" x14ac:dyDescent="0.2">
      <c r="A373" s="58" t="s">
        <v>79</v>
      </c>
      <c r="B373" s="40"/>
      <c r="C373" s="40"/>
      <c r="D373" s="40"/>
      <c r="E373" s="40"/>
      <c r="F373" s="6"/>
      <c r="G373" s="40"/>
      <c r="H373" s="6"/>
    </row>
    <row r="374" spans="1:8" ht="15.75" x14ac:dyDescent="0.2">
      <c r="A374" s="57" t="s">
        <v>0</v>
      </c>
      <c r="B374" s="5">
        <f>B375+B376+B377</f>
        <v>0</v>
      </c>
      <c r="C374" s="5">
        <f>C375+C376+C377</f>
        <v>0</v>
      </c>
      <c r="D374" s="5">
        <f>D375+D376+D377</f>
        <v>500</v>
      </c>
      <c r="E374" s="5">
        <f>E375+E376+E377</f>
        <v>0</v>
      </c>
      <c r="F374" s="6">
        <f>E374/D374</f>
        <v>0</v>
      </c>
      <c r="G374" s="5">
        <f>G375+G376+G377</f>
        <v>0</v>
      </c>
      <c r="H374" s="6">
        <f>G374/D374</f>
        <v>0</v>
      </c>
    </row>
    <row r="375" spans="1:8" ht="15.75" x14ac:dyDescent="0.2">
      <c r="A375" s="57" t="s">
        <v>8</v>
      </c>
      <c r="B375" s="5">
        <v>0</v>
      </c>
      <c r="C375" s="5">
        <v>0</v>
      </c>
      <c r="D375" s="5">
        <v>500</v>
      </c>
      <c r="E375" s="5">
        <v>0</v>
      </c>
      <c r="F375" s="6">
        <f>E375/D375</f>
        <v>0</v>
      </c>
      <c r="G375" s="5">
        <v>0</v>
      </c>
      <c r="H375" s="6">
        <f>G375/D375</f>
        <v>0</v>
      </c>
    </row>
    <row r="376" spans="1:8" ht="15.75" x14ac:dyDescent="0.2">
      <c r="A376" s="57" t="s">
        <v>5</v>
      </c>
      <c r="B376" s="5">
        <v>0</v>
      </c>
      <c r="C376" s="5">
        <v>0</v>
      </c>
      <c r="D376" s="5">
        <v>0</v>
      </c>
      <c r="E376" s="5">
        <v>0</v>
      </c>
      <c r="F376" s="6">
        <v>0</v>
      </c>
      <c r="G376" s="5">
        <v>0</v>
      </c>
      <c r="H376" s="6">
        <v>0</v>
      </c>
    </row>
    <row r="377" spans="1:8" ht="15.75" x14ac:dyDescent="0.2">
      <c r="A377" s="57" t="s">
        <v>6</v>
      </c>
      <c r="B377" s="5">
        <v>0</v>
      </c>
      <c r="C377" s="5">
        <v>0</v>
      </c>
      <c r="D377" s="5">
        <v>0</v>
      </c>
      <c r="E377" s="5">
        <v>0</v>
      </c>
      <c r="F377" s="6">
        <v>0</v>
      </c>
      <c r="G377" s="5">
        <v>0</v>
      </c>
      <c r="H377" s="6">
        <v>0</v>
      </c>
    </row>
    <row r="378" spans="1:8" ht="15.75" x14ac:dyDescent="0.2">
      <c r="A378" s="57"/>
      <c r="B378" s="5"/>
      <c r="C378" s="5"/>
      <c r="D378" s="5"/>
      <c r="E378" s="5"/>
      <c r="F378" s="6"/>
      <c r="G378" s="5"/>
      <c r="H378" s="6"/>
    </row>
    <row r="379" spans="1:8" s="21" customFormat="1" ht="31.5" x14ac:dyDescent="0.2">
      <c r="A379" s="65" t="s">
        <v>80</v>
      </c>
      <c r="B379" s="39"/>
      <c r="C379" s="39"/>
      <c r="D379" s="39"/>
      <c r="E379" s="39"/>
      <c r="F379" s="22"/>
      <c r="G379" s="39"/>
      <c r="H379" s="22"/>
    </row>
    <row r="380" spans="1:8" ht="15.75" x14ac:dyDescent="0.2">
      <c r="A380" s="57" t="s">
        <v>0</v>
      </c>
      <c r="B380" s="5">
        <f>B381+B382+B383</f>
        <v>0</v>
      </c>
      <c r="C380" s="5">
        <f>C381+C382+C383</f>
        <v>0</v>
      </c>
      <c r="D380" s="5">
        <f>D381+D382+D383</f>
        <v>0</v>
      </c>
      <c r="E380" s="5">
        <f>E381+E382+E383</f>
        <v>0</v>
      </c>
      <c r="F380" s="6">
        <v>0</v>
      </c>
      <c r="G380" s="5">
        <f>G381+G383+G382</f>
        <v>0</v>
      </c>
      <c r="H380" s="6">
        <v>0</v>
      </c>
    </row>
    <row r="381" spans="1:8" ht="15.75" x14ac:dyDescent="0.2">
      <c r="A381" s="57" t="s">
        <v>8</v>
      </c>
      <c r="B381" s="5">
        <v>0</v>
      </c>
      <c r="C381" s="5">
        <v>0</v>
      </c>
      <c r="D381" s="5">
        <v>0</v>
      </c>
      <c r="E381" s="5">
        <v>0</v>
      </c>
      <c r="F381" s="6">
        <v>0</v>
      </c>
      <c r="G381" s="5">
        <v>0</v>
      </c>
      <c r="H381" s="6">
        <v>0</v>
      </c>
    </row>
    <row r="382" spans="1:8" ht="15.75" x14ac:dyDescent="0.2">
      <c r="A382" s="57" t="s">
        <v>5</v>
      </c>
      <c r="B382" s="5">
        <v>0</v>
      </c>
      <c r="C382" s="5">
        <v>0</v>
      </c>
      <c r="D382" s="5">
        <v>0</v>
      </c>
      <c r="E382" s="5">
        <v>0</v>
      </c>
      <c r="F382" s="6">
        <v>0</v>
      </c>
      <c r="G382" s="5">
        <v>0</v>
      </c>
      <c r="H382" s="6">
        <v>0</v>
      </c>
    </row>
    <row r="383" spans="1:8" ht="15.75" x14ac:dyDescent="0.2">
      <c r="A383" s="57" t="s">
        <v>10</v>
      </c>
      <c r="B383" s="5">
        <v>0</v>
      </c>
      <c r="C383" s="5">
        <v>0</v>
      </c>
      <c r="D383" s="5">
        <v>0</v>
      </c>
      <c r="E383" s="5">
        <v>0</v>
      </c>
      <c r="F383" s="6">
        <v>0</v>
      </c>
      <c r="G383" s="5">
        <v>0</v>
      </c>
      <c r="H383" s="6">
        <v>0</v>
      </c>
    </row>
    <row r="384" spans="1:8" ht="15.75" x14ac:dyDescent="0.2">
      <c r="A384" s="57"/>
      <c r="B384" s="5"/>
      <c r="C384" s="5"/>
      <c r="D384" s="5"/>
      <c r="E384" s="5"/>
      <c r="F384" s="6"/>
      <c r="G384" s="5"/>
      <c r="H384" s="6"/>
    </row>
    <row r="385" spans="1:8" s="4" customFormat="1" ht="31.5" x14ac:dyDescent="0.2">
      <c r="A385" s="58" t="s">
        <v>37</v>
      </c>
      <c r="B385" s="40"/>
      <c r="C385" s="40"/>
      <c r="D385" s="40"/>
      <c r="E385" s="40"/>
      <c r="F385" s="6"/>
      <c r="G385" s="40"/>
      <c r="H385" s="6"/>
    </row>
    <row r="386" spans="1:8" ht="15.75" x14ac:dyDescent="0.2">
      <c r="A386" s="57" t="s">
        <v>0</v>
      </c>
      <c r="B386" s="5">
        <f>B387+B388+B389</f>
        <v>1560968.1</v>
      </c>
      <c r="C386" s="5">
        <f>C387+C388+C389</f>
        <v>1571138.5</v>
      </c>
      <c r="D386" s="5">
        <f>D387+D388+D389</f>
        <v>1584149.1</v>
      </c>
      <c r="E386" s="5">
        <f>E387+E388+E389</f>
        <v>1305141.3</v>
      </c>
      <c r="F386" s="6">
        <f t="shared" ref="F386:F387" si="109">E386/D386</f>
        <v>0.82387529052663033</v>
      </c>
      <c r="G386" s="5">
        <f>G387+G388+G389</f>
        <v>1305141.3</v>
      </c>
      <c r="H386" s="6">
        <f t="shared" ref="H386:H387" si="110">G386/D386</f>
        <v>0.82387529052663033</v>
      </c>
    </row>
    <row r="387" spans="1:8" ht="15.75" x14ac:dyDescent="0.2">
      <c r="A387" s="57" t="s">
        <v>8</v>
      </c>
      <c r="B387" s="5">
        <v>1560968.1</v>
      </c>
      <c r="C387" s="5">
        <v>1571138.5</v>
      </c>
      <c r="D387" s="5">
        <v>1584149.1</v>
      </c>
      <c r="E387" s="5">
        <v>1305141.3</v>
      </c>
      <c r="F387" s="6">
        <f t="shared" si="109"/>
        <v>0.82387529052663033</v>
      </c>
      <c r="G387" s="5">
        <v>1305141.3</v>
      </c>
      <c r="H387" s="6">
        <f t="shared" si="110"/>
        <v>0.82387529052663033</v>
      </c>
    </row>
    <row r="388" spans="1:8" ht="15.75" x14ac:dyDescent="0.2">
      <c r="A388" s="57" t="s">
        <v>5</v>
      </c>
      <c r="B388" s="5">
        <v>0</v>
      </c>
      <c r="C388" s="5">
        <v>0</v>
      </c>
      <c r="D388" s="5">
        <v>0</v>
      </c>
      <c r="E388" s="5">
        <v>0</v>
      </c>
      <c r="F388" s="6">
        <v>0</v>
      </c>
      <c r="G388" s="5">
        <v>0</v>
      </c>
      <c r="H388" s="6">
        <v>0</v>
      </c>
    </row>
    <row r="389" spans="1:8" ht="15.75" x14ac:dyDescent="0.2">
      <c r="A389" s="57" t="s">
        <v>6</v>
      </c>
      <c r="B389" s="5">
        <v>0</v>
      </c>
      <c r="C389" s="5">
        <v>0</v>
      </c>
      <c r="D389" s="5">
        <v>0</v>
      </c>
      <c r="E389" s="5">
        <v>0</v>
      </c>
      <c r="F389" s="6">
        <v>0</v>
      </c>
      <c r="G389" s="5">
        <v>0</v>
      </c>
      <c r="H389" s="6">
        <v>0</v>
      </c>
    </row>
    <row r="390" spans="1:8" ht="15.75" x14ac:dyDescent="0.2">
      <c r="A390" s="57"/>
      <c r="B390" s="5"/>
      <c r="C390" s="5"/>
      <c r="D390" s="5"/>
      <c r="E390" s="5"/>
      <c r="F390" s="6"/>
      <c r="G390" s="5"/>
      <c r="H390" s="6"/>
    </row>
    <row r="391" spans="1:8" s="25" customFormat="1" ht="97.5" customHeight="1" x14ac:dyDescent="0.2">
      <c r="A391" s="55" t="s">
        <v>81</v>
      </c>
      <c r="B391" s="44"/>
      <c r="C391" s="44"/>
      <c r="D391" s="44"/>
      <c r="E391" s="44"/>
      <c r="F391" s="22"/>
      <c r="G391" s="44"/>
      <c r="H391" s="22"/>
    </row>
    <row r="392" spans="1:8" s="4" customFormat="1" ht="15.75" x14ac:dyDescent="0.2">
      <c r="A392" s="56" t="s">
        <v>0</v>
      </c>
      <c r="B392" s="40">
        <f t="shared" ref="B392:D393" si="111">B398+B404+B410+B416+B422</f>
        <v>215661</v>
      </c>
      <c r="C392" s="40">
        <f t="shared" si="111"/>
        <v>205361.36000000002</v>
      </c>
      <c r="D392" s="5">
        <f t="shared" si="111"/>
        <v>255307.04</v>
      </c>
      <c r="E392" s="40">
        <f>E398+E404+E410+E416+E422</f>
        <v>156993.36000000002</v>
      </c>
      <c r="F392" s="6">
        <f t="shared" ref="F392:F395" si="112">E392/D392</f>
        <v>0.61491982359750053</v>
      </c>
      <c r="G392" s="40">
        <f>G398+G404+G410+G416+G422</f>
        <v>156993.36000000002</v>
      </c>
      <c r="H392" s="6">
        <f t="shared" ref="H392:H393" si="113">G392/D392</f>
        <v>0.61491982359750053</v>
      </c>
    </row>
    <row r="393" spans="1:8" ht="15.75" x14ac:dyDescent="0.2">
      <c r="A393" s="57" t="s">
        <v>8</v>
      </c>
      <c r="B393" s="5">
        <f t="shared" si="111"/>
        <v>200278.12</v>
      </c>
      <c r="C393" s="5">
        <f t="shared" si="111"/>
        <v>189978.47</v>
      </c>
      <c r="D393" s="5">
        <f t="shared" si="111"/>
        <v>236878.12</v>
      </c>
      <c r="E393" s="5">
        <f>E399+E405+E411+E417+E423</f>
        <v>154353.4</v>
      </c>
      <c r="F393" s="6">
        <f t="shared" si="112"/>
        <v>0.65161526948964299</v>
      </c>
      <c r="G393" s="5">
        <f>G399+G405+G411+G417+G423</f>
        <v>154353.4</v>
      </c>
      <c r="H393" s="6">
        <f t="shared" si="113"/>
        <v>0.65161526948964299</v>
      </c>
    </row>
    <row r="394" spans="1:8" ht="15.75" x14ac:dyDescent="0.2">
      <c r="A394" s="57" t="s">
        <v>5</v>
      </c>
      <c r="B394" s="5">
        <f>B400+B406+B412+B418+B424</f>
        <v>15382.880000000001</v>
      </c>
      <c r="C394" s="5">
        <f>C400+C406+C412+C418+C424+0</f>
        <v>15382.89</v>
      </c>
      <c r="D394" s="5">
        <f>D400+D406+D412+D418+D424</f>
        <v>15382.92</v>
      </c>
      <c r="E394" s="5">
        <f>E400+E406+E412+E418+E424</f>
        <v>767</v>
      </c>
      <c r="F394" s="6">
        <f t="shared" si="112"/>
        <v>4.9860494626507844E-2</v>
      </c>
      <c r="G394" s="5">
        <f>G400+G406+G412+G418+G424</f>
        <v>767</v>
      </c>
      <c r="H394" s="6">
        <v>0</v>
      </c>
    </row>
    <row r="395" spans="1:8" ht="15.75" x14ac:dyDescent="0.2">
      <c r="A395" s="57" t="s">
        <v>6</v>
      </c>
      <c r="B395" s="5">
        <f>B401+B407+B413+B419+B425</f>
        <v>0</v>
      </c>
      <c r="C395" s="5">
        <f>C401+C413+C425</f>
        <v>0</v>
      </c>
      <c r="D395" s="5">
        <f>D401+D407+D413+D419+D425</f>
        <v>3046</v>
      </c>
      <c r="E395" s="5">
        <f>E401+E413+E425+E407</f>
        <v>1872.96</v>
      </c>
      <c r="F395" s="6">
        <f t="shared" si="112"/>
        <v>0.61489166119500982</v>
      </c>
      <c r="G395" s="5">
        <f>G401+G413+G425</f>
        <v>1872.96</v>
      </c>
      <c r="H395" s="6">
        <f>G395/D395</f>
        <v>0.61489166119500982</v>
      </c>
    </row>
    <row r="396" spans="1:8" ht="15.75" x14ac:dyDescent="0.2">
      <c r="A396" s="57"/>
      <c r="B396" s="5"/>
      <c r="C396" s="5"/>
      <c r="D396" s="5"/>
      <c r="E396" s="5"/>
      <c r="F396" s="6"/>
      <c r="G396" s="5"/>
      <c r="H396" s="6"/>
    </row>
    <row r="397" spans="1:8" s="21" customFormat="1" ht="94.5" x14ac:dyDescent="0.2">
      <c r="A397" s="65" t="s">
        <v>82</v>
      </c>
      <c r="B397" s="39"/>
      <c r="C397" s="39"/>
      <c r="D397" s="39"/>
      <c r="E397" s="39"/>
      <c r="F397" s="22"/>
      <c r="G397" s="39"/>
      <c r="H397" s="22"/>
    </row>
    <row r="398" spans="1:8" ht="15.75" x14ac:dyDescent="0.2">
      <c r="A398" s="57" t="s">
        <v>0</v>
      </c>
      <c r="B398" s="5">
        <f>B399+B400+B401</f>
        <v>146600</v>
      </c>
      <c r="C398" s="5">
        <f>C399+C400+C401</f>
        <v>136300.32</v>
      </c>
      <c r="D398" s="5">
        <f>D399+D400+D401</f>
        <v>184946</v>
      </c>
      <c r="E398" s="5">
        <f>E399+E400+E401</f>
        <v>116961.78</v>
      </c>
      <c r="F398" s="6">
        <f t="shared" ref="F398:F399" si="114">E398/D398</f>
        <v>0.63241043331567048</v>
      </c>
      <c r="G398" s="5">
        <f>G399+G400+G401</f>
        <v>116961.78</v>
      </c>
      <c r="H398" s="6">
        <f t="shared" ref="H398:H399" si="115">G398/D398</f>
        <v>0.63241043331567048</v>
      </c>
    </row>
    <row r="399" spans="1:8" ht="15.75" x14ac:dyDescent="0.2">
      <c r="A399" s="57" t="s">
        <v>8</v>
      </c>
      <c r="B399" s="5">
        <v>146600</v>
      </c>
      <c r="C399" s="5">
        <v>136300.32</v>
      </c>
      <c r="D399" s="5">
        <v>183200</v>
      </c>
      <c r="E399" s="5">
        <v>115652.28</v>
      </c>
      <c r="F399" s="6">
        <f t="shared" si="114"/>
        <v>0.63128973799126642</v>
      </c>
      <c r="G399" s="5">
        <v>115652.28</v>
      </c>
      <c r="H399" s="6">
        <f t="shared" si="115"/>
        <v>0.63128973799126642</v>
      </c>
    </row>
    <row r="400" spans="1:8" ht="15.75" x14ac:dyDescent="0.2">
      <c r="A400" s="57" t="s">
        <v>5</v>
      </c>
      <c r="B400" s="5">
        <v>0</v>
      </c>
      <c r="C400" s="5">
        <v>0</v>
      </c>
      <c r="D400" s="5">
        <v>0</v>
      </c>
      <c r="E400" s="5">
        <v>0</v>
      </c>
      <c r="F400" s="6">
        <v>0</v>
      </c>
      <c r="G400" s="5">
        <v>0</v>
      </c>
      <c r="H400" s="6">
        <v>0</v>
      </c>
    </row>
    <row r="401" spans="1:8" ht="15.75" x14ac:dyDescent="0.2">
      <c r="A401" s="57" t="s">
        <v>6</v>
      </c>
      <c r="B401" s="5">
        <v>0</v>
      </c>
      <c r="C401" s="5">
        <v>0</v>
      </c>
      <c r="D401" s="5">
        <v>1746</v>
      </c>
      <c r="E401" s="5">
        <v>1309.5</v>
      </c>
      <c r="F401" s="6">
        <f t="shared" ref="F401" si="116">E401/D401</f>
        <v>0.75</v>
      </c>
      <c r="G401" s="5">
        <v>1309.5</v>
      </c>
      <c r="H401" s="6">
        <f>G401/D401</f>
        <v>0.75</v>
      </c>
    </row>
    <row r="402" spans="1:8" ht="15.75" x14ac:dyDescent="0.2">
      <c r="A402" s="57"/>
      <c r="B402" s="5"/>
      <c r="C402" s="5"/>
      <c r="D402" s="5"/>
      <c r="E402" s="5"/>
      <c r="F402" s="6"/>
      <c r="G402" s="5"/>
      <c r="H402" s="6"/>
    </row>
    <row r="403" spans="1:8" s="4" customFormat="1" ht="31.5" x14ac:dyDescent="0.2">
      <c r="A403" s="58" t="s">
        <v>83</v>
      </c>
      <c r="B403" s="40"/>
      <c r="C403" s="40"/>
      <c r="D403" s="5"/>
      <c r="E403" s="40"/>
      <c r="F403" s="6"/>
      <c r="G403" s="40"/>
      <c r="H403" s="6"/>
    </row>
    <row r="404" spans="1:8" ht="15.75" x14ac:dyDescent="0.2">
      <c r="A404" s="57" t="s">
        <v>0</v>
      </c>
      <c r="B404" s="5">
        <f>B405+B406+B407</f>
        <v>14270.900000000001</v>
      </c>
      <c r="C404" s="5">
        <f>C405+C406+C407</f>
        <v>14270.89</v>
      </c>
      <c r="D404" s="5">
        <f>D405+D406+D407</f>
        <v>14270.89</v>
      </c>
      <c r="E404" s="5">
        <f>E405+E406+E407</f>
        <v>1000</v>
      </c>
      <c r="F404" s="6">
        <f t="shared" ref="F404:F406" si="117">E404/D404</f>
        <v>7.0072714455790774E-2</v>
      </c>
      <c r="G404" s="5">
        <f>G405+G406+G407</f>
        <v>1000</v>
      </c>
      <c r="H404" s="6">
        <f t="shared" ref="H404:H406" si="118">G404/D404</f>
        <v>7.0072714455790774E-2</v>
      </c>
    </row>
    <row r="405" spans="1:8" ht="15.75" x14ac:dyDescent="0.2">
      <c r="A405" s="57" t="s">
        <v>8</v>
      </c>
      <c r="B405" s="5">
        <v>3325.12</v>
      </c>
      <c r="C405" s="5">
        <v>3325.12</v>
      </c>
      <c r="D405" s="5">
        <v>3325.12</v>
      </c>
      <c r="E405" s="5">
        <v>233</v>
      </c>
      <c r="F405" s="6">
        <f t="shared" si="117"/>
        <v>7.0072659031854487E-2</v>
      </c>
      <c r="G405" s="5">
        <v>233</v>
      </c>
      <c r="H405" s="6">
        <f t="shared" si="118"/>
        <v>7.0072659031854487E-2</v>
      </c>
    </row>
    <row r="406" spans="1:8" ht="15.75" x14ac:dyDescent="0.2">
      <c r="A406" s="57" t="s">
        <v>5</v>
      </c>
      <c r="B406" s="5">
        <v>10945.78</v>
      </c>
      <c r="C406" s="5">
        <v>10945.77</v>
      </c>
      <c r="D406" s="5">
        <v>10945.77</v>
      </c>
      <c r="E406" s="5">
        <v>767</v>
      </c>
      <c r="F406" s="6">
        <f t="shared" si="117"/>
        <v>7.0072731292544974E-2</v>
      </c>
      <c r="G406" s="5">
        <v>767</v>
      </c>
      <c r="H406" s="6">
        <f t="shared" si="118"/>
        <v>7.0072731292544974E-2</v>
      </c>
    </row>
    <row r="407" spans="1:8" ht="15.75" x14ac:dyDescent="0.2">
      <c r="A407" s="57" t="s">
        <v>6</v>
      </c>
      <c r="B407" s="5">
        <v>0</v>
      </c>
      <c r="C407" s="5">
        <v>0</v>
      </c>
      <c r="D407" s="5">
        <v>0</v>
      </c>
      <c r="E407" s="5">
        <v>0</v>
      </c>
      <c r="F407" s="6">
        <v>0</v>
      </c>
      <c r="G407" s="5">
        <v>0</v>
      </c>
      <c r="H407" s="6">
        <v>0</v>
      </c>
    </row>
    <row r="408" spans="1:8" ht="15.75" x14ac:dyDescent="0.2">
      <c r="A408" s="57"/>
      <c r="B408" s="5"/>
      <c r="C408" s="5"/>
      <c r="D408" s="5"/>
      <c r="E408" s="5"/>
      <c r="F408" s="6"/>
      <c r="G408" s="5"/>
      <c r="H408" s="6"/>
    </row>
    <row r="409" spans="1:8" s="21" customFormat="1" ht="31.5" x14ac:dyDescent="0.2">
      <c r="A409" s="65" t="s">
        <v>84</v>
      </c>
      <c r="B409" s="39"/>
      <c r="C409" s="39"/>
      <c r="D409" s="44"/>
      <c r="E409" s="39"/>
      <c r="F409" s="22"/>
      <c r="G409" s="39"/>
      <c r="H409" s="22"/>
    </row>
    <row r="410" spans="1:8" ht="15.75" x14ac:dyDescent="0.2">
      <c r="A410" s="57" t="s">
        <v>0</v>
      </c>
      <c r="B410" s="5">
        <f>B411+B412+B413</f>
        <v>17583.3</v>
      </c>
      <c r="C410" s="5">
        <f>C411+C412+C413</f>
        <v>17583.310000000001</v>
      </c>
      <c r="D410" s="5">
        <f>D411+D412+D413</f>
        <v>17583.310000000001</v>
      </c>
      <c r="E410" s="5">
        <f>E411+E413</f>
        <v>14658.92</v>
      </c>
      <c r="F410" s="6">
        <f t="shared" ref="F410:F411" si="119">E410/D410</f>
        <v>0.83368376033863922</v>
      </c>
      <c r="G410" s="5">
        <f>G411+G412+G413</f>
        <v>14658.92</v>
      </c>
      <c r="H410" s="6">
        <f t="shared" ref="H410:H411" si="120">G410/D410</f>
        <v>0.83368376033863922</v>
      </c>
    </row>
    <row r="411" spans="1:8" ht="15.75" x14ac:dyDescent="0.2">
      <c r="A411" s="57" t="s">
        <v>8</v>
      </c>
      <c r="B411" s="5">
        <v>17583.3</v>
      </c>
      <c r="C411" s="5">
        <v>17583.310000000001</v>
      </c>
      <c r="D411" s="5">
        <v>17583.310000000001</v>
      </c>
      <c r="E411" s="5">
        <v>14658.92</v>
      </c>
      <c r="F411" s="6">
        <f t="shared" si="119"/>
        <v>0.83368376033863922</v>
      </c>
      <c r="G411" s="5">
        <v>14658.92</v>
      </c>
      <c r="H411" s="6">
        <f t="shared" si="120"/>
        <v>0.83368376033863922</v>
      </c>
    </row>
    <row r="412" spans="1:8" ht="15.75" x14ac:dyDescent="0.2">
      <c r="A412" s="57" t="s">
        <v>5</v>
      </c>
      <c r="B412" s="5">
        <v>0</v>
      </c>
      <c r="C412" s="5">
        <v>0</v>
      </c>
      <c r="D412" s="5">
        <v>0</v>
      </c>
      <c r="E412" s="5">
        <v>0</v>
      </c>
      <c r="F412" s="6">
        <v>0</v>
      </c>
      <c r="G412" s="5">
        <v>0</v>
      </c>
      <c r="H412" s="6">
        <v>0</v>
      </c>
    </row>
    <row r="413" spans="1:8" ht="15.75" x14ac:dyDescent="0.2">
      <c r="A413" s="57" t="s">
        <v>6</v>
      </c>
      <c r="B413" s="5">
        <v>0</v>
      </c>
      <c r="C413" s="5">
        <v>0</v>
      </c>
      <c r="D413" s="5"/>
      <c r="E413" s="5">
        <v>0</v>
      </c>
      <c r="F413" s="6">
        <v>0</v>
      </c>
      <c r="G413" s="5">
        <v>0</v>
      </c>
      <c r="H413" s="6">
        <v>0</v>
      </c>
    </row>
    <row r="414" spans="1:8" ht="15.75" x14ac:dyDescent="0.2">
      <c r="A414" s="57"/>
      <c r="B414" s="5"/>
      <c r="C414" s="5"/>
      <c r="D414" s="5"/>
      <c r="E414" s="5"/>
      <c r="F414" s="6"/>
      <c r="G414" s="5"/>
      <c r="H414" s="6"/>
    </row>
    <row r="415" spans="1:8" s="21" customFormat="1" ht="63" x14ac:dyDescent="0.2">
      <c r="A415" s="65" t="s">
        <v>85</v>
      </c>
      <c r="B415" s="39"/>
      <c r="C415" s="39"/>
      <c r="D415" s="39"/>
      <c r="E415" s="39"/>
      <c r="F415" s="22"/>
      <c r="G415" s="39"/>
      <c r="H415" s="22"/>
    </row>
    <row r="416" spans="1:8" ht="15.75" x14ac:dyDescent="0.2">
      <c r="A416" s="57" t="s">
        <v>0</v>
      </c>
      <c r="B416" s="5">
        <f>B417+B418+B419</f>
        <v>250</v>
      </c>
      <c r="C416" s="5">
        <f>C417+C418+C419</f>
        <v>250</v>
      </c>
      <c r="D416" s="5">
        <f>D417+D418+D419</f>
        <v>250</v>
      </c>
      <c r="E416" s="5">
        <f>E417+E418+E419</f>
        <v>0</v>
      </c>
      <c r="F416" s="6">
        <v>0</v>
      </c>
      <c r="G416" s="5">
        <f>G417+G418+G419</f>
        <v>0</v>
      </c>
      <c r="H416" s="6">
        <f t="shared" ref="H416:H417" si="121">G416/D416</f>
        <v>0</v>
      </c>
    </row>
    <row r="417" spans="1:8" ht="15.75" x14ac:dyDescent="0.2">
      <c r="A417" s="57" t="s">
        <v>8</v>
      </c>
      <c r="B417" s="5">
        <v>250</v>
      </c>
      <c r="C417" s="5">
        <v>250</v>
      </c>
      <c r="D417" s="5">
        <v>250</v>
      </c>
      <c r="E417" s="5">
        <v>0</v>
      </c>
      <c r="F417" s="6">
        <v>0</v>
      </c>
      <c r="G417" s="5">
        <v>0</v>
      </c>
      <c r="H417" s="6">
        <f t="shared" si="121"/>
        <v>0</v>
      </c>
    </row>
    <row r="418" spans="1:8" ht="15.75" x14ac:dyDescent="0.2">
      <c r="A418" s="57" t="s">
        <v>5</v>
      </c>
      <c r="B418" s="5">
        <v>0</v>
      </c>
      <c r="C418" s="5">
        <v>0</v>
      </c>
      <c r="D418" s="5">
        <v>0</v>
      </c>
      <c r="E418" s="5">
        <v>0</v>
      </c>
      <c r="F418" s="6">
        <v>0</v>
      </c>
      <c r="G418" s="5">
        <v>0</v>
      </c>
      <c r="H418" s="6">
        <v>0</v>
      </c>
    </row>
    <row r="419" spans="1:8" ht="15.75" x14ac:dyDescent="0.2">
      <c r="A419" s="57" t="s">
        <v>6</v>
      </c>
      <c r="B419" s="5">
        <v>0</v>
      </c>
      <c r="C419" s="5">
        <v>0</v>
      </c>
      <c r="D419" s="5">
        <v>0</v>
      </c>
      <c r="E419" s="5">
        <v>0</v>
      </c>
      <c r="F419" s="6">
        <v>0</v>
      </c>
      <c r="G419" s="5">
        <v>0</v>
      </c>
      <c r="H419" s="6">
        <v>0</v>
      </c>
    </row>
    <row r="420" spans="1:8" ht="15.75" x14ac:dyDescent="0.2">
      <c r="A420" s="57"/>
      <c r="B420" s="5"/>
      <c r="C420" s="5"/>
      <c r="D420" s="5"/>
      <c r="E420" s="5"/>
      <c r="F420" s="6"/>
      <c r="G420" s="5"/>
      <c r="H420" s="6"/>
    </row>
    <row r="421" spans="1:8" s="21" customFormat="1" ht="31.5" x14ac:dyDescent="0.2">
      <c r="A421" s="65" t="s">
        <v>58</v>
      </c>
      <c r="B421" s="39"/>
      <c r="C421" s="39"/>
      <c r="D421" s="39"/>
      <c r="E421" s="39"/>
      <c r="F421" s="22"/>
      <c r="G421" s="39"/>
      <c r="H421" s="22"/>
    </row>
    <row r="422" spans="1:8" ht="15.75" x14ac:dyDescent="0.2">
      <c r="A422" s="57" t="s">
        <v>0</v>
      </c>
      <c r="B422" s="5">
        <f>B423+B425+B424</f>
        <v>36956.800000000003</v>
      </c>
      <c r="C422" s="5">
        <f>C423+C425+C424</f>
        <v>36956.840000000004</v>
      </c>
      <c r="D422" s="5">
        <f>D423+D425+D424</f>
        <v>38256.840000000004</v>
      </c>
      <c r="E422" s="5">
        <f>E423+E425+E424</f>
        <v>24372.66</v>
      </c>
      <c r="F422" s="6">
        <f t="shared" ref="F422:F423" si="122">E422/D422</f>
        <v>0.63707980063173009</v>
      </c>
      <c r="G422" s="5">
        <f>G423+G424+G425</f>
        <v>24372.66</v>
      </c>
      <c r="H422" s="6">
        <f t="shared" ref="H422:H423" si="123">G422/D422</f>
        <v>0.63707980063173009</v>
      </c>
    </row>
    <row r="423" spans="1:8" ht="15.75" x14ac:dyDescent="0.2">
      <c r="A423" s="57" t="s">
        <v>8</v>
      </c>
      <c r="B423" s="5">
        <v>32519.7</v>
      </c>
      <c r="C423" s="5">
        <v>32519.72</v>
      </c>
      <c r="D423" s="5">
        <v>32519.69</v>
      </c>
      <c r="E423" s="5">
        <v>23809.200000000001</v>
      </c>
      <c r="F423" s="6">
        <f t="shared" si="122"/>
        <v>0.73214720066519701</v>
      </c>
      <c r="G423" s="5">
        <v>23809.200000000001</v>
      </c>
      <c r="H423" s="6">
        <f t="shared" si="123"/>
        <v>0.73214720066519701</v>
      </c>
    </row>
    <row r="424" spans="1:8" ht="15.75" x14ac:dyDescent="0.2">
      <c r="A424" s="57" t="s">
        <v>5</v>
      </c>
      <c r="B424" s="5">
        <v>4437.1000000000004</v>
      </c>
      <c r="C424" s="5">
        <v>4437.12</v>
      </c>
      <c r="D424" s="5">
        <v>4437.1499999999996</v>
      </c>
      <c r="E424" s="5">
        <v>0</v>
      </c>
      <c r="F424" s="6">
        <v>0</v>
      </c>
      <c r="G424" s="5">
        <v>0</v>
      </c>
      <c r="H424" s="6">
        <v>0</v>
      </c>
    </row>
    <row r="425" spans="1:8" ht="15.75" customHeight="1" x14ac:dyDescent="0.2">
      <c r="A425" s="57" t="s">
        <v>6</v>
      </c>
      <c r="B425" s="5">
        <v>0</v>
      </c>
      <c r="C425" s="5">
        <v>0</v>
      </c>
      <c r="D425" s="5">
        <v>1300</v>
      </c>
      <c r="E425" s="5">
        <v>563.46</v>
      </c>
      <c r="F425" s="6">
        <f t="shared" ref="F425" si="124">E425/D425</f>
        <v>0.43343076923076929</v>
      </c>
      <c r="G425" s="5">
        <v>563.46</v>
      </c>
      <c r="H425" s="6">
        <f>G425/D425</f>
        <v>0.43343076923076929</v>
      </c>
    </row>
    <row r="426" spans="1:8" s="12" customFormat="1" ht="15.75" customHeight="1" x14ac:dyDescent="0.2">
      <c r="A426" s="57"/>
      <c r="B426" s="5"/>
      <c r="C426" s="5"/>
      <c r="D426" s="5"/>
      <c r="E426" s="5"/>
      <c r="F426" s="6"/>
      <c r="G426" s="5"/>
      <c r="H426" s="6"/>
    </row>
    <row r="427" spans="1:8" s="12" customFormat="1" ht="65.25" customHeight="1" x14ac:dyDescent="0.2">
      <c r="A427" s="55" t="s">
        <v>86</v>
      </c>
      <c r="B427" s="44"/>
      <c r="C427" s="44"/>
      <c r="D427" s="44"/>
      <c r="E427" s="44"/>
      <c r="F427" s="22"/>
      <c r="G427" s="44"/>
      <c r="H427" s="22"/>
    </row>
    <row r="428" spans="1:8" s="18" customFormat="1" ht="15.75" x14ac:dyDescent="0.2">
      <c r="A428" s="56" t="s">
        <v>0</v>
      </c>
      <c r="B428" s="40">
        <f>B434+B440+B446</f>
        <v>1071064.5</v>
      </c>
      <c r="C428" s="40">
        <f t="shared" ref="C428:D431" si="125">C434+C440+C446</f>
        <v>1083347.8</v>
      </c>
      <c r="D428" s="40">
        <f t="shared" si="125"/>
        <v>1075232.9000000001</v>
      </c>
      <c r="E428" s="40">
        <f>E434+E440+E446</f>
        <v>822633.5</v>
      </c>
      <c r="F428" s="6">
        <f t="shared" ref="F428:F429" si="126">E428/D428</f>
        <v>0.76507471079056444</v>
      </c>
      <c r="G428" s="40">
        <f>G434+G440+G446</f>
        <v>822633.5</v>
      </c>
      <c r="H428" s="6">
        <f t="shared" ref="H428:H429" si="127">G428/D428</f>
        <v>0.76507471079056444</v>
      </c>
    </row>
    <row r="429" spans="1:8" s="12" customFormat="1" ht="15.75" x14ac:dyDescent="0.2">
      <c r="A429" s="57" t="s">
        <v>8</v>
      </c>
      <c r="B429" s="5">
        <f>B435+B441+B447</f>
        <v>1060687.1000000001</v>
      </c>
      <c r="C429" s="5">
        <f>C435+C441+C447</f>
        <v>1072970.3</v>
      </c>
      <c r="D429" s="5">
        <f t="shared" si="125"/>
        <v>1054477.8999999999</v>
      </c>
      <c r="E429" s="5">
        <f>E435+E441+E447</f>
        <v>822633.5</v>
      </c>
      <c r="F429" s="6">
        <f t="shared" si="126"/>
        <v>0.78013346699821784</v>
      </c>
      <c r="G429" s="5">
        <f>G435+G441+G447</f>
        <v>822633.5</v>
      </c>
      <c r="H429" s="6">
        <f t="shared" si="127"/>
        <v>0.78013346699821784</v>
      </c>
    </row>
    <row r="430" spans="1:8" s="12" customFormat="1" ht="15.75" x14ac:dyDescent="0.2">
      <c r="A430" s="57" t="s">
        <v>5</v>
      </c>
      <c r="B430" s="5">
        <f>B436+B442+B448</f>
        <v>10377.4</v>
      </c>
      <c r="C430" s="5">
        <v>10377.5</v>
      </c>
      <c r="D430" s="5">
        <f t="shared" si="125"/>
        <v>20755</v>
      </c>
      <c r="E430" s="5">
        <f>E436+E442+E448</f>
        <v>0</v>
      </c>
      <c r="F430" s="6">
        <v>0</v>
      </c>
      <c r="G430" s="5">
        <f>G436+G442+G448</f>
        <v>0</v>
      </c>
      <c r="H430" s="6">
        <v>0</v>
      </c>
    </row>
    <row r="431" spans="1:8" s="12" customFormat="1" ht="18" customHeight="1" x14ac:dyDescent="0.2">
      <c r="A431" s="57" t="s">
        <v>6</v>
      </c>
      <c r="B431" s="5">
        <f>B437+B443+B449</f>
        <v>0</v>
      </c>
      <c r="C431" s="5">
        <f t="shared" si="125"/>
        <v>0</v>
      </c>
      <c r="D431" s="5">
        <f t="shared" si="125"/>
        <v>0</v>
      </c>
      <c r="E431" s="5">
        <f>E437+E443+E449</f>
        <v>0</v>
      </c>
      <c r="F431" s="6">
        <v>0</v>
      </c>
      <c r="G431" s="5">
        <f>G437+G443+G449</f>
        <v>0</v>
      </c>
      <c r="H431" s="6">
        <v>0</v>
      </c>
    </row>
    <row r="432" spans="1:8" s="12" customFormat="1" ht="18" customHeight="1" x14ac:dyDescent="0.2">
      <c r="A432" s="57"/>
      <c r="B432" s="5"/>
      <c r="C432" s="5"/>
      <c r="D432" s="5"/>
      <c r="E432" s="5"/>
      <c r="F432" s="6"/>
      <c r="G432" s="5"/>
      <c r="H432" s="6"/>
    </row>
    <row r="433" spans="1:8" s="12" customFormat="1" ht="33.75" customHeight="1" x14ac:dyDescent="0.2">
      <c r="A433" s="58" t="s">
        <v>87</v>
      </c>
      <c r="B433" s="5"/>
      <c r="C433" s="5"/>
      <c r="D433" s="5"/>
      <c r="E433" s="5"/>
      <c r="F433" s="6"/>
      <c r="G433" s="5"/>
      <c r="H433" s="6"/>
    </row>
    <row r="434" spans="1:8" s="12" customFormat="1" ht="23.25" customHeight="1" x14ac:dyDescent="0.2">
      <c r="A434" s="57" t="s">
        <v>0</v>
      </c>
      <c r="B434" s="5">
        <f>B435+B436+B437</f>
        <v>4018.6</v>
      </c>
      <c r="C434" s="5">
        <f>C435+C436+C437</f>
        <v>4018.6</v>
      </c>
      <c r="D434" s="5">
        <f>D435+D436+D437</f>
        <v>4018.6</v>
      </c>
      <c r="E434" s="5">
        <f>E435+E436+E437</f>
        <v>1796.1</v>
      </c>
      <c r="F434" s="6">
        <f t="shared" ref="F434:F435" si="128">E434/D434</f>
        <v>0.44694669785497437</v>
      </c>
      <c r="G434" s="5">
        <f>G435+G436+G437</f>
        <v>1796.1</v>
      </c>
      <c r="H434" s="6">
        <f t="shared" ref="H434:H435" si="129">G434/D434</f>
        <v>0.44694669785497437</v>
      </c>
    </row>
    <row r="435" spans="1:8" s="12" customFormat="1" ht="21" customHeight="1" x14ac:dyDescent="0.2">
      <c r="A435" s="57" t="s">
        <v>8</v>
      </c>
      <c r="B435" s="5">
        <v>4018.6</v>
      </c>
      <c r="C435" s="5">
        <v>4018.6</v>
      </c>
      <c r="D435" s="5">
        <v>4018.6</v>
      </c>
      <c r="E435" s="5">
        <v>1796.1</v>
      </c>
      <c r="F435" s="6">
        <f t="shared" si="128"/>
        <v>0.44694669785497437</v>
      </c>
      <c r="G435" s="5">
        <v>1796.1</v>
      </c>
      <c r="H435" s="6">
        <f t="shared" si="129"/>
        <v>0.44694669785497437</v>
      </c>
    </row>
    <row r="436" spans="1:8" s="12" customFormat="1" ht="18" customHeight="1" x14ac:dyDescent="0.2">
      <c r="A436" s="57" t="s">
        <v>11</v>
      </c>
      <c r="B436" s="5">
        <v>0</v>
      </c>
      <c r="C436" s="5">
        <v>0</v>
      </c>
      <c r="D436" s="5">
        <v>0</v>
      </c>
      <c r="E436" s="5">
        <v>0</v>
      </c>
      <c r="F436" s="6">
        <v>0</v>
      </c>
      <c r="G436" s="5">
        <v>0</v>
      </c>
      <c r="H436" s="6">
        <v>0</v>
      </c>
    </row>
    <row r="437" spans="1:8" s="12" customFormat="1" ht="18" customHeight="1" x14ac:dyDescent="0.2">
      <c r="A437" s="57" t="s">
        <v>6</v>
      </c>
      <c r="B437" s="5">
        <v>0</v>
      </c>
      <c r="C437" s="5">
        <v>0</v>
      </c>
      <c r="D437" s="5">
        <v>0</v>
      </c>
      <c r="E437" s="5">
        <v>0</v>
      </c>
      <c r="F437" s="6">
        <v>0</v>
      </c>
      <c r="G437" s="5">
        <v>0</v>
      </c>
      <c r="H437" s="6">
        <v>0</v>
      </c>
    </row>
    <row r="438" spans="1:8" s="12" customFormat="1" ht="18" customHeight="1" x14ac:dyDescent="0.2">
      <c r="A438" s="57"/>
      <c r="B438" s="5"/>
      <c r="C438" s="5"/>
      <c r="D438" s="5"/>
      <c r="E438" s="5"/>
      <c r="F438" s="6"/>
      <c r="G438" s="5"/>
      <c r="H438" s="6"/>
    </row>
    <row r="439" spans="1:8" s="12" customFormat="1" ht="18" customHeight="1" x14ac:dyDescent="0.2">
      <c r="A439" s="58" t="s">
        <v>88</v>
      </c>
      <c r="B439" s="5"/>
      <c r="C439" s="5"/>
      <c r="D439" s="5"/>
      <c r="E439" s="5"/>
      <c r="F439" s="6"/>
      <c r="G439" s="5"/>
      <c r="H439" s="6"/>
    </row>
    <row r="440" spans="1:8" s="12" customFormat="1" ht="18" customHeight="1" x14ac:dyDescent="0.2">
      <c r="A440" s="57" t="s">
        <v>0</v>
      </c>
      <c r="B440" s="5">
        <f>B441+B442+B443</f>
        <v>1054045.8999999999</v>
      </c>
      <c r="C440" s="5">
        <f>C441+C442+C443</f>
        <v>1066329.2</v>
      </c>
      <c r="D440" s="5">
        <f>D441+D442+D443</f>
        <v>1057439</v>
      </c>
      <c r="E440" s="5">
        <f>E441+E442+E443</f>
        <v>807837.4</v>
      </c>
      <c r="F440" s="6">
        <f t="shared" ref="F440:F441" si="130">E440/D440</f>
        <v>0.76395650245546076</v>
      </c>
      <c r="G440" s="5">
        <f>G441+G442+G443</f>
        <v>807837.4</v>
      </c>
      <c r="H440" s="6">
        <f t="shared" ref="H440:H441" si="131">G440/D440</f>
        <v>0.76395650245546076</v>
      </c>
    </row>
    <row r="441" spans="1:8" s="12" customFormat="1" ht="18" customHeight="1" x14ac:dyDescent="0.2">
      <c r="A441" s="57" t="s">
        <v>8</v>
      </c>
      <c r="B441" s="5">
        <v>1043668.5</v>
      </c>
      <c r="C441" s="5">
        <v>1055951.7</v>
      </c>
      <c r="D441" s="5">
        <v>1036684</v>
      </c>
      <c r="E441" s="5">
        <v>807837.4</v>
      </c>
      <c r="F441" s="6">
        <f t="shared" si="130"/>
        <v>0.77925134370743643</v>
      </c>
      <c r="G441" s="5">
        <v>807837.4</v>
      </c>
      <c r="H441" s="6">
        <f t="shared" si="131"/>
        <v>0.77925134370743643</v>
      </c>
    </row>
    <row r="442" spans="1:8" s="12" customFormat="1" ht="18" customHeight="1" x14ac:dyDescent="0.2">
      <c r="A442" s="57" t="s">
        <v>5</v>
      </c>
      <c r="B442" s="5">
        <v>10377.4</v>
      </c>
      <c r="C442" s="5">
        <v>10377.5</v>
      </c>
      <c r="D442" s="5">
        <v>20755</v>
      </c>
      <c r="E442" s="5">
        <v>0</v>
      </c>
      <c r="F442" s="6">
        <v>0</v>
      </c>
      <c r="G442" s="5">
        <v>0</v>
      </c>
      <c r="H442" s="6">
        <v>0</v>
      </c>
    </row>
    <row r="443" spans="1:8" s="12" customFormat="1" ht="18" customHeight="1" x14ac:dyDescent="0.2">
      <c r="A443" s="57" t="s">
        <v>6</v>
      </c>
      <c r="B443" s="5">
        <v>0</v>
      </c>
      <c r="C443" s="5">
        <v>0</v>
      </c>
      <c r="D443" s="5">
        <v>0</v>
      </c>
      <c r="E443" s="5">
        <v>0</v>
      </c>
      <c r="F443" s="6">
        <v>0</v>
      </c>
      <c r="G443" s="5">
        <v>0</v>
      </c>
      <c r="H443" s="6">
        <v>0</v>
      </c>
    </row>
    <row r="444" spans="1:8" s="12" customFormat="1" ht="18" customHeight="1" x14ac:dyDescent="0.2">
      <c r="A444" s="57"/>
      <c r="B444" s="5"/>
      <c r="C444" s="5"/>
      <c r="D444" s="5"/>
      <c r="E444" s="5"/>
      <c r="F444" s="6"/>
      <c r="G444" s="5"/>
      <c r="H444" s="6"/>
    </row>
    <row r="445" spans="1:8" s="12" customFormat="1" ht="32.25" customHeight="1" x14ac:dyDescent="0.2">
      <c r="A445" s="58" t="s">
        <v>89</v>
      </c>
      <c r="B445" s="5"/>
      <c r="C445" s="5"/>
      <c r="D445" s="5"/>
      <c r="E445" s="5"/>
      <c r="F445" s="6"/>
      <c r="G445" s="5"/>
      <c r="H445" s="6"/>
    </row>
    <row r="446" spans="1:8" s="12" customFormat="1" ht="18" customHeight="1" x14ac:dyDescent="0.2">
      <c r="A446" s="57" t="s">
        <v>0</v>
      </c>
      <c r="B446" s="5">
        <f>B447+B448+B449</f>
        <v>13000</v>
      </c>
      <c r="C446" s="5">
        <f>C447+C448+C449</f>
        <v>13000</v>
      </c>
      <c r="D446" s="5">
        <f>D447+D448+D449</f>
        <v>13775.3</v>
      </c>
      <c r="E446" s="5">
        <f>E447+E448+E449</f>
        <v>13000</v>
      </c>
      <c r="F446" s="6">
        <f t="shared" ref="F446:F447" si="132">E446/D446</f>
        <v>0.94371810414292256</v>
      </c>
      <c r="G446" s="5">
        <f>G447+G448+G449</f>
        <v>13000</v>
      </c>
      <c r="H446" s="6">
        <f t="shared" ref="H446:H447" si="133">G446/D446</f>
        <v>0.94371810414292256</v>
      </c>
    </row>
    <row r="447" spans="1:8" s="12" customFormat="1" ht="18" customHeight="1" x14ac:dyDescent="0.2">
      <c r="A447" s="57" t="s">
        <v>8</v>
      </c>
      <c r="B447" s="5">
        <v>13000</v>
      </c>
      <c r="C447" s="5">
        <v>13000</v>
      </c>
      <c r="D447" s="5">
        <v>13775.3</v>
      </c>
      <c r="E447" s="5">
        <v>13000</v>
      </c>
      <c r="F447" s="6">
        <f t="shared" si="132"/>
        <v>0.94371810414292256</v>
      </c>
      <c r="G447" s="5">
        <v>13000</v>
      </c>
      <c r="H447" s="6">
        <f t="shared" si="133"/>
        <v>0.94371810414292256</v>
      </c>
    </row>
    <row r="448" spans="1:8" s="12" customFormat="1" ht="18" customHeight="1" x14ac:dyDescent="0.2">
      <c r="A448" s="57" t="s">
        <v>5</v>
      </c>
      <c r="B448" s="5">
        <v>0</v>
      </c>
      <c r="C448" s="5">
        <v>0</v>
      </c>
      <c r="D448" s="5">
        <v>0</v>
      </c>
      <c r="E448" s="5">
        <v>0</v>
      </c>
      <c r="F448" s="6">
        <v>0</v>
      </c>
      <c r="G448" s="5">
        <v>0</v>
      </c>
      <c r="H448" s="6">
        <v>0</v>
      </c>
    </row>
    <row r="449" spans="1:8" s="12" customFormat="1" ht="18" customHeight="1" x14ac:dyDescent="0.2">
      <c r="A449" s="57" t="s">
        <v>6</v>
      </c>
      <c r="B449" s="5">
        <v>0</v>
      </c>
      <c r="C449" s="5">
        <v>0</v>
      </c>
      <c r="D449" s="5">
        <v>0</v>
      </c>
      <c r="E449" s="5">
        <v>0</v>
      </c>
      <c r="F449" s="6">
        <v>0</v>
      </c>
      <c r="G449" s="5">
        <v>0</v>
      </c>
      <c r="H449" s="6">
        <v>0</v>
      </c>
    </row>
    <row r="450" spans="1:8" s="12" customFormat="1" ht="18" customHeight="1" x14ac:dyDescent="0.2">
      <c r="A450" s="57"/>
      <c r="B450" s="5"/>
      <c r="C450" s="5"/>
      <c r="D450" s="5"/>
      <c r="E450" s="5"/>
      <c r="F450" s="6"/>
      <c r="G450" s="5"/>
      <c r="H450" s="6"/>
    </row>
    <row r="451" spans="1:8" s="12" customFormat="1" ht="53.25" customHeight="1" x14ac:dyDescent="0.2">
      <c r="A451" s="55" t="s">
        <v>90</v>
      </c>
      <c r="B451" s="5"/>
      <c r="C451" s="5"/>
      <c r="D451" s="5"/>
      <c r="E451" s="5"/>
      <c r="F451" s="6"/>
      <c r="G451" s="5"/>
      <c r="H451" s="6"/>
    </row>
    <row r="452" spans="1:8" ht="18" customHeight="1" x14ac:dyDescent="0.2">
      <c r="A452" s="56" t="s">
        <v>0</v>
      </c>
      <c r="B452" s="40">
        <f t="shared" ref="B452:E453" si="134">B458+B464+B470+B476</f>
        <v>188389.5</v>
      </c>
      <c r="C452" s="40">
        <f>C458+C464+C470+C476</f>
        <v>188389.5</v>
      </c>
      <c r="D452" s="40">
        <f t="shared" si="134"/>
        <v>187008.9</v>
      </c>
      <c r="E452" s="40">
        <f t="shared" si="134"/>
        <v>136748</v>
      </c>
      <c r="F452" s="6">
        <f t="shared" ref="F452:F453" si="135">E452/D452</f>
        <v>0.73123792503993124</v>
      </c>
      <c r="G452" s="40">
        <f>G458+G464+G470+G476</f>
        <v>136748</v>
      </c>
      <c r="H452" s="6">
        <f>G452/D452</f>
        <v>0.73123792503993124</v>
      </c>
    </row>
    <row r="453" spans="1:8" ht="18" customHeight="1" x14ac:dyDescent="0.2">
      <c r="A453" s="57" t="s">
        <v>8</v>
      </c>
      <c r="B453" s="5">
        <f t="shared" si="134"/>
        <v>186847.5</v>
      </c>
      <c r="C453" s="5">
        <f>C459+C465+C471+C477</f>
        <v>186847.5</v>
      </c>
      <c r="D453" s="5">
        <f t="shared" si="134"/>
        <v>185916.7</v>
      </c>
      <c r="E453" s="5">
        <v>136748</v>
      </c>
      <c r="F453" s="6">
        <f t="shared" si="135"/>
        <v>0.73553370945159846</v>
      </c>
      <c r="G453" s="5">
        <f>G459+G465+G471+G477</f>
        <v>136748</v>
      </c>
      <c r="H453" s="6">
        <f>G453/D453</f>
        <v>0.73553370945159846</v>
      </c>
    </row>
    <row r="454" spans="1:8" ht="18" customHeight="1" x14ac:dyDescent="0.2">
      <c r="A454" s="57" t="s">
        <v>5</v>
      </c>
      <c r="B454" s="5">
        <f>B460+B466+B472+B478</f>
        <v>1542</v>
      </c>
      <c r="C454" s="5">
        <f>C460+C466+C472+C478</f>
        <v>1542</v>
      </c>
      <c r="D454" s="5">
        <f>D460+D466+D472+D478</f>
        <v>1092.2</v>
      </c>
      <c r="E454" s="5">
        <f>E460+E466+E472+E478</f>
        <v>0</v>
      </c>
      <c r="F454" s="6">
        <v>0</v>
      </c>
      <c r="G454" s="5">
        <f>G460+G466+G472+G478</f>
        <v>0</v>
      </c>
      <c r="H454" s="6">
        <v>0</v>
      </c>
    </row>
    <row r="455" spans="1:8" ht="18" customHeight="1" x14ac:dyDescent="0.2">
      <c r="A455" s="57" t="s">
        <v>6</v>
      </c>
      <c r="B455" s="5">
        <f>B461+B473+B479</f>
        <v>0</v>
      </c>
      <c r="C455" s="5">
        <f>C461+C467</f>
        <v>0</v>
      </c>
      <c r="D455" s="5">
        <f>D461+D467+D473+D479</f>
        <v>0</v>
      </c>
      <c r="E455" s="5">
        <f>E461+E473+E479</f>
        <v>0</v>
      </c>
      <c r="F455" s="6">
        <v>0</v>
      </c>
      <c r="G455" s="5">
        <f>G461+G467+G473+G479</f>
        <v>0</v>
      </c>
      <c r="H455" s="6">
        <v>0</v>
      </c>
    </row>
    <row r="456" spans="1:8" ht="18" customHeight="1" x14ac:dyDescent="0.2">
      <c r="A456" s="57"/>
      <c r="B456" s="5"/>
      <c r="C456" s="5"/>
      <c r="D456" s="5"/>
      <c r="E456" s="5"/>
      <c r="F456" s="6"/>
      <c r="G456" s="5"/>
      <c r="H456" s="6"/>
    </row>
    <row r="457" spans="1:8" s="20" customFormat="1" ht="99.75" customHeight="1" x14ac:dyDescent="0.2">
      <c r="A457" s="65" t="s">
        <v>91</v>
      </c>
      <c r="B457" s="44"/>
      <c r="C457" s="44"/>
      <c r="D457" s="44"/>
      <c r="E457" s="44"/>
      <c r="F457" s="29"/>
      <c r="G457" s="44"/>
      <c r="H457" s="29"/>
    </row>
    <row r="458" spans="1:8" ht="18" customHeight="1" x14ac:dyDescent="0.2">
      <c r="A458" s="57" t="s">
        <v>0</v>
      </c>
      <c r="B458" s="5">
        <f>B459+B460+B461</f>
        <v>1536.9</v>
      </c>
      <c r="C458" s="5">
        <f>C459+C460+C461</f>
        <v>1536.9</v>
      </c>
      <c r="D458" s="5">
        <f>D459+D460+D461</f>
        <v>1536.9</v>
      </c>
      <c r="E458" s="5">
        <f>E459+E460+E461</f>
        <v>626.20000000000005</v>
      </c>
      <c r="F458" s="6">
        <f t="shared" ref="F458:F459" si="136">E458/D458</f>
        <v>0.40744355520853665</v>
      </c>
      <c r="G458" s="5">
        <f>G459+G460+G461</f>
        <v>626.20000000000005</v>
      </c>
      <c r="H458" s="6">
        <f>G458/D458</f>
        <v>0.40744355520853665</v>
      </c>
    </row>
    <row r="459" spans="1:8" ht="18" customHeight="1" x14ac:dyDescent="0.2">
      <c r="A459" s="57" t="s">
        <v>8</v>
      </c>
      <c r="B459" s="5">
        <v>1536.9</v>
      </c>
      <c r="C459" s="5">
        <v>1536.9</v>
      </c>
      <c r="D459" s="5">
        <v>1536.9</v>
      </c>
      <c r="E459" s="5">
        <v>626.20000000000005</v>
      </c>
      <c r="F459" s="6">
        <f t="shared" si="136"/>
        <v>0.40744355520853665</v>
      </c>
      <c r="G459" s="5">
        <v>626.20000000000005</v>
      </c>
      <c r="H459" s="6">
        <f>G459/D459</f>
        <v>0.40744355520853665</v>
      </c>
    </row>
    <row r="460" spans="1:8" ht="18" customHeight="1" x14ac:dyDescent="0.2">
      <c r="A460" s="57" t="s">
        <v>5</v>
      </c>
      <c r="B460" s="5">
        <v>0</v>
      </c>
      <c r="C460" s="5">
        <v>0</v>
      </c>
      <c r="D460" s="5">
        <v>0</v>
      </c>
      <c r="E460" s="5">
        <v>0</v>
      </c>
      <c r="F460" s="6">
        <v>0</v>
      </c>
      <c r="G460" s="5">
        <v>0</v>
      </c>
      <c r="H460" s="6">
        <v>0</v>
      </c>
    </row>
    <row r="461" spans="1:8" ht="18" customHeight="1" x14ac:dyDescent="0.2">
      <c r="A461" s="57" t="s">
        <v>6</v>
      </c>
      <c r="B461" s="5">
        <v>0</v>
      </c>
      <c r="C461" s="5">
        <v>0</v>
      </c>
      <c r="D461" s="5">
        <v>0</v>
      </c>
      <c r="E461" s="5">
        <v>0</v>
      </c>
      <c r="F461" s="6">
        <v>0</v>
      </c>
      <c r="G461" s="5">
        <v>0</v>
      </c>
      <c r="H461" s="6">
        <v>0</v>
      </c>
    </row>
    <row r="462" spans="1:8" ht="18" customHeight="1" x14ac:dyDescent="0.2">
      <c r="A462" s="57"/>
      <c r="B462" s="5"/>
      <c r="C462" s="5"/>
      <c r="D462" s="5"/>
      <c r="E462" s="5"/>
      <c r="F462" s="6"/>
      <c r="G462" s="5"/>
      <c r="H462" s="6"/>
    </row>
    <row r="463" spans="1:8" ht="76.5" customHeight="1" x14ac:dyDescent="0.2">
      <c r="A463" s="58" t="s">
        <v>92</v>
      </c>
      <c r="B463" s="5"/>
      <c r="C463" s="5"/>
      <c r="D463" s="5"/>
      <c r="E463" s="5"/>
      <c r="F463" s="6"/>
      <c r="G463" s="5"/>
      <c r="H463" s="6"/>
    </row>
    <row r="464" spans="1:8" ht="18" customHeight="1" x14ac:dyDescent="0.2">
      <c r="A464" s="57" t="s">
        <v>0</v>
      </c>
      <c r="B464" s="5">
        <f>B465+B466+B467</f>
        <v>19578</v>
      </c>
      <c r="C464" s="5">
        <f>C465+C466+C467</f>
        <v>19578</v>
      </c>
      <c r="D464" s="5">
        <f>D465+D466+D467</f>
        <v>18197.5</v>
      </c>
      <c r="E464" s="5">
        <f>E465+E466+E467</f>
        <v>10571.8</v>
      </c>
      <c r="F464" s="6">
        <f t="shared" ref="F464:F465" si="137">E464/D464</f>
        <v>0.58094793240829778</v>
      </c>
      <c r="G464" s="5">
        <f>G465+G466+G467</f>
        <v>10571.8</v>
      </c>
      <c r="H464" s="6">
        <f t="shared" ref="H464:H465" si="138">G464/D464</f>
        <v>0.58094793240829778</v>
      </c>
    </row>
    <row r="465" spans="1:8" ht="18" customHeight="1" x14ac:dyDescent="0.2">
      <c r="A465" s="57" t="s">
        <v>8</v>
      </c>
      <c r="B465" s="5">
        <v>18036</v>
      </c>
      <c r="C465" s="5">
        <v>18036</v>
      </c>
      <c r="D465" s="5">
        <v>17105.3</v>
      </c>
      <c r="E465" s="5">
        <v>10571.8</v>
      </c>
      <c r="F465" s="6">
        <f t="shared" si="137"/>
        <v>0.61804236113952982</v>
      </c>
      <c r="G465" s="5">
        <v>10571.8</v>
      </c>
      <c r="H465" s="6">
        <f t="shared" si="138"/>
        <v>0.61804236113952982</v>
      </c>
    </row>
    <row r="466" spans="1:8" ht="18" customHeight="1" x14ac:dyDescent="0.2">
      <c r="A466" s="57" t="s">
        <v>5</v>
      </c>
      <c r="B466" s="5">
        <v>1542</v>
      </c>
      <c r="C466" s="5">
        <v>1542</v>
      </c>
      <c r="D466" s="5">
        <v>1092.2</v>
      </c>
      <c r="E466" s="5">
        <v>0</v>
      </c>
      <c r="F466" s="6">
        <v>0</v>
      </c>
      <c r="G466" s="5">
        <v>0</v>
      </c>
      <c r="H466" s="6">
        <v>0</v>
      </c>
    </row>
    <row r="467" spans="1:8" ht="18" customHeight="1" x14ac:dyDescent="0.2">
      <c r="A467" s="57" t="s">
        <v>6</v>
      </c>
      <c r="B467" s="5">
        <v>0</v>
      </c>
      <c r="C467" s="5">
        <v>0</v>
      </c>
      <c r="D467" s="5">
        <v>0</v>
      </c>
      <c r="E467" s="5">
        <v>0</v>
      </c>
      <c r="F467" s="6">
        <v>0</v>
      </c>
      <c r="G467" s="5">
        <v>0</v>
      </c>
      <c r="H467" s="6">
        <v>0</v>
      </c>
    </row>
    <row r="468" spans="1:8" s="12" customFormat="1" ht="18" customHeight="1" x14ac:dyDescent="0.2">
      <c r="A468" s="57"/>
      <c r="B468" s="5"/>
      <c r="C468" s="5"/>
      <c r="D468" s="5"/>
      <c r="E468" s="5"/>
      <c r="F468" s="6"/>
      <c r="G468" s="5"/>
      <c r="H468" s="6"/>
    </row>
    <row r="469" spans="1:8" s="12" customFormat="1" ht="34.5" customHeight="1" x14ac:dyDescent="0.2">
      <c r="A469" s="58" t="s">
        <v>93</v>
      </c>
      <c r="B469" s="5"/>
      <c r="C469" s="5"/>
      <c r="D469" s="5"/>
      <c r="E469" s="5"/>
      <c r="F469" s="6"/>
      <c r="G469" s="5"/>
      <c r="H469" s="6"/>
    </row>
    <row r="470" spans="1:8" s="12" customFormat="1" ht="18" customHeight="1" x14ac:dyDescent="0.2">
      <c r="A470" s="57" t="s">
        <v>0</v>
      </c>
      <c r="B470" s="5">
        <f>B471+B472+B473</f>
        <v>167274.6</v>
      </c>
      <c r="C470" s="5">
        <f>C471+C472+C473</f>
        <v>167274.6</v>
      </c>
      <c r="D470" s="5">
        <f>D471+D472+D473</f>
        <v>167274.5</v>
      </c>
      <c r="E470" s="5">
        <f>E471+E472+E473</f>
        <v>125550</v>
      </c>
      <c r="F470" s="6">
        <f t="shared" ref="F470:F471" si="139">E470/D470</f>
        <v>0.75056269784097396</v>
      </c>
      <c r="G470" s="5">
        <f>G471+G472+G473</f>
        <v>125550</v>
      </c>
      <c r="H470" s="6">
        <f t="shared" ref="H470:H471" si="140">G470/D470</f>
        <v>0.75056269784097396</v>
      </c>
    </row>
    <row r="471" spans="1:8" s="12" customFormat="1" ht="18" customHeight="1" x14ac:dyDescent="0.2">
      <c r="A471" s="57" t="s">
        <v>8</v>
      </c>
      <c r="B471" s="5">
        <v>167274.6</v>
      </c>
      <c r="C471" s="5">
        <v>167274.6</v>
      </c>
      <c r="D471" s="5">
        <v>167274.5</v>
      </c>
      <c r="E471" s="5">
        <v>125550</v>
      </c>
      <c r="F471" s="6">
        <f t="shared" si="139"/>
        <v>0.75056269784097396</v>
      </c>
      <c r="G471" s="5">
        <v>125550</v>
      </c>
      <c r="H471" s="6">
        <f t="shared" si="140"/>
        <v>0.75056269784097396</v>
      </c>
    </row>
    <row r="472" spans="1:8" s="12" customFormat="1" ht="18" customHeight="1" x14ac:dyDescent="0.2">
      <c r="A472" s="57" t="s">
        <v>5</v>
      </c>
      <c r="B472" s="5">
        <v>0</v>
      </c>
      <c r="C472" s="5">
        <v>0</v>
      </c>
      <c r="D472" s="5">
        <v>0</v>
      </c>
      <c r="E472" s="5">
        <v>0</v>
      </c>
      <c r="F472" s="6">
        <v>0</v>
      </c>
      <c r="G472" s="5">
        <v>0</v>
      </c>
      <c r="H472" s="6">
        <v>0</v>
      </c>
    </row>
    <row r="473" spans="1:8" s="12" customFormat="1" ht="18" customHeight="1" x14ac:dyDescent="0.2">
      <c r="A473" s="57" t="s">
        <v>6</v>
      </c>
      <c r="B473" s="5">
        <v>0</v>
      </c>
      <c r="C473" s="5">
        <v>0</v>
      </c>
      <c r="D473" s="5">
        <v>0</v>
      </c>
      <c r="E473" s="5">
        <v>0</v>
      </c>
      <c r="F473" s="6">
        <v>0</v>
      </c>
      <c r="G473" s="5">
        <v>0</v>
      </c>
      <c r="H473" s="6">
        <v>0</v>
      </c>
    </row>
    <row r="474" spans="1:8" s="12" customFormat="1" ht="18" customHeight="1" x14ac:dyDescent="0.2">
      <c r="A474" s="57"/>
      <c r="B474" s="5"/>
      <c r="C474" s="5"/>
      <c r="D474" s="5"/>
      <c r="E474" s="5"/>
      <c r="F474" s="6"/>
      <c r="G474" s="5"/>
      <c r="H474" s="6"/>
    </row>
    <row r="475" spans="1:8" s="12" customFormat="1" ht="32.25" customHeight="1" x14ac:dyDescent="0.2">
      <c r="A475" s="58" t="s">
        <v>94</v>
      </c>
      <c r="B475" s="5"/>
      <c r="C475" s="5"/>
      <c r="D475" s="5"/>
      <c r="E475" s="5"/>
      <c r="F475" s="6"/>
      <c r="G475" s="5"/>
      <c r="H475" s="6"/>
    </row>
    <row r="476" spans="1:8" s="12" customFormat="1" ht="18" customHeight="1" x14ac:dyDescent="0.2">
      <c r="A476" s="57" t="s">
        <v>0</v>
      </c>
      <c r="B476" s="5">
        <f>B477+B478+B479</f>
        <v>0</v>
      </c>
      <c r="C476" s="5">
        <f>C477+C478+C479</f>
        <v>0</v>
      </c>
      <c r="D476" s="5">
        <f>D477+D478+D479</f>
        <v>0</v>
      </c>
      <c r="E476" s="5">
        <f>E477+E478+E479</f>
        <v>0</v>
      </c>
      <c r="F476" s="6">
        <v>0</v>
      </c>
      <c r="G476" s="5">
        <f>G477+G478+G479</f>
        <v>0</v>
      </c>
      <c r="H476" s="6">
        <v>0</v>
      </c>
    </row>
    <row r="477" spans="1:8" s="12" customFormat="1" ht="18" customHeight="1" x14ac:dyDescent="0.2">
      <c r="A477" s="57" t="s">
        <v>8</v>
      </c>
      <c r="B477" s="5">
        <v>0</v>
      </c>
      <c r="C477" s="5">
        <v>0</v>
      </c>
      <c r="D477" s="5">
        <v>0</v>
      </c>
      <c r="E477" s="5">
        <v>0</v>
      </c>
      <c r="F477" s="6">
        <v>0</v>
      </c>
      <c r="G477" s="5">
        <v>0</v>
      </c>
      <c r="H477" s="6">
        <v>0</v>
      </c>
    </row>
    <row r="478" spans="1:8" s="12" customFormat="1" ht="18" customHeight="1" x14ac:dyDescent="0.2">
      <c r="A478" s="57" t="s">
        <v>5</v>
      </c>
      <c r="B478" s="5">
        <v>0</v>
      </c>
      <c r="C478" s="5">
        <v>0</v>
      </c>
      <c r="D478" s="5">
        <v>0</v>
      </c>
      <c r="E478" s="5">
        <v>0</v>
      </c>
      <c r="F478" s="6">
        <v>0</v>
      </c>
      <c r="G478" s="5">
        <v>0</v>
      </c>
      <c r="H478" s="6">
        <v>0</v>
      </c>
    </row>
    <row r="479" spans="1:8" s="12" customFormat="1" ht="18" customHeight="1" x14ac:dyDescent="0.2">
      <c r="A479" s="57" t="s">
        <v>6</v>
      </c>
      <c r="B479" s="5">
        <v>0</v>
      </c>
      <c r="C479" s="5">
        <v>0</v>
      </c>
      <c r="D479" s="5">
        <v>0</v>
      </c>
      <c r="E479" s="5">
        <v>0</v>
      </c>
      <c r="F479" s="6">
        <v>0</v>
      </c>
      <c r="G479" s="5">
        <v>0</v>
      </c>
      <c r="H479" s="6">
        <v>0</v>
      </c>
    </row>
    <row r="480" spans="1:8" s="12" customFormat="1" ht="18" customHeight="1" x14ac:dyDescent="0.2">
      <c r="A480" s="57"/>
      <c r="B480" s="5"/>
      <c r="C480" s="5"/>
      <c r="D480" s="5"/>
      <c r="E480" s="5"/>
      <c r="F480" s="6"/>
      <c r="G480" s="5"/>
      <c r="H480" s="6"/>
    </row>
    <row r="481" spans="1:8" s="12" customFormat="1" ht="54" customHeight="1" x14ac:dyDescent="0.2">
      <c r="A481" s="68" t="s">
        <v>95</v>
      </c>
      <c r="B481" s="44"/>
      <c r="C481" s="44"/>
      <c r="D481" s="44"/>
      <c r="E481" s="44"/>
      <c r="F481" s="22"/>
      <c r="G481" s="44"/>
      <c r="H481" s="22"/>
    </row>
    <row r="482" spans="1:8" s="12" customFormat="1" ht="18" customHeight="1" x14ac:dyDescent="0.2">
      <c r="A482" s="56" t="s">
        <v>0</v>
      </c>
      <c r="B482" s="40">
        <f>B488+B494</f>
        <v>74.7</v>
      </c>
      <c r="C482" s="40">
        <f>C488+C494</f>
        <v>2868.1</v>
      </c>
      <c r="D482" s="40">
        <f>D488+D494</f>
        <v>1900</v>
      </c>
      <c r="E482" s="40">
        <f>E488+E494</f>
        <v>0</v>
      </c>
      <c r="F482" s="6">
        <f t="shared" ref="F482:F483" si="141">E482/D482</f>
        <v>0</v>
      </c>
      <c r="G482" s="40">
        <f>G488+G494</f>
        <v>0</v>
      </c>
      <c r="H482" s="6">
        <v>0</v>
      </c>
    </row>
    <row r="483" spans="1:8" s="12" customFormat="1" ht="18" customHeight="1" x14ac:dyDescent="0.2">
      <c r="A483" s="57" t="s">
        <v>8</v>
      </c>
      <c r="B483" s="5">
        <f t="shared" ref="B483:E485" si="142">B489+B495</f>
        <v>74.7</v>
      </c>
      <c r="C483" s="5">
        <f t="shared" si="142"/>
        <v>74.7</v>
      </c>
      <c r="D483" s="5">
        <f>D489+D495</f>
        <v>1900</v>
      </c>
      <c r="E483" s="5">
        <v>0</v>
      </c>
      <c r="F483" s="6">
        <f t="shared" si="141"/>
        <v>0</v>
      </c>
      <c r="G483" s="5">
        <f>G489+G495</f>
        <v>0</v>
      </c>
      <c r="H483" s="6">
        <v>0</v>
      </c>
    </row>
    <row r="484" spans="1:8" s="12" customFormat="1" ht="18" customHeight="1" x14ac:dyDescent="0.2">
      <c r="A484" s="57" t="s">
        <v>5</v>
      </c>
      <c r="B484" s="5">
        <f t="shared" si="142"/>
        <v>0</v>
      </c>
      <c r="C484" s="5">
        <f t="shared" si="142"/>
        <v>2793.4</v>
      </c>
      <c r="D484" s="5">
        <f t="shared" si="142"/>
        <v>0</v>
      </c>
      <c r="E484" s="5">
        <v>0</v>
      </c>
      <c r="F484" s="6">
        <v>0</v>
      </c>
      <c r="G484" s="5">
        <f>G491+G496</f>
        <v>0</v>
      </c>
      <c r="H484" s="6">
        <v>0</v>
      </c>
    </row>
    <row r="485" spans="1:8" s="12" customFormat="1" ht="18" customHeight="1" x14ac:dyDescent="0.2">
      <c r="A485" s="57" t="s">
        <v>6</v>
      </c>
      <c r="B485" s="5">
        <f t="shared" si="142"/>
        <v>0</v>
      </c>
      <c r="C485" s="5">
        <f t="shared" si="142"/>
        <v>0</v>
      </c>
      <c r="D485" s="5">
        <f t="shared" si="142"/>
        <v>0</v>
      </c>
      <c r="E485" s="5">
        <f t="shared" si="142"/>
        <v>0</v>
      </c>
      <c r="F485" s="6">
        <v>0</v>
      </c>
      <c r="G485" s="5">
        <f>G491+G497</f>
        <v>0</v>
      </c>
      <c r="H485" s="6">
        <v>0</v>
      </c>
    </row>
    <row r="486" spans="1:8" s="12" customFormat="1" ht="18" customHeight="1" x14ac:dyDescent="0.2">
      <c r="A486" s="57"/>
      <c r="B486" s="5"/>
      <c r="C486" s="5"/>
      <c r="D486" s="5"/>
      <c r="E486" s="5"/>
      <c r="F486" s="6"/>
      <c r="G486" s="5"/>
      <c r="H486" s="6"/>
    </row>
    <row r="487" spans="1:8" s="12" customFormat="1" ht="43.5" customHeight="1" x14ac:dyDescent="0.2">
      <c r="A487" s="58" t="s">
        <v>96</v>
      </c>
      <c r="B487" s="5"/>
      <c r="C487" s="5"/>
      <c r="D487" s="5"/>
      <c r="E487" s="5"/>
      <c r="F487" s="6"/>
      <c r="G487" s="5"/>
      <c r="H487" s="6"/>
    </row>
    <row r="488" spans="1:8" s="12" customFormat="1" ht="23.25" customHeight="1" x14ac:dyDescent="0.2">
      <c r="A488" s="57" t="s">
        <v>0</v>
      </c>
      <c r="B488" s="5">
        <f>B489+B490+B491</f>
        <v>0</v>
      </c>
      <c r="C488" s="5">
        <f>C489+C490+C491</f>
        <v>0</v>
      </c>
      <c r="D488" s="5">
        <f>D489+D490+D491</f>
        <v>0</v>
      </c>
      <c r="E488" s="5">
        <f>E489+E490+E491</f>
        <v>0</v>
      </c>
      <c r="F488" s="6">
        <v>0</v>
      </c>
      <c r="G488" s="5">
        <f>G489+G490+G491</f>
        <v>0</v>
      </c>
      <c r="H488" s="6">
        <v>0</v>
      </c>
    </row>
    <row r="489" spans="1:8" s="12" customFormat="1" ht="18" customHeight="1" x14ac:dyDescent="0.2">
      <c r="A489" s="57" t="s">
        <v>8</v>
      </c>
      <c r="B489" s="5">
        <v>0</v>
      </c>
      <c r="C489" s="5">
        <v>0</v>
      </c>
      <c r="D489" s="5">
        <v>0</v>
      </c>
      <c r="E489" s="5">
        <v>0</v>
      </c>
      <c r="F489" s="6">
        <v>0</v>
      </c>
      <c r="G489" s="5">
        <v>0</v>
      </c>
      <c r="H489" s="6">
        <v>0</v>
      </c>
    </row>
    <row r="490" spans="1:8" s="12" customFormat="1" ht="18" customHeight="1" x14ac:dyDescent="0.2">
      <c r="A490" s="57" t="s">
        <v>5</v>
      </c>
      <c r="B490" s="5">
        <v>0</v>
      </c>
      <c r="C490" s="5">
        <v>0</v>
      </c>
      <c r="D490" s="5">
        <v>0</v>
      </c>
      <c r="E490" s="5">
        <v>0</v>
      </c>
      <c r="F490" s="6">
        <v>0</v>
      </c>
      <c r="G490" s="5">
        <v>0</v>
      </c>
      <c r="H490" s="6">
        <v>0</v>
      </c>
    </row>
    <row r="491" spans="1:8" s="12" customFormat="1" ht="18" customHeight="1" x14ac:dyDescent="0.2">
      <c r="A491" s="57" t="s">
        <v>6</v>
      </c>
      <c r="B491" s="5">
        <v>0</v>
      </c>
      <c r="C491" s="5">
        <v>0</v>
      </c>
      <c r="D491" s="5">
        <v>0</v>
      </c>
      <c r="E491" s="5">
        <v>0</v>
      </c>
      <c r="F491" s="6">
        <v>0</v>
      </c>
      <c r="G491" s="5">
        <v>0</v>
      </c>
      <c r="H491" s="6">
        <v>0</v>
      </c>
    </row>
    <row r="492" spans="1:8" s="12" customFormat="1" ht="18" customHeight="1" x14ac:dyDescent="0.2">
      <c r="A492" s="57"/>
      <c r="B492" s="5"/>
      <c r="C492" s="5"/>
      <c r="D492" s="5"/>
      <c r="E492" s="5"/>
      <c r="F492" s="6"/>
      <c r="G492" s="5"/>
      <c r="H492" s="6"/>
    </row>
    <row r="493" spans="1:8" s="12" customFormat="1" ht="47.25" customHeight="1" x14ac:dyDescent="0.2">
      <c r="A493" s="58" t="s">
        <v>97</v>
      </c>
      <c r="B493" s="5"/>
      <c r="C493" s="5"/>
      <c r="D493" s="5"/>
      <c r="E493" s="5"/>
      <c r="F493" s="6"/>
      <c r="G493" s="5"/>
      <c r="H493" s="6"/>
    </row>
    <row r="494" spans="1:8" s="12" customFormat="1" ht="18" customHeight="1" x14ac:dyDescent="0.2">
      <c r="A494" s="57" t="s">
        <v>0</v>
      </c>
      <c r="B494" s="5">
        <f>B495+B496+B497</f>
        <v>74.7</v>
      </c>
      <c r="C494" s="5">
        <f>C495+C496+C497</f>
        <v>2868.1</v>
      </c>
      <c r="D494" s="5">
        <f>D495+D496+D497</f>
        <v>1900</v>
      </c>
      <c r="E494" s="5">
        <f>E495+E497+E496</f>
        <v>0</v>
      </c>
      <c r="F494" s="6">
        <v>0</v>
      </c>
      <c r="G494" s="5">
        <f>G495+G497+G496</f>
        <v>0</v>
      </c>
      <c r="H494" s="6">
        <v>0</v>
      </c>
    </row>
    <row r="495" spans="1:8" s="12" customFormat="1" ht="18" customHeight="1" x14ac:dyDescent="0.2">
      <c r="A495" s="57" t="s">
        <v>8</v>
      </c>
      <c r="B495" s="5">
        <v>74.7</v>
      </c>
      <c r="C495" s="5">
        <v>74.7</v>
      </c>
      <c r="D495" s="5">
        <v>1900</v>
      </c>
      <c r="E495" s="5">
        <v>0</v>
      </c>
      <c r="F495" s="6">
        <v>0</v>
      </c>
      <c r="G495" s="5">
        <v>0</v>
      </c>
      <c r="H495" s="6">
        <v>0</v>
      </c>
    </row>
    <row r="496" spans="1:8" s="12" customFormat="1" ht="18" customHeight="1" x14ac:dyDescent="0.2">
      <c r="A496" s="57" t="s">
        <v>5</v>
      </c>
      <c r="B496" s="5">
        <v>0</v>
      </c>
      <c r="C496" s="5">
        <v>2793.4</v>
      </c>
      <c r="D496" s="5">
        <v>0</v>
      </c>
      <c r="E496" s="5">
        <v>0</v>
      </c>
      <c r="F496" s="6">
        <v>0</v>
      </c>
      <c r="G496" s="5">
        <v>0</v>
      </c>
      <c r="H496" s="6">
        <v>0</v>
      </c>
    </row>
    <row r="497" spans="1:8" s="12" customFormat="1" ht="18" customHeight="1" x14ac:dyDescent="0.2">
      <c r="A497" s="57" t="s">
        <v>6</v>
      </c>
      <c r="B497" s="5">
        <v>0</v>
      </c>
      <c r="C497" s="5">
        <v>0</v>
      </c>
      <c r="D497" s="5">
        <v>0</v>
      </c>
      <c r="E497" s="5">
        <v>0</v>
      </c>
      <c r="F497" s="6">
        <v>0</v>
      </c>
      <c r="G497" s="5">
        <v>0</v>
      </c>
      <c r="H497" s="6">
        <v>0</v>
      </c>
    </row>
    <row r="498" spans="1:8" s="12" customFormat="1" ht="18" customHeight="1" x14ac:dyDescent="0.2">
      <c r="A498" s="57"/>
      <c r="B498" s="5"/>
      <c r="C498" s="5"/>
      <c r="D498" s="5"/>
      <c r="E498" s="5"/>
      <c r="F498" s="6"/>
      <c r="G498" s="5"/>
      <c r="H498" s="6"/>
    </row>
    <row r="499" spans="1:8" s="12" customFormat="1" ht="62.25" customHeight="1" x14ac:dyDescent="0.2">
      <c r="A499" s="68" t="s">
        <v>98</v>
      </c>
      <c r="B499" s="44"/>
      <c r="C499" s="44"/>
      <c r="D499" s="44"/>
      <c r="E499" s="44"/>
      <c r="F499" s="22"/>
      <c r="G499" s="44"/>
      <c r="H499" s="22"/>
    </row>
    <row r="500" spans="1:8" s="12" customFormat="1" ht="18" customHeight="1" x14ac:dyDescent="0.2">
      <c r="A500" s="56" t="s">
        <v>0</v>
      </c>
      <c r="B500" s="40">
        <f t="shared" ref="B500:E503" si="143">B506+B512+B519</f>
        <v>1893997.9</v>
      </c>
      <c r="C500" s="40">
        <f t="shared" si="143"/>
        <v>1893887.9</v>
      </c>
      <c r="D500" s="40">
        <f t="shared" si="143"/>
        <v>1867077.9</v>
      </c>
      <c r="E500" s="40">
        <f t="shared" si="143"/>
        <v>1058771.3599999999</v>
      </c>
      <c r="F500" s="6">
        <f t="shared" ref="F500:F502" si="144">E500/D500</f>
        <v>0.56707401442650029</v>
      </c>
      <c r="G500" s="40">
        <f>G506+G512+G519</f>
        <v>1058771.3599999999</v>
      </c>
      <c r="H500" s="6">
        <f t="shared" ref="H500:H502" si="145">G500/D500</f>
        <v>0.56707401442650029</v>
      </c>
    </row>
    <row r="501" spans="1:8" s="12" customFormat="1" ht="18" customHeight="1" x14ac:dyDescent="0.2">
      <c r="A501" s="57" t="s">
        <v>8</v>
      </c>
      <c r="B501" s="5">
        <f t="shared" si="143"/>
        <v>1029747.23</v>
      </c>
      <c r="C501" s="5">
        <v>1003750.7</v>
      </c>
      <c r="D501" s="5">
        <f t="shared" si="143"/>
        <v>1002827.23</v>
      </c>
      <c r="E501" s="5">
        <f t="shared" si="143"/>
        <v>549813.23</v>
      </c>
      <c r="F501" s="6">
        <f t="shared" si="144"/>
        <v>0.54826316393502794</v>
      </c>
      <c r="G501" s="5">
        <f>G507+G513+G520</f>
        <v>549813.23</v>
      </c>
      <c r="H501" s="6">
        <f t="shared" si="145"/>
        <v>0.54826316393502794</v>
      </c>
    </row>
    <row r="502" spans="1:8" s="12" customFormat="1" ht="18" customHeight="1" x14ac:dyDescent="0.2">
      <c r="A502" s="57" t="s">
        <v>5</v>
      </c>
      <c r="B502" s="5">
        <f t="shared" si="143"/>
        <v>864250.67</v>
      </c>
      <c r="C502" s="5">
        <v>863247.2</v>
      </c>
      <c r="D502" s="5">
        <f t="shared" si="143"/>
        <v>864250.67</v>
      </c>
      <c r="E502" s="5">
        <f t="shared" si="143"/>
        <v>508958.13</v>
      </c>
      <c r="F502" s="6">
        <f t="shared" si="144"/>
        <v>0.58890105344089583</v>
      </c>
      <c r="G502" s="5">
        <f>G508+G514+G521</f>
        <v>508958.13</v>
      </c>
      <c r="H502" s="6">
        <f t="shared" si="145"/>
        <v>0.58890105344089583</v>
      </c>
    </row>
    <row r="503" spans="1:8" s="12" customFormat="1" ht="18" customHeight="1" x14ac:dyDescent="0.2">
      <c r="A503" s="57" t="s">
        <v>6</v>
      </c>
      <c r="B503" s="5">
        <f t="shared" si="143"/>
        <v>0</v>
      </c>
      <c r="C503" s="5">
        <f t="shared" si="143"/>
        <v>0</v>
      </c>
      <c r="D503" s="5">
        <f t="shared" si="143"/>
        <v>0</v>
      </c>
      <c r="E503" s="5">
        <f t="shared" si="143"/>
        <v>0</v>
      </c>
      <c r="F503" s="6">
        <v>0</v>
      </c>
      <c r="G503" s="5">
        <f>G509+G515+G522</f>
        <v>0</v>
      </c>
      <c r="H503" s="6">
        <v>0</v>
      </c>
    </row>
    <row r="504" spans="1:8" s="12" customFormat="1" ht="18" customHeight="1" x14ac:dyDescent="0.2">
      <c r="A504" s="57"/>
      <c r="B504" s="5"/>
      <c r="C504" s="5"/>
      <c r="D504" s="5"/>
      <c r="E504" s="5"/>
      <c r="F504" s="6"/>
      <c r="G504" s="5"/>
      <c r="H504" s="6"/>
    </row>
    <row r="505" spans="1:8" s="12" customFormat="1" ht="35.25" customHeight="1" x14ac:dyDescent="0.2">
      <c r="A505" s="58" t="s">
        <v>99</v>
      </c>
      <c r="B505" s="5"/>
      <c r="C505" s="5"/>
      <c r="D505" s="5"/>
      <c r="E505" s="5"/>
      <c r="F505" s="6"/>
      <c r="G505" s="5"/>
      <c r="H505" s="6"/>
    </row>
    <row r="506" spans="1:8" s="12" customFormat="1" ht="18" customHeight="1" x14ac:dyDescent="0.2">
      <c r="A506" s="57" t="s">
        <v>0</v>
      </c>
      <c r="B506" s="5">
        <f>B507+B508+B509</f>
        <v>1893997.9</v>
      </c>
      <c r="C506" s="5">
        <f>C507+C508+C509</f>
        <v>1893887.9</v>
      </c>
      <c r="D506" s="5">
        <f>D507+D508+D509</f>
        <v>1867077.9</v>
      </c>
      <c r="E506" s="5">
        <f>E507+E508+E509</f>
        <v>1058771.3599999999</v>
      </c>
      <c r="F506" s="6">
        <f t="shared" ref="F506:F508" si="146">E506/D506</f>
        <v>0.56707401442650029</v>
      </c>
      <c r="G506" s="5">
        <f>G507+G508+G509</f>
        <v>1058771.3599999999</v>
      </c>
      <c r="H506" s="6">
        <f t="shared" ref="H506:H508" si="147">G506/D506</f>
        <v>0.56707401442650029</v>
      </c>
    </row>
    <row r="507" spans="1:8" s="12" customFormat="1" ht="18" customHeight="1" x14ac:dyDescent="0.2">
      <c r="A507" s="57" t="s">
        <v>8</v>
      </c>
      <c r="B507" s="5">
        <v>1029747.23</v>
      </c>
      <c r="C507" s="5">
        <v>1029637.23</v>
      </c>
      <c r="D507" s="5">
        <v>1002827.23</v>
      </c>
      <c r="E507" s="5">
        <v>549813.23</v>
      </c>
      <c r="F507" s="6">
        <f t="shared" si="146"/>
        <v>0.54826316393502794</v>
      </c>
      <c r="G507" s="5">
        <v>549813.23</v>
      </c>
      <c r="H507" s="6">
        <f t="shared" si="147"/>
        <v>0.54826316393502794</v>
      </c>
    </row>
    <row r="508" spans="1:8" s="12" customFormat="1" ht="18" customHeight="1" x14ac:dyDescent="0.2">
      <c r="A508" s="57" t="s">
        <v>5</v>
      </c>
      <c r="B508" s="5">
        <v>864250.67</v>
      </c>
      <c r="C508" s="5">
        <v>864250.67</v>
      </c>
      <c r="D508" s="5">
        <v>864250.67</v>
      </c>
      <c r="E508" s="5">
        <v>508958.13</v>
      </c>
      <c r="F508" s="6">
        <f t="shared" si="146"/>
        <v>0.58890105344089583</v>
      </c>
      <c r="G508" s="5">
        <v>508958.13</v>
      </c>
      <c r="H508" s="6">
        <f t="shared" si="147"/>
        <v>0.58890105344089583</v>
      </c>
    </row>
    <row r="509" spans="1:8" s="12" customFormat="1" ht="18" customHeight="1" x14ac:dyDescent="0.2">
      <c r="A509" s="57" t="s">
        <v>6</v>
      </c>
      <c r="B509" s="5">
        <v>0</v>
      </c>
      <c r="C509" s="5">
        <v>0</v>
      </c>
      <c r="D509" s="5">
        <v>0</v>
      </c>
      <c r="E509" s="5">
        <v>0</v>
      </c>
      <c r="F509" s="6">
        <v>0</v>
      </c>
      <c r="G509" s="5">
        <v>0</v>
      </c>
      <c r="H509" s="6">
        <v>0</v>
      </c>
    </row>
    <row r="510" spans="1:8" s="12" customFormat="1" ht="18" customHeight="1" x14ac:dyDescent="0.2">
      <c r="A510" s="57"/>
      <c r="B510" s="5"/>
      <c r="C510" s="5"/>
      <c r="D510" s="5"/>
      <c r="E510" s="5"/>
      <c r="F510" s="6"/>
      <c r="G510" s="5"/>
      <c r="H510" s="6"/>
    </row>
    <row r="511" spans="1:8" s="18" customFormat="1" ht="81" customHeight="1" x14ac:dyDescent="0.2">
      <c r="A511" s="58" t="s">
        <v>100</v>
      </c>
      <c r="B511" s="40"/>
      <c r="C511" s="40"/>
      <c r="D511" s="40"/>
      <c r="E511" s="40"/>
      <c r="F511" s="6"/>
      <c r="G511" s="40"/>
      <c r="H511" s="6"/>
    </row>
    <row r="512" spans="1:8" s="12" customFormat="1" ht="18" customHeight="1" x14ac:dyDescent="0.2">
      <c r="A512" s="57" t="s">
        <v>0</v>
      </c>
      <c r="B512" s="5">
        <f>B513+B514+B515</f>
        <v>0</v>
      </c>
      <c r="C512" s="5">
        <f>C513+C514+C515</f>
        <v>0</v>
      </c>
      <c r="D512" s="5">
        <f>D513+D514+D515</f>
        <v>0</v>
      </c>
      <c r="E512" s="5">
        <f>E513+E514+E515</f>
        <v>0</v>
      </c>
      <c r="F512" s="6">
        <v>0</v>
      </c>
      <c r="G512" s="5">
        <f>G513+G515+G514</f>
        <v>0</v>
      </c>
      <c r="H512" s="6">
        <v>0</v>
      </c>
    </row>
    <row r="513" spans="1:8" s="12" customFormat="1" ht="18" customHeight="1" x14ac:dyDescent="0.2">
      <c r="A513" s="57" t="s">
        <v>8</v>
      </c>
      <c r="B513" s="5">
        <v>0</v>
      </c>
      <c r="C513" s="5">
        <v>0</v>
      </c>
      <c r="D513" s="5">
        <v>0</v>
      </c>
      <c r="E513" s="5">
        <v>0</v>
      </c>
      <c r="F513" s="6">
        <v>0</v>
      </c>
      <c r="G513" s="5">
        <v>0</v>
      </c>
      <c r="H513" s="6">
        <v>0</v>
      </c>
    </row>
    <row r="514" spans="1:8" s="12" customFormat="1" ht="18" customHeight="1" x14ac:dyDescent="0.2">
      <c r="A514" s="57" t="s">
        <v>5</v>
      </c>
      <c r="B514" s="5">
        <v>0</v>
      </c>
      <c r="C514" s="5">
        <v>0</v>
      </c>
      <c r="D514" s="5">
        <v>0</v>
      </c>
      <c r="E514" s="5">
        <v>0</v>
      </c>
      <c r="F514" s="6">
        <v>0</v>
      </c>
      <c r="G514" s="5">
        <v>0</v>
      </c>
      <c r="H514" s="6">
        <v>0</v>
      </c>
    </row>
    <row r="515" spans="1:8" s="12" customFormat="1" ht="18" customHeight="1" x14ac:dyDescent="0.2">
      <c r="A515" s="57" t="s">
        <v>6</v>
      </c>
      <c r="B515" s="5">
        <v>0</v>
      </c>
      <c r="C515" s="5">
        <v>0</v>
      </c>
      <c r="D515" s="5">
        <v>0</v>
      </c>
      <c r="E515" s="5">
        <v>0</v>
      </c>
      <c r="F515" s="6">
        <v>0</v>
      </c>
      <c r="G515" s="5">
        <v>0</v>
      </c>
      <c r="H515" s="6">
        <v>0</v>
      </c>
    </row>
    <row r="516" spans="1:8" s="12" customFormat="1" ht="18" customHeight="1" x14ac:dyDescent="0.2">
      <c r="A516" s="57"/>
      <c r="B516" s="5"/>
      <c r="C516" s="5"/>
      <c r="D516" s="5"/>
      <c r="E516" s="5"/>
      <c r="F516" s="6"/>
      <c r="G516" s="5"/>
      <c r="H516" s="6"/>
    </row>
    <row r="517" spans="1:8" s="12" customFormat="1" ht="18" customHeight="1" x14ac:dyDescent="0.2">
      <c r="A517" s="57"/>
      <c r="B517" s="5"/>
      <c r="C517" s="5"/>
      <c r="D517" s="5"/>
      <c r="E517" s="5"/>
      <c r="F517" s="6"/>
      <c r="G517" s="5"/>
      <c r="H517" s="6"/>
    </row>
    <row r="518" spans="1:8" s="18" customFormat="1" ht="31.5" x14ac:dyDescent="0.2">
      <c r="A518" s="58" t="s">
        <v>93</v>
      </c>
      <c r="B518" s="40"/>
      <c r="C518" s="40"/>
      <c r="D518" s="40"/>
      <c r="E518" s="40"/>
      <c r="F518" s="6"/>
      <c r="G518" s="40"/>
      <c r="H518" s="6"/>
    </row>
    <row r="519" spans="1:8" s="12" customFormat="1" ht="18" customHeight="1" x14ac:dyDescent="0.2">
      <c r="A519" s="57" t="s">
        <v>0</v>
      </c>
      <c r="B519" s="5">
        <f>B520+B521+B522</f>
        <v>0</v>
      </c>
      <c r="C519" s="5">
        <f>C520+C521+C522</f>
        <v>0</v>
      </c>
      <c r="D519" s="5">
        <f>D520+D521+D522</f>
        <v>0</v>
      </c>
      <c r="E519" s="5">
        <f>E520+E521+E522</f>
        <v>0</v>
      </c>
      <c r="F519" s="6">
        <v>0</v>
      </c>
      <c r="G519" s="5">
        <f>G520+G521+G522</f>
        <v>0</v>
      </c>
      <c r="H519" s="6">
        <v>0</v>
      </c>
    </row>
    <row r="520" spans="1:8" s="12" customFormat="1" ht="18" customHeight="1" x14ac:dyDescent="0.2">
      <c r="A520" s="57" t="s">
        <v>8</v>
      </c>
      <c r="B520" s="5">
        <v>0</v>
      </c>
      <c r="C520" s="5">
        <v>0</v>
      </c>
      <c r="D520" s="5">
        <v>0</v>
      </c>
      <c r="E520" s="5">
        <v>0</v>
      </c>
      <c r="F520" s="6">
        <v>0</v>
      </c>
      <c r="G520" s="5">
        <v>0</v>
      </c>
      <c r="H520" s="6">
        <v>0</v>
      </c>
    </row>
    <row r="521" spans="1:8" s="12" customFormat="1" ht="18" customHeight="1" x14ac:dyDescent="0.2">
      <c r="A521" s="57" t="s">
        <v>5</v>
      </c>
      <c r="B521" s="5">
        <v>0</v>
      </c>
      <c r="C521" s="5">
        <v>0</v>
      </c>
      <c r="D521" s="5">
        <v>0</v>
      </c>
      <c r="E521" s="5">
        <v>0</v>
      </c>
      <c r="F521" s="6">
        <v>0</v>
      </c>
      <c r="G521" s="5">
        <v>0</v>
      </c>
      <c r="H521" s="6">
        <v>0</v>
      </c>
    </row>
    <row r="522" spans="1:8" s="12" customFormat="1" ht="18" customHeight="1" x14ac:dyDescent="0.2">
      <c r="A522" s="57" t="s">
        <v>6</v>
      </c>
      <c r="B522" s="5">
        <v>0</v>
      </c>
      <c r="C522" s="5">
        <v>0</v>
      </c>
      <c r="D522" s="5">
        <v>0</v>
      </c>
      <c r="E522" s="5">
        <v>0</v>
      </c>
      <c r="F522" s="6">
        <v>0</v>
      </c>
      <c r="G522" s="5">
        <v>0</v>
      </c>
      <c r="H522" s="6">
        <v>0</v>
      </c>
    </row>
    <row r="523" spans="1:8" s="12" customFormat="1" ht="18" customHeight="1" x14ac:dyDescent="0.2">
      <c r="A523" s="57"/>
      <c r="B523" s="5"/>
      <c r="C523" s="5"/>
      <c r="D523" s="5"/>
      <c r="E523" s="5"/>
      <c r="F523" s="6"/>
      <c r="G523" s="5"/>
      <c r="H523" s="6"/>
    </row>
    <row r="524" spans="1:8" s="12" customFormat="1" ht="50.25" customHeight="1" x14ac:dyDescent="0.2">
      <c r="A524" s="68" t="s">
        <v>101</v>
      </c>
      <c r="B524" s="44"/>
      <c r="C524" s="44"/>
      <c r="D524" s="44"/>
      <c r="E524" s="44"/>
      <c r="F524" s="22"/>
      <c r="G524" s="44"/>
      <c r="H524" s="22"/>
    </row>
    <row r="525" spans="1:8" s="12" customFormat="1" ht="18" customHeight="1" x14ac:dyDescent="0.2">
      <c r="A525" s="56" t="s">
        <v>0</v>
      </c>
      <c r="B525" s="5">
        <f t="shared" ref="B525:E527" si="148">B531+B537</f>
        <v>0</v>
      </c>
      <c r="C525" s="5">
        <f t="shared" si="148"/>
        <v>0</v>
      </c>
      <c r="D525" s="5">
        <f t="shared" si="148"/>
        <v>0</v>
      </c>
      <c r="E525" s="5">
        <f t="shared" si="148"/>
        <v>0</v>
      </c>
      <c r="F525" s="6">
        <v>0</v>
      </c>
      <c r="G525" s="5">
        <f t="shared" ref="G525:G528" si="149">G531+G537</f>
        <v>0</v>
      </c>
      <c r="H525" s="6">
        <v>0</v>
      </c>
    </row>
    <row r="526" spans="1:8" s="12" customFormat="1" ht="18" customHeight="1" x14ac:dyDescent="0.2">
      <c r="A526" s="57" t="s">
        <v>8</v>
      </c>
      <c r="B526" s="5">
        <f t="shared" si="148"/>
        <v>0</v>
      </c>
      <c r="C526" s="5">
        <f t="shared" si="148"/>
        <v>0</v>
      </c>
      <c r="D526" s="5">
        <f t="shared" si="148"/>
        <v>0</v>
      </c>
      <c r="E526" s="5">
        <f t="shared" si="148"/>
        <v>0</v>
      </c>
      <c r="F526" s="6">
        <v>0</v>
      </c>
      <c r="G526" s="5">
        <f t="shared" si="149"/>
        <v>0</v>
      </c>
      <c r="H526" s="6">
        <v>0</v>
      </c>
    </row>
    <row r="527" spans="1:8" s="12" customFormat="1" ht="18" customHeight="1" x14ac:dyDescent="0.2">
      <c r="A527" s="57" t="s">
        <v>5</v>
      </c>
      <c r="B527" s="5">
        <f t="shared" si="148"/>
        <v>0</v>
      </c>
      <c r="C527" s="5">
        <f t="shared" si="148"/>
        <v>0</v>
      </c>
      <c r="D527" s="5">
        <f t="shared" si="148"/>
        <v>0</v>
      </c>
      <c r="E527" s="5">
        <f t="shared" si="148"/>
        <v>0</v>
      </c>
      <c r="F527" s="6">
        <v>0</v>
      </c>
      <c r="G527" s="5">
        <f t="shared" si="149"/>
        <v>0</v>
      </c>
      <c r="H527" s="6">
        <v>0</v>
      </c>
    </row>
    <row r="528" spans="1:8" s="12" customFormat="1" ht="18" customHeight="1" x14ac:dyDescent="0.2">
      <c r="A528" s="57" t="s">
        <v>6</v>
      </c>
      <c r="B528" s="5">
        <f>B534+B540</f>
        <v>0</v>
      </c>
      <c r="C528" s="5">
        <f t="shared" ref="C528:E528" si="150">C534+C540</f>
        <v>0</v>
      </c>
      <c r="D528" s="5">
        <f t="shared" si="150"/>
        <v>0</v>
      </c>
      <c r="E528" s="5">
        <f t="shared" si="150"/>
        <v>0</v>
      </c>
      <c r="F528" s="6">
        <v>0</v>
      </c>
      <c r="G528" s="5">
        <f t="shared" si="149"/>
        <v>0</v>
      </c>
      <c r="H528" s="6">
        <v>0</v>
      </c>
    </row>
    <row r="529" spans="1:8" s="12" customFormat="1" ht="18" customHeight="1" x14ac:dyDescent="0.2">
      <c r="A529" s="57"/>
      <c r="B529" s="5"/>
      <c r="C529" s="5"/>
      <c r="D529" s="5"/>
      <c r="E529" s="5"/>
      <c r="F529" s="6"/>
      <c r="G529" s="5"/>
      <c r="H529" s="6"/>
    </row>
    <row r="530" spans="1:8" s="18" customFormat="1" ht="32.25" customHeight="1" x14ac:dyDescent="0.2">
      <c r="A530" s="58" t="s">
        <v>102</v>
      </c>
      <c r="B530" s="40"/>
      <c r="C530" s="40"/>
      <c r="D530" s="40"/>
      <c r="E530" s="40"/>
      <c r="F530" s="6"/>
      <c r="G530" s="40"/>
      <c r="H530" s="6"/>
    </row>
    <row r="531" spans="1:8" s="12" customFormat="1" ht="18" customHeight="1" x14ac:dyDescent="0.2">
      <c r="A531" s="57" t="s">
        <v>0</v>
      </c>
      <c r="B531" s="5">
        <f>B532+B533+B534</f>
        <v>0</v>
      </c>
      <c r="C531" s="5">
        <f>C532+C533+C534</f>
        <v>0</v>
      </c>
      <c r="D531" s="5">
        <f>D532+D533+D534</f>
        <v>0</v>
      </c>
      <c r="E531" s="5">
        <f>E532+E533+E534</f>
        <v>0</v>
      </c>
      <c r="F531" s="6">
        <v>0</v>
      </c>
      <c r="G531" s="5">
        <f>G532+G533+G534</f>
        <v>0</v>
      </c>
      <c r="H531" s="6">
        <v>0</v>
      </c>
    </row>
    <row r="532" spans="1:8" s="12" customFormat="1" ht="18" customHeight="1" x14ac:dyDescent="0.2">
      <c r="A532" s="57" t="s">
        <v>8</v>
      </c>
      <c r="B532" s="5">
        <v>0</v>
      </c>
      <c r="C532" s="5">
        <v>0</v>
      </c>
      <c r="D532" s="5">
        <v>0</v>
      </c>
      <c r="E532" s="5">
        <v>0</v>
      </c>
      <c r="F532" s="6">
        <v>0</v>
      </c>
      <c r="G532" s="5">
        <v>0</v>
      </c>
      <c r="H532" s="6">
        <v>0</v>
      </c>
    </row>
    <row r="533" spans="1:8" s="12" customFormat="1" ht="18" customHeight="1" x14ac:dyDescent="0.2">
      <c r="A533" s="57" t="s">
        <v>5</v>
      </c>
      <c r="B533" s="5">
        <v>0</v>
      </c>
      <c r="C533" s="5">
        <v>0</v>
      </c>
      <c r="D533" s="5">
        <v>0</v>
      </c>
      <c r="E533" s="5">
        <v>0</v>
      </c>
      <c r="F533" s="6">
        <v>0</v>
      </c>
      <c r="G533" s="5">
        <v>0</v>
      </c>
      <c r="H533" s="6">
        <v>0</v>
      </c>
    </row>
    <row r="534" spans="1:8" s="12" customFormat="1" ht="18" customHeight="1" x14ac:dyDescent="0.2">
      <c r="A534" s="57" t="s">
        <v>6</v>
      </c>
      <c r="B534" s="5">
        <v>0</v>
      </c>
      <c r="C534" s="5">
        <v>0</v>
      </c>
      <c r="D534" s="5">
        <v>0</v>
      </c>
      <c r="E534" s="5">
        <v>0</v>
      </c>
      <c r="F534" s="6">
        <v>0</v>
      </c>
      <c r="G534" s="5">
        <v>0</v>
      </c>
      <c r="H534" s="6">
        <v>0</v>
      </c>
    </row>
    <row r="535" spans="1:8" s="12" customFormat="1" ht="18" customHeight="1" x14ac:dyDescent="0.2">
      <c r="A535" s="57"/>
      <c r="B535" s="5"/>
      <c r="C535" s="5"/>
      <c r="D535" s="5"/>
      <c r="E535" s="5"/>
      <c r="F535" s="6"/>
      <c r="G535" s="5"/>
      <c r="H535" s="6"/>
    </row>
    <row r="536" spans="1:8" s="18" customFormat="1" ht="31.5" x14ac:dyDescent="0.2">
      <c r="A536" s="58" t="s">
        <v>103</v>
      </c>
      <c r="B536" s="40"/>
      <c r="C536" s="40"/>
      <c r="D536" s="40"/>
      <c r="E536" s="40"/>
      <c r="F536" s="6"/>
      <c r="G536" s="40"/>
      <c r="H536" s="6"/>
    </row>
    <row r="537" spans="1:8" s="12" customFormat="1" ht="18" customHeight="1" x14ac:dyDescent="0.2">
      <c r="A537" s="57" t="s">
        <v>0</v>
      </c>
      <c r="B537" s="5">
        <f>B538+B539+B540</f>
        <v>0</v>
      </c>
      <c r="C537" s="5">
        <f>C538+C539+C540</f>
        <v>0</v>
      </c>
      <c r="D537" s="5">
        <f>D538+D539+D540</f>
        <v>0</v>
      </c>
      <c r="E537" s="5">
        <f>E538+E540+E539</f>
        <v>0</v>
      </c>
      <c r="F537" s="6">
        <v>0</v>
      </c>
      <c r="G537" s="5">
        <f>G538+G540+G539</f>
        <v>0</v>
      </c>
      <c r="H537" s="6">
        <v>0</v>
      </c>
    </row>
    <row r="538" spans="1:8" s="12" customFormat="1" ht="18" customHeight="1" x14ac:dyDescent="0.2">
      <c r="A538" s="57" t="s">
        <v>8</v>
      </c>
      <c r="B538" s="5">
        <v>0</v>
      </c>
      <c r="C538" s="5">
        <v>0</v>
      </c>
      <c r="D538" s="5">
        <v>0</v>
      </c>
      <c r="E538" s="5">
        <v>0</v>
      </c>
      <c r="F538" s="6">
        <v>0</v>
      </c>
      <c r="G538" s="5">
        <v>0</v>
      </c>
      <c r="H538" s="6">
        <v>0</v>
      </c>
    </row>
    <row r="539" spans="1:8" s="12" customFormat="1" ht="18" customHeight="1" x14ac:dyDescent="0.2">
      <c r="A539" s="57" t="s">
        <v>5</v>
      </c>
      <c r="B539" s="5">
        <v>0</v>
      </c>
      <c r="C539" s="5">
        <v>0</v>
      </c>
      <c r="D539" s="5">
        <v>0</v>
      </c>
      <c r="E539" s="5">
        <v>0</v>
      </c>
      <c r="F539" s="6">
        <v>0</v>
      </c>
      <c r="G539" s="5">
        <v>0</v>
      </c>
      <c r="H539" s="6">
        <v>0</v>
      </c>
    </row>
    <row r="540" spans="1:8" s="12" customFormat="1" ht="18" customHeight="1" x14ac:dyDescent="0.2">
      <c r="A540" s="57" t="s">
        <v>6</v>
      </c>
      <c r="B540" s="5">
        <v>0</v>
      </c>
      <c r="C540" s="5">
        <v>0</v>
      </c>
      <c r="D540" s="5">
        <v>0</v>
      </c>
      <c r="E540" s="5">
        <v>0</v>
      </c>
      <c r="F540" s="6">
        <v>0</v>
      </c>
      <c r="G540" s="5">
        <v>0</v>
      </c>
      <c r="H540" s="6">
        <v>0</v>
      </c>
    </row>
    <row r="541" spans="1:8" s="12" customFormat="1" ht="18" customHeight="1" x14ac:dyDescent="0.2">
      <c r="A541" s="57"/>
      <c r="B541" s="5"/>
      <c r="C541" s="5"/>
      <c r="D541" s="5"/>
      <c r="E541" s="5"/>
      <c r="F541" s="6"/>
      <c r="G541" s="5"/>
      <c r="H541" s="6"/>
    </row>
    <row r="542" spans="1:8" s="23" customFormat="1" ht="64.5" customHeight="1" x14ac:dyDescent="0.2">
      <c r="A542" s="68" t="s">
        <v>104</v>
      </c>
      <c r="B542" s="39"/>
      <c r="C542" s="39"/>
      <c r="D542" s="39"/>
      <c r="E542" s="39"/>
      <c r="F542" s="22"/>
      <c r="G542" s="39"/>
      <c r="H542" s="22"/>
    </row>
    <row r="543" spans="1:8" s="12" customFormat="1" ht="18" customHeight="1" x14ac:dyDescent="0.2">
      <c r="A543" s="56" t="s">
        <v>0</v>
      </c>
      <c r="B543" s="40">
        <f t="shared" ref="B543:C545" si="151">B550+B556+B562+B568</f>
        <v>3147485</v>
      </c>
      <c r="C543" s="40">
        <f t="shared" si="151"/>
        <v>3147484.98</v>
      </c>
      <c r="D543" s="40">
        <f>D544+D545+D546+D547</f>
        <v>3150501.93</v>
      </c>
      <c r="E543" s="40">
        <f t="shared" ref="D543:E545" si="152">E550+E556+E562+E568</f>
        <v>1378346.7</v>
      </c>
      <c r="F543" s="6">
        <f t="shared" ref="F543:F545" si="153">E543/D543</f>
        <v>0.43750066834588475</v>
      </c>
      <c r="G543" s="40">
        <f>G550+G556+G562+G568</f>
        <v>1280546.3871499998</v>
      </c>
      <c r="H543" s="6">
        <f t="shared" ref="H543:H545" si="154">G543/D543</f>
        <v>0.40645789642477692</v>
      </c>
    </row>
    <row r="544" spans="1:8" s="12" customFormat="1" ht="18" customHeight="1" x14ac:dyDescent="0.2">
      <c r="A544" s="57" t="s">
        <v>8</v>
      </c>
      <c r="B544" s="5">
        <f t="shared" si="151"/>
        <v>805505.4</v>
      </c>
      <c r="C544" s="5">
        <f t="shared" si="151"/>
        <v>805505.4</v>
      </c>
      <c r="D544" s="5">
        <f t="shared" si="152"/>
        <v>808522.46</v>
      </c>
      <c r="E544" s="5">
        <f t="shared" si="152"/>
        <v>265367.09000000003</v>
      </c>
      <c r="F544" s="6">
        <f t="shared" si="153"/>
        <v>0.32821239127976731</v>
      </c>
      <c r="G544" s="5">
        <v>259186.15</v>
      </c>
      <c r="H544" s="6">
        <f t="shared" si="154"/>
        <v>0.32056765621575933</v>
      </c>
    </row>
    <row r="545" spans="1:8" s="12" customFormat="1" ht="18" customHeight="1" x14ac:dyDescent="0.2">
      <c r="A545" s="57" t="s">
        <v>5</v>
      </c>
      <c r="B545" s="5">
        <f t="shared" si="151"/>
        <v>2021221.9000000001</v>
      </c>
      <c r="C545" s="5">
        <f t="shared" si="151"/>
        <v>2021221.9000000001</v>
      </c>
      <c r="D545" s="5">
        <f t="shared" si="152"/>
        <v>2021221.87</v>
      </c>
      <c r="E545" s="5">
        <f>E552+E558+E564+E570</f>
        <v>1026683.48</v>
      </c>
      <c r="F545" s="6">
        <f t="shared" si="153"/>
        <v>0.5079518954542086</v>
      </c>
      <c r="G545" s="5">
        <v>941716.22</v>
      </c>
      <c r="H545" s="6">
        <f t="shared" si="154"/>
        <v>0.46591432339884581</v>
      </c>
    </row>
    <row r="546" spans="1:8" s="12" customFormat="1" ht="18" customHeight="1" x14ac:dyDescent="0.2">
      <c r="A546" s="57" t="s">
        <v>6</v>
      </c>
      <c r="B546" s="5">
        <f>B553+B559+B565+B571</f>
        <v>0</v>
      </c>
      <c r="C546" s="5">
        <f>C553+C559+C565</f>
        <v>0</v>
      </c>
      <c r="D546" s="5">
        <f>D553+D559+D565+D571</f>
        <v>0</v>
      </c>
      <c r="E546" s="5">
        <f>E553+E559+E565</f>
        <v>0</v>
      </c>
      <c r="F546" s="6">
        <v>0</v>
      </c>
      <c r="G546" s="5">
        <f>G553+G559+G565+G571</f>
        <v>0</v>
      </c>
      <c r="H546" s="6">
        <v>0</v>
      </c>
    </row>
    <row r="547" spans="1:8" s="12" customFormat="1" ht="60" customHeight="1" x14ac:dyDescent="0.2">
      <c r="A547" s="57" t="s">
        <v>17</v>
      </c>
      <c r="B547" s="5">
        <v>0</v>
      </c>
      <c r="C547" s="5">
        <v>0</v>
      </c>
      <c r="D547" s="5">
        <f>D572</f>
        <v>320757.59999999998</v>
      </c>
      <c r="E547" s="5">
        <v>86296.13</v>
      </c>
      <c r="F547" s="6">
        <f t="shared" ref="F547" si="155">E547/D547</f>
        <v>0.26903845770139201</v>
      </c>
      <c r="G547" s="5">
        <v>79644.02</v>
      </c>
      <c r="H547" s="6">
        <f>G547/D547</f>
        <v>0.24829971292963912</v>
      </c>
    </row>
    <row r="548" spans="1:8" s="12" customFormat="1" ht="20.25" customHeight="1" x14ac:dyDescent="0.2">
      <c r="A548" s="57"/>
      <c r="B548" s="5"/>
      <c r="C548" s="5"/>
      <c r="D548" s="5"/>
      <c r="E548" s="5"/>
      <c r="F548" s="6"/>
      <c r="G548" s="5"/>
      <c r="H548" s="6"/>
    </row>
    <row r="549" spans="1:8" s="23" customFormat="1" ht="51" customHeight="1" x14ac:dyDescent="0.2">
      <c r="A549" s="65" t="s">
        <v>105</v>
      </c>
      <c r="B549" s="39"/>
      <c r="C549" s="39"/>
      <c r="D549" s="39"/>
      <c r="E549" s="39"/>
      <c r="F549" s="22"/>
      <c r="G549" s="39"/>
      <c r="H549" s="22"/>
    </row>
    <row r="550" spans="1:8" s="12" customFormat="1" ht="18" customHeight="1" x14ac:dyDescent="0.2">
      <c r="A550" s="57" t="s">
        <v>0</v>
      </c>
      <c r="B550" s="5">
        <f>B551+B552+B553</f>
        <v>0</v>
      </c>
      <c r="C550" s="5">
        <f>C551+C552+C553</f>
        <v>0</v>
      </c>
      <c r="D550" s="5">
        <f>D551+D552+D553</f>
        <v>0</v>
      </c>
      <c r="E550" s="5">
        <f>E551+E552+E553</f>
        <v>0</v>
      </c>
      <c r="F550" s="6">
        <v>0</v>
      </c>
      <c r="G550" s="5">
        <f>G551+G552+G553</f>
        <v>0</v>
      </c>
      <c r="H550" s="6">
        <v>0</v>
      </c>
    </row>
    <row r="551" spans="1:8" s="12" customFormat="1" ht="18" customHeight="1" x14ac:dyDescent="0.2">
      <c r="A551" s="57" t="s">
        <v>8</v>
      </c>
      <c r="B551" s="5">
        <v>0</v>
      </c>
      <c r="C551" s="5">
        <v>0</v>
      </c>
      <c r="D551" s="5">
        <v>0</v>
      </c>
      <c r="E551" s="5">
        <v>0</v>
      </c>
      <c r="F551" s="6">
        <v>0</v>
      </c>
      <c r="G551" s="5">
        <v>0</v>
      </c>
      <c r="H551" s="6">
        <v>0</v>
      </c>
    </row>
    <row r="552" spans="1:8" s="12" customFormat="1" ht="18" customHeight="1" x14ac:dyDescent="0.2">
      <c r="A552" s="57" t="s">
        <v>5</v>
      </c>
      <c r="B552" s="5">
        <v>0</v>
      </c>
      <c r="C552" s="5">
        <v>0</v>
      </c>
      <c r="D552" s="5">
        <v>0</v>
      </c>
      <c r="E552" s="5">
        <v>0</v>
      </c>
      <c r="F552" s="6">
        <v>0</v>
      </c>
      <c r="G552" s="5">
        <v>0</v>
      </c>
      <c r="H552" s="6">
        <v>0</v>
      </c>
    </row>
    <row r="553" spans="1:8" s="12" customFormat="1" ht="18" customHeight="1" x14ac:dyDescent="0.2">
      <c r="A553" s="57" t="s">
        <v>6</v>
      </c>
      <c r="B553" s="5">
        <v>0</v>
      </c>
      <c r="C553" s="5">
        <v>0</v>
      </c>
      <c r="D553" s="5">
        <v>0</v>
      </c>
      <c r="E553" s="5">
        <v>0</v>
      </c>
      <c r="F553" s="6">
        <v>0</v>
      </c>
      <c r="G553" s="5">
        <v>0</v>
      </c>
      <c r="H553" s="6">
        <v>0</v>
      </c>
    </row>
    <row r="554" spans="1:8" s="12" customFormat="1" ht="18" customHeight="1" x14ac:dyDescent="0.2">
      <c r="A554" s="57"/>
      <c r="B554" s="5"/>
      <c r="C554" s="5"/>
      <c r="D554" s="5"/>
      <c r="E554" s="5"/>
      <c r="F554" s="6"/>
      <c r="G554" s="5"/>
      <c r="H554" s="6"/>
    </row>
    <row r="555" spans="1:8" s="23" customFormat="1" ht="61.5" customHeight="1" x14ac:dyDescent="0.2">
      <c r="A555" s="65" t="s">
        <v>106</v>
      </c>
      <c r="B555" s="39"/>
      <c r="C555" s="39"/>
      <c r="D555" s="39"/>
      <c r="E555" s="39"/>
      <c r="F555" s="22"/>
      <c r="G555" s="39"/>
      <c r="H555" s="22" t="s">
        <v>12</v>
      </c>
    </row>
    <row r="556" spans="1:8" s="12" customFormat="1" ht="18" customHeight="1" x14ac:dyDescent="0.2">
      <c r="A556" s="57" t="s">
        <v>0</v>
      </c>
      <c r="B556" s="5">
        <f>B557+B558+B559</f>
        <v>0</v>
      </c>
      <c r="C556" s="5">
        <f>C557+C558+C559</f>
        <v>0</v>
      </c>
      <c r="D556" s="5">
        <f>D557+D558+D559</f>
        <v>0</v>
      </c>
      <c r="E556" s="5">
        <f>E557+E558+E559</f>
        <v>0</v>
      </c>
      <c r="F556" s="6">
        <v>0</v>
      </c>
      <c r="G556" s="5">
        <f>G557+G558+G559</f>
        <v>0</v>
      </c>
      <c r="H556" s="6">
        <v>0</v>
      </c>
    </row>
    <row r="557" spans="1:8" s="12" customFormat="1" ht="18" customHeight="1" x14ac:dyDescent="0.2">
      <c r="A557" s="57" t="s">
        <v>8</v>
      </c>
      <c r="B557" s="5">
        <v>0</v>
      </c>
      <c r="C557" s="5">
        <v>0</v>
      </c>
      <c r="D557" s="5">
        <v>0</v>
      </c>
      <c r="E557" s="5">
        <v>0</v>
      </c>
      <c r="F557" s="6">
        <v>0</v>
      </c>
      <c r="G557" s="5">
        <v>0</v>
      </c>
      <c r="H557" s="6">
        <v>0</v>
      </c>
    </row>
    <row r="558" spans="1:8" s="12" customFormat="1" ht="18" customHeight="1" x14ac:dyDescent="0.2">
      <c r="A558" s="57" t="s">
        <v>5</v>
      </c>
      <c r="B558" s="5">
        <v>0</v>
      </c>
      <c r="C558" s="5">
        <v>0</v>
      </c>
      <c r="D558" s="5">
        <v>0</v>
      </c>
      <c r="E558" s="5">
        <v>0</v>
      </c>
      <c r="F558" s="6">
        <v>0</v>
      </c>
      <c r="G558" s="5">
        <v>0</v>
      </c>
      <c r="H558" s="6">
        <v>0</v>
      </c>
    </row>
    <row r="559" spans="1:8" s="12" customFormat="1" ht="18" customHeight="1" x14ac:dyDescent="0.2">
      <c r="A559" s="57" t="s">
        <v>6</v>
      </c>
      <c r="B559" s="5">
        <v>0</v>
      </c>
      <c r="C559" s="5">
        <v>0</v>
      </c>
      <c r="D559" s="5">
        <v>0</v>
      </c>
      <c r="E559" s="5">
        <v>0</v>
      </c>
      <c r="F559" s="6">
        <v>0</v>
      </c>
      <c r="G559" s="5">
        <v>0</v>
      </c>
      <c r="H559" s="6">
        <v>0</v>
      </c>
    </row>
    <row r="560" spans="1:8" s="12" customFormat="1" ht="18" customHeight="1" x14ac:dyDescent="0.2">
      <c r="A560" s="57"/>
      <c r="B560" s="5"/>
      <c r="C560" s="5"/>
      <c r="D560" s="5"/>
      <c r="E560" s="5"/>
      <c r="F560" s="6"/>
      <c r="G560" s="5"/>
      <c r="H560" s="6"/>
    </row>
    <row r="561" spans="1:8" s="23" customFormat="1" ht="90" customHeight="1" x14ac:dyDescent="0.2">
      <c r="A561" s="65" t="s">
        <v>107</v>
      </c>
      <c r="B561" s="39"/>
      <c r="C561" s="39"/>
      <c r="D561" s="39"/>
      <c r="E561" s="39"/>
      <c r="F561" s="22"/>
      <c r="G561" s="39"/>
      <c r="H561" s="22"/>
    </row>
    <row r="562" spans="1:8" s="12" customFormat="1" ht="18" customHeight="1" x14ac:dyDescent="0.2">
      <c r="A562" s="57" t="s">
        <v>0</v>
      </c>
      <c r="B562" s="5">
        <f>B563+B564+B565</f>
        <v>1756293</v>
      </c>
      <c r="C562" s="5">
        <f>+C563+C564+C565</f>
        <v>1756293</v>
      </c>
      <c r="D562" s="5">
        <f>D563+D564+D565</f>
        <v>1759310.02</v>
      </c>
      <c r="E562" s="5">
        <f>E563+E564+E565</f>
        <v>784769.73</v>
      </c>
      <c r="F562" s="6">
        <f t="shared" ref="F562:F564" si="156">E562/D562</f>
        <v>0.44606676542432239</v>
      </c>
      <c r="G562" s="5">
        <f>G563+G564+G565</f>
        <v>709361.25743</v>
      </c>
      <c r="H562" s="6">
        <f t="shared" ref="H562:H564" si="157">G562/D562</f>
        <v>0.40320423880152745</v>
      </c>
    </row>
    <row r="563" spans="1:8" s="12" customFormat="1" ht="18" customHeight="1" x14ac:dyDescent="0.2">
      <c r="A563" s="57" t="s">
        <v>8</v>
      </c>
      <c r="B563" s="5">
        <v>552013.4</v>
      </c>
      <c r="C563" s="5">
        <v>552013.4</v>
      </c>
      <c r="D563" s="5">
        <v>555030.44999999995</v>
      </c>
      <c r="E563" s="5">
        <v>151949.70000000001</v>
      </c>
      <c r="F563" s="6">
        <f t="shared" si="156"/>
        <v>0.27376822298668485</v>
      </c>
      <c r="G563" s="5">
        <v>145926.15374000001</v>
      </c>
      <c r="H563" s="6">
        <f t="shared" si="157"/>
        <v>0.26291558191086639</v>
      </c>
    </row>
    <row r="564" spans="1:8" s="12" customFormat="1" ht="18" customHeight="1" x14ac:dyDescent="0.2">
      <c r="A564" s="57" t="s">
        <v>5</v>
      </c>
      <c r="B564" s="5">
        <v>1204279.6000000001</v>
      </c>
      <c r="C564" s="5">
        <v>1204279.6000000001</v>
      </c>
      <c r="D564" s="5">
        <v>1204279.57</v>
      </c>
      <c r="E564" s="5">
        <v>632820.03</v>
      </c>
      <c r="F564" s="6">
        <f t="shared" si="156"/>
        <v>0.52547601550693079</v>
      </c>
      <c r="G564" s="5">
        <v>563435.10369000002</v>
      </c>
      <c r="H564" s="6">
        <f t="shared" si="157"/>
        <v>0.46786071749934277</v>
      </c>
    </row>
    <row r="565" spans="1:8" s="12" customFormat="1" ht="18" customHeight="1" x14ac:dyDescent="0.2">
      <c r="A565" s="57" t="s">
        <v>6</v>
      </c>
      <c r="B565" s="5">
        <v>0</v>
      </c>
      <c r="C565" s="5">
        <v>0</v>
      </c>
      <c r="D565" s="5">
        <v>0</v>
      </c>
      <c r="E565" s="5">
        <v>0</v>
      </c>
      <c r="F565" s="6">
        <v>0</v>
      </c>
      <c r="G565" s="5">
        <v>0</v>
      </c>
      <c r="H565" s="6">
        <v>0</v>
      </c>
    </row>
    <row r="566" spans="1:8" s="12" customFormat="1" ht="18" customHeight="1" x14ac:dyDescent="0.2">
      <c r="A566" s="57"/>
      <c r="B566" s="5"/>
      <c r="C566" s="5"/>
      <c r="D566" s="5"/>
      <c r="E566" s="5"/>
      <c r="F566" s="6"/>
      <c r="G566" s="5"/>
      <c r="H566" s="6"/>
    </row>
    <row r="567" spans="1:8" s="23" customFormat="1" ht="67.5" customHeight="1" x14ac:dyDescent="0.2">
      <c r="A567" s="65" t="s">
        <v>108</v>
      </c>
      <c r="B567" s="39"/>
      <c r="C567" s="39"/>
      <c r="D567" s="39"/>
      <c r="E567" s="39"/>
      <c r="F567" s="22"/>
      <c r="G567" s="39"/>
      <c r="H567" s="22"/>
    </row>
    <row r="568" spans="1:8" s="12" customFormat="1" ht="18" customHeight="1" x14ac:dyDescent="0.2">
      <c r="A568" s="57" t="s">
        <v>0</v>
      </c>
      <c r="B568" s="5">
        <f>B569+B570+B571+B572</f>
        <v>1391192</v>
      </c>
      <c r="C568" s="5">
        <f t="shared" ref="C568" si="158">C569+C570+C571+C572</f>
        <v>1391191.98</v>
      </c>
      <c r="D568" s="5">
        <f>D569+D570+D571+D572</f>
        <v>1391191.9100000001</v>
      </c>
      <c r="E568" s="5">
        <f>E569+E570+E571+E572</f>
        <v>593576.97</v>
      </c>
      <c r="F568" s="6">
        <f t="shared" ref="F568:F572" si="159">E568/D568</f>
        <v>0.42666792822278554</v>
      </c>
      <c r="G568" s="5">
        <f>G569+G570+G571+G572</f>
        <v>571185.12971999997</v>
      </c>
      <c r="H568" s="6">
        <f t="shared" ref="H568:H570" si="160">G568/D568</f>
        <v>0.41057249227390913</v>
      </c>
    </row>
    <row r="569" spans="1:8" s="12" customFormat="1" ht="18" customHeight="1" x14ac:dyDescent="0.2">
      <c r="A569" s="57" t="s">
        <v>8</v>
      </c>
      <c r="B569" s="5">
        <v>253492</v>
      </c>
      <c r="C569" s="5">
        <v>253492</v>
      </c>
      <c r="D569" s="5">
        <v>253492.01</v>
      </c>
      <c r="E569" s="5">
        <v>113417.39</v>
      </c>
      <c r="F569" s="6">
        <f t="shared" si="159"/>
        <v>0.44741997982500514</v>
      </c>
      <c r="G569" s="5">
        <v>113259.9969</v>
      </c>
      <c r="H569" s="6">
        <f t="shared" si="160"/>
        <v>0.44679908017613651</v>
      </c>
    </row>
    <row r="570" spans="1:8" s="12" customFormat="1" ht="18" customHeight="1" x14ac:dyDescent="0.2">
      <c r="A570" s="57" t="s">
        <v>5</v>
      </c>
      <c r="B570" s="5">
        <v>816942.3</v>
      </c>
      <c r="C570" s="5">
        <v>816942.3</v>
      </c>
      <c r="D570" s="5">
        <v>816942.3</v>
      </c>
      <c r="E570" s="5">
        <v>393863.45</v>
      </c>
      <c r="F570" s="6">
        <f t="shared" si="159"/>
        <v>0.48211905540942118</v>
      </c>
      <c r="G570" s="5">
        <v>378281.11833000003</v>
      </c>
      <c r="H570" s="6">
        <f t="shared" si="160"/>
        <v>0.46304508694188073</v>
      </c>
    </row>
    <row r="571" spans="1:8" s="12" customFormat="1" ht="18" customHeight="1" x14ac:dyDescent="0.2">
      <c r="A571" s="57" t="s">
        <v>6</v>
      </c>
      <c r="B571" s="5">
        <v>0</v>
      </c>
      <c r="C571" s="5">
        <v>0</v>
      </c>
      <c r="D571" s="5">
        <v>0</v>
      </c>
      <c r="E571" s="5">
        <v>0</v>
      </c>
      <c r="F571" s="6">
        <v>0</v>
      </c>
      <c r="G571" s="5">
        <v>0</v>
      </c>
      <c r="H571" s="6">
        <v>0</v>
      </c>
    </row>
    <row r="572" spans="1:8" s="12" customFormat="1" ht="57" customHeight="1" x14ac:dyDescent="0.2">
      <c r="A572" s="57" t="s">
        <v>17</v>
      </c>
      <c r="B572" s="5">
        <v>320757.7</v>
      </c>
      <c r="C572" s="5">
        <v>320757.68</v>
      </c>
      <c r="D572" s="5">
        <v>320757.59999999998</v>
      </c>
      <c r="E572" s="5">
        <v>86296.13</v>
      </c>
      <c r="F572" s="6">
        <f t="shared" si="159"/>
        <v>0.26903845770139201</v>
      </c>
      <c r="G572" s="5">
        <v>79644.014490000001</v>
      </c>
      <c r="H572" s="6">
        <f>G572/D572</f>
        <v>0.24829969575155822</v>
      </c>
    </row>
    <row r="573" spans="1:8" s="12" customFormat="1" ht="20.25" customHeight="1" x14ac:dyDescent="0.2">
      <c r="A573" s="57"/>
      <c r="B573" s="5"/>
      <c r="C573" s="5"/>
      <c r="D573" s="5"/>
      <c r="E573" s="5"/>
      <c r="F573" s="6"/>
      <c r="G573" s="5"/>
      <c r="H573" s="6"/>
    </row>
    <row r="574" spans="1:8" s="21" customFormat="1" ht="49.5" customHeight="1" x14ac:dyDescent="0.2">
      <c r="A574" s="68" t="s">
        <v>109</v>
      </c>
      <c r="B574" s="39"/>
      <c r="C574" s="39"/>
      <c r="D574" s="39"/>
      <c r="E574" s="39"/>
      <c r="F574" s="22"/>
      <c r="G574" s="39"/>
      <c r="H574" s="22"/>
    </row>
    <row r="575" spans="1:8" ht="18" customHeight="1" x14ac:dyDescent="0.2">
      <c r="A575" s="56" t="s">
        <v>0</v>
      </c>
      <c r="B575" s="40">
        <f t="shared" ref="B575:C578" si="161">B581+B587+B593</f>
        <v>1712014.1</v>
      </c>
      <c r="C575" s="40">
        <f t="shared" si="161"/>
        <v>1712014.1</v>
      </c>
      <c r="D575" s="40">
        <f t="shared" ref="D575:E578" si="162">D581+D587+D593</f>
        <v>1819724.1</v>
      </c>
      <c r="E575" s="40">
        <f t="shared" si="162"/>
        <v>1281104.5</v>
      </c>
      <c r="F575" s="6">
        <f t="shared" ref="F575:F577" si="163">E575/D575</f>
        <v>0.70401029474742893</v>
      </c>
      <c r="G575" s="40">
        <f>G581+G587+G593</f>
        <v>1281104.5</v>
      </c>
      <c r="H575" s="6">
        <f t="shared" ref="H575:H577" si="164">G575/D575</f>
        <v>0.70401029474742893</v>
      </c>
    </row>
    <row r="576" spans="1:8" ht="18" customHeight="1" x14ac:dyDescent="0.2">
      <c r="A576" s="57" t="s">
        <v>8</v>
      </c>
      <c r="B576" s="5">
        <f t="shared" si="161"/>
        <v>1710566.1</v>
      </c>
      <c r="C576" s="5">
        <f t="shared" si="161"/>
        <v>1710566.1</v>
      </c>
      <c r="D576" s="5">
        <f t="shared" si="162"/>
        <v>1818276.1</v>
      </c>
      <c r="E576" s="5">
        <f t="shared" si="162"/>
        <v>1280332.3999999999</v>
      </c>
      <c r="F576" s="6">
        <f t="shared" si="163"/>
        <v>0.7041463064932767</v>
      </c>
      <c r="G576" s="5">
        <f>G582+G588+G594</f>
        <v>1280332.3999999999</v>
      </c>
      <c r="H576" s="6">
        <f t="shared" si="164"/>
        <v>0.7041463064932767</v>
      </c>
    </row>
    <row r="577" spans="1:8" ht="18" customHeight="1" x14ac:dyDescent="0.2">
      <c r="A577" s="57" t="s">
        <v>5</v>
      </c>
      <c r="B577" s="5">
        <f t="shared" si="161"/>
        <v>1448</v>
      </c>
      <c r="C577" s="5">
        <f t="shared" si="161"/>
        <v>1448</v>
      </c>
      <c r="D577" s="5">
        <f t="shared" si="162"/>
        <v>1448</v>
      </c>
      <c r="E577" s="5">
        <f t="shared" si="162"/>
        <v>772.1</v>
      </c>
      <c r="F577" s="6">
        <f t="shared" si="163"/>
        <v>0.53321823204419894</v>
      </c>
      <c r="G577" s="5">
        <f>G583+G589+G595</f>
        <v>772.1</v>
      </c>
      <c r="H577" s="6">
        <f t="shared" si="164"/>
        <v>0.53321823204419894</v>
      </c>
    </row>
    <row r="578" spans="1:8" ht="18" customHeight="1" x14ac:dyDescent="0.2">
      <c r="A578" s="57" t="s">
        <v>6</v>
      </c>
      <c r="B578" s="5">
        <f t="shared" si="161"/>
        <v>0</v>
      </c>
      <c r="C578" s="5">
        <f t="shared" si="161"/>
        <v>0</v>
      </c>
      <c r="D578" s="5">
        <f t="shared" si="162"/>
        <v>0</v>
      </c>
      <c r="E578" s="5">
        <f t="shared" si="162"/>
        <v>0</v>
      </c>
      <c r="F578" s="6">
        <v>0</v>
      </c>
      <c r="G578" s="5">
        <f>G584+G590+G596</f>
        <v>0</v>
      </c>
      <c r="H578" s="6">
        <v>0</v>
      </c>
    </row>
    <row r="579" spans="1:8" ht="18" customHeight="1" x14ac:dyDescent="0.2">
      <c r="A579" s="57"/>
      <c r="B579" s="5"/>
      <c r="C579" s="5"/>
      <c r="D579" s="5"/>
      <c r="E579" s="5"/>
      <c r="F579" s="6"/>
      <c r="G579" s="5"/>
      <c r="H579" s="6"/>
    </row>
    <row r="580" spans="1:8" s="27" customFormat="1" ht="90.75" customHeight="1" x14ac:dyDescent="0.2">
      <c r="A580" s="58" t="s">
        <v>110</v>
      </c>
      <c r="B580" s="47"/>
      <c r="C580" s="47"/>
      <c r="D580" s="47"/>
      <c r="E580" s="47"/>
      <c r="F580" s="31"/>
      <c r="G580" s="47"/>
      <c r="H580" s="31"/>
    </row>
    <row r="581" spans="1:8" ht="23.25" customHeight="1" x14ac:dyDescent="0.2">
      <c r="A581" s="57" t="s">
        <v>0</v>
      </c>
      <c r="B581" s="5">
        <f>B582+B583+B584</f>
        <v>1712014.1</v>
      </c>
      <c r="C581" s="5">
        <f>C582+C583+C584</f>
        <v>1712014.1</v>
      </c>
      <c r="D581" s="5">
        <f>D582+D583+D584</f>
        <v>1819724.1</v>
      </c>
      <c r="E581" s="5">
        <f>E582+E583+E584</f>
        <v>1281104.5</v>
      </c>
      <c r="F581" s="6">
        <f t="shared" ref="F581:F583" si="165">E581/D581</f>
        <v>0.70401029474742893</v>
      </c>
      <c r="G581" s="5">
        <f>G582+G583+G584</f>
        <v>1281104.5</v>
      </c>
      <c r="H581" s="6">
        <f t="shared" ref="H581:H583" si="166">G581/D581</f>
        <v>0.70401029474742893</v>
      </c>
    </row>
    <row r="582" spans="1:8" ht="18" customHeight="1" x14ac:dyDescent="0.2">
      <c r="A582" s="57" t="s">
        <v>8</v>
      </c>
      <c r="B582" s="5">
        <v>1710566.1</v>
      </c>
      <c r="C582" s="5">
        <v>1710566.1</v>
      </c>
      <c r="D582" s="5">
        <v>1818276.1</v>
      </c>
      <c r="E582" s="5">
        <v>1280332.3999999999</v>
      </c>
      <c r="F582" s="6">
        <f t="shared" si="165"/>
        <v>0.7041463064932767</v>
      </c>
      <c r="G582" s="5">
        <v>1280332.3999999999</v>
      </c>
      <c r="H582" s="6">
        <f t="shared" si="166"/>
        <v>0.7041463064932767</v>
      </c>
    </row>
    <row r="583" spans="1:8" ht="18" customHeight="1" x14ac:dyDescent="0.2">
      <c r="A583" s="57" t="s">
        <v>5</v>
      </c>
      <c r="B583" s="5">
        <v>1448</v>
      </c>
      <c r="C583" s="5">
        <v>1448</v>
      </c>
      <c r="D583" s="5">
        <v>1448</v>
      </c>
      <c r="E583" s="5">
        <v>772.1</v>
      </c>
      <c r="F583" s="6">
        <f t="shared" si="165"/>
        <v>0.53321823204419894</v>
      </c>
      <c r="G583" s="5">
        <v>772.1</v>
      </c>
      <c r="H583" s="6">
        <f t="shared" si="166"/>
        <v>0.53321823204419894</v>
      </c>
    </row>
    <row r="584" spans="1:8" ht="18" customHeight="1" x14ac:dyDescent="0.2">
      <c r="A584" s="57" t="s">
        <v>6</v>
      </c>
      <c r="B584" s="5">
        <v>0</v>
      </c>
      <c r="C584" s="5">
        <v>0</v>
      </c>
      <c r="D584" s="5">
        <v>0</v>
      </c>
      <c r="E584" s="5">
        <v>0</v>
      </c>
      <c r="F584" s="6">
        <v>0</v>
      </c>
      <c r="G584" s="5">
        <v>0</v>
      </c>
      <c r="H584" s="6">
        <v>0</v>
      </c>
    </row>
    <row r="585" spans="1:8" ht="18" customHeight="1" x14ac:dyDescent="0.2">
      <c r="A585" s="57"/>
      <c r="B585" s="5"/>
      <c r="C585" s="5"/>
      <c r="D585" s="5"/>
      <c r="E585" s="5"/>
      <c r="F585" s="6"/>
      <c r="G585" s="5"/>
      <c r="H585" s="6"/>
    </row>
    <row r="586" spans="1:8" ht="29.25" customHeight="1" x14ac:dyDescent="0.2">
      <c r="A586" s="58" t="s">
        <v>111</v>
      </c>
      <c r="B586" s="5"/>
      <c r="C586" s="5"/>
      <c r="D586" s="5"/>
      <c r="E586" s="5"/>
      <c r="F586" s="6"/>
      <c r="G586" s="5"/>
      <c r="H586" s="6"/>
    </row>
    <row r="587" spans="1:8" ht="18" customHeight="1" x14ac:dyDescent="0.2">
      <c r="A587" s="57" t="s">
        <v>0</v>
      </c>
      <c r="B587" s="5">
        <f>B588+B589+B590</f>
        <v>0</v>
      </c>
      <c r="C587" s="5">
        <f>C588+C589+C590</f>
        <v>0</v>
      </c>
      <c r="D587" s="5">
        <f>D588+D589+D590</f>
        <v>0</v>
      </c>
      <c r="E587" s="5">
        <f>E588+E589+E590</f>
        <v>0</v>
      </c>
      <c r="F587" s="6">
        <v>0</v>
      </c>
      <c r="G587" s="5">
        <f>G588+G589+G590</f>
        <v>0</v>
      </c>
      <c r="H587" s="6">
        <v>0</v>
      </c>
    </row>
    <row r="588" spans="1:8" ht="18" customHeight="1" x14ac:dyDescent="0.2">
      <c r="A588" s="57" t="s">
        <v>8</v>
      </c>
      <c r="B588" s="5">
        <v>0</v>
      </c>
      <c r="C588" s="5">
        <v>0</v>
      </c>
      <c r="D588" s="5">
        <v>0</v>
      </c>
      <c r="E588" s="5">
        <v>0</v>
      </c>
      <c r="F588" s="6">
        <v>0</v>
      </c>
      <c r="G588" s="5">
        <v>0</v>
      </c>
      <c r="H588" s="6">
        <v>0</v>
      </c>
    </row>
    <row r="589" spans="1:8" ht="18" customHeight="1" x14ac:dyDescent="0.2">
      <c r="A589" s="57" t="s">
        <v>5</v>
      </c>
      <c r="B589" s="5">
        <v>0</v>
      </c>
      <c r="C589" s="5">
        <v>0</v>
      </c>
      <c r="D589" s="5">
        <v>0</v>
      </c>
      <c r="E589" s="5">
        <v>0</v>
      </c>
      <c r="F589" s="6">
        <v>0</v>
      </c>
      <c r="G589" s="5">
        <v>0</v>
      </c>
      <c r="H589" s="6">
        <v>0</v>
      </c>
    </row>
    <row r="590" spans="1:8" ht="18" customHeight="1" x14ac:dyDescent="0.2">
      <c r="A590" s="57" t="s">
        <v>6</v>
      </c>
      <c r="B590" s="5">
        <v>0</v>
      </c>
      <c r="C590" s="5">
        <v>0</v>
      </c>
      <c r="D590" s="5">
        <v>0</v>
      </c>
      <c r="E590" s="5">
        <v>0</v>
      </c>
      <c r="F590" s="6">
        <v>0</v>
      </c>
      <c r="G590" s="5">
        <v>0</v>
      </c>
      <c r="H590" s="6">
        <v>0</v>
      </c>
    </row>
    <row r="591" spans="1:8" ht="18" customHeight="1" x14ac:dyDescent="0.2">
      <c r="A591" s="57"/>
      <c r="B591" s="5"/>
      <c r="C591" s="5"/>
      <c r="D591" s="5"/>
      <c r="E591" s="5"/>
      <c r="F591" s="6"/>
      <c r="G591" s="5"/>
      <c r="H591" s="6"/>
    </row>
    <row r="592" spans="1:8" s="28" customFormat="1" ht="33" customHeight="1" x14ac:dyDescent="0.2">
      <c r="A592" s="65" t="s">
        <v>93</v>
      </c>
      <c r="B592" s="48"/>
      <c r="C592" s="48"/>
      <c r="D592" s="48"/>
      <c r="E592" s="48"/>
      <c r="F592" s="32"/>
      <c r="G592" s="48"/>
      <c r="H592" s="32"/>
    </row>
    <row r="593" spans="1:11" ht="18" customHeight="1" x14ac:dyDescent="0.2">
      <c r="A593" s="57" t="s">
        <v>0</v>
      </c>
      <c r="B593" s="5">
        <f>B594+B595+B596</f>
        <v>0</v>
      </c>
      <c r="C593" s="5">
        <f>C594+C595+C596</f>
        <v>0</v>
      </c>
      <c r="D593" s="5">
        <f>D594+D595+D596</f>
        <v>0</v>
      </c>
      <c r="E593" s="5">
        <f>E594+E595+E596</f>
        <v>0</v>
      </c>
      <c r="F593" s="6">
        <v>0</v>
      </c>
      <c r="G593" s="5">
        <f>G594+G595+G596</f>
        <v>0</v>
      </c>
      <c r="H593" s="6">
        <v>0</v>
      </c>
    </row>
    <row r="594" spans="1:11" ht="18" customHeight="1" x14ac:dyDescent="0.2">
      <c r="A594" s="57" t="s">
        <v>8</v>
      </c>
      <c r="B594" s="5">
        <v>0</v>
      </c>
      <c r="C594" s="5">
        <v>0</v>
      </c>
      <c r="D594" s="5">
        <v>0</v>
      </c>
      <c r="E594" s="5">
        <v>0</v>
      </c>
      <c r="F594" s="6">
        <v>0</v>
      </c>
      <c r="G594" s="5">
        <v>0</v>
      </c>
      <c r="H594" s="6">
        <v>0</v>
      </c>
    </row>
    <row r="595" spans="1:11" ht="18" customHeight="1" x14ac:dyDescent="0.2">
      <c r="A595" s="57" t="s">
        <v>5</v>
      </c>
      <c r="B595" s="5">
        <v>0</v>
      </c>
      <c r="C595" s="5">
        <v>0</v>
      </c>
      <c r="D595" s="5">
        <v>0</v>
      </c>
      <c r="E595" s="5">
        <v>0</v>
      </c>
      <c r="F595" s="6">
        <v>0</v>
      </c>
      <c r="G595" s="5">
        <v>0</v>
      </c>
      <c r="H595" s="6">
        <v>0</v>
      </c>
    </row>
    <row r="596" spans="1:11" ht="18" customHeight="1" x14ac:dyDescent="0.2">
      <c r="A596" s="57" t="s">
        <v>6</v>
      </c>
      <c r="B596" s="5">
        <v>0</v>
      </c>
      <c r="C596" s="5">
        <v>0</v>
      </c>
      <c r="D596" s="5">
        <v>0</v>
      </c>
      <c r="E596" s="5">
        <v>0</v>
      </c>
      <c r="F596" s="6">
        <v>0</v>
      </c>
      <c r="G596" s="5">
        <v>0</v>
      </c>
      <c r="H596" s="6">
        <v>0</v>
      </c>
    </row>
    <row r="597" spans="1:11" ht="18" customHeight="1" x14ac:dyDescent="0.2">
      <c r="A597" s="57"/>
      <c r="B597" s="5"/>
      <c r="C597" s="5"/>
      <c r="D597" s="5"/>
      <c r="E597" s="5"/>
      <c r="F597" s="6"/>
      <c r="G597" s="5"/>
      <c r="H597" s="6"/>
    </row>
    <row r="598" spans="1:11" s="4" customFormat="1" ht="38.25" customHeight="1" x14ac:dyDescent="0.25">
      <c r="A598" s="69" t="s">
        <v>113</v>
      </c>
      <c r="B598" s="40">
        <f t="shared" ref="B598:E600" si="167">B7+B25+B68+B92+B134+B158+B182+B212+B254+B290+B332+B362+B392+B428+B452+B482+B500+B525+B543+B575</f>
        <v>20729033.310000002</v>
      </c>
      <c r="C598" s="40">
        <f t="shared" si="167"/>
        <v>20744204.440000001</v>
      </c>
      <c r="D598" s="40">
        <f t="shared" si="167"/>
        <v>21381885.98711</v>
      </c>
      <c r="E598" s="40">
        <f t="shared" si="167"/>
        <v>13857923.132889997</v>
      </c>
      <c r="F598" s="6">
        <f t="shared" ref="F598:F601" si="168">E598/D598</f>
        <v>0.64811509804346545</v>
      </c>
      <c r="G598" s="40">
        <f>G7+G25+G68+G92+G134+G158+G182+G212+G254+G290+G332+G362+G392+G428+G452+G482+G500+G525+G543+G575</f>
        <v>13767864.810039997</v>
      </c>
      <c r="H598" s="6">
        <f t="shared" ref="H598:H601" si="169">G598/D598</f>
        <v>0.64390320004231194</v>
      </c>
    </row>
    <row r="599" spans="1:11" ht="29.25" customHeight="1" x14ac:dyDescent="0.2">
      <c r="A599" s="57" t="s">
        <v>8</v>
      </c>
      <c r="B599" s="5">
        <f t="shared" si="167"/>
        <v>11783592.49</v>
      </c>
      <c r="C599" s="5">
        <f t="shared" si="167"/>
        <v>12234094.119999999</v>
      </c>
      <c r="D599" s="5">
        <f t="shared" si="167"/>
        <v>12455523.116109999</v>
      </c>
      <c r="E599" s="5">
        <f t="shared" si="167"/>
        <v>8279208.32601</v>
      </c>
      <c r="F599" s="6">
        <f t="shared" si="168"/>
        <v>0.66470177517487439</v>
      </c>
      <c r="G599" s="5">
        <f>G8+G26+G69+G93+G135+G159+G183+G213+G255+G291+G333+G363+G393+G429+G453+G483+G501+G526+G544+G576</f>
        <v>8280794.8460100014</v>
      </c>
      <c r="H599" s="6">
        <f t="shared" si="169"/>
        <v>0.6648291499936767</v>
      </c>
      <c r="J599" s="4"/>
    </row>
    <row r="600" spans="1:11" ht="30" customHeight="1" x14ac:dyDescent="0.2">
      <c r="A600" s="57" t="s">
        <v>5</v>
      </c>
      <c r="B600" s="5">
        <f t="shared" si="167"/>
        <v>8152355.7200000007</v>
      </c>
      <c r="C600" s="5">
        <f t="shared" si="167"/>
        <v>8143517.1400000025</v>
      </c>
      <c r="D600" s="5">
        <f t="shared" si="167"/>
        <v>8041054.330000001</v>
      </c>
      <c r="E600" s="5">
        <f t="shared" si="167"/>
        <v>5111659.4739999995</v>
      </c>
      <c r="F600" s="6">
        <f t="shared" si="168"/>
        <v>0.63569517929124586</v>
      </c>
      <c r="G600" s="5">
        <f>G9+G27+G70+G94+G136+G160+G184+G214+G256+G292+G334+G364+G394+G430+G454+G484+G502+G527+G545+G577</f>
        <v>5034596.0439999998</v>
      </c>
      <c r="H600" s="6">
        <f t="shared" si="169"/>
        <v>0.62611143233004363</v>
      </c>
      <c r="J600" s="4"/>
    </row>
    <row r="601" spans="1:11" ht="29.25" customHeight="1" x14ac:dyDescent="0.2">
      <c r="A601" s="57" t="s">
        <v>6</v>
      </c>
      <c r="B601" s="5">
        <f>B10+B28+B71+B95+B137+B161+B185+B215+B257+B293+B335+B365+B395+B431+B455+B485+B503+B528+B546</f>
        <v>0</v>
      </c>
      <c r="C601" s="5">
        <f>C10+C28+C71+C95+C137+C161+C185+C215++C257+C293+C335+C365+C395+C431+C455+C485+C503+C528+C546</f>
        <v>0</v>
      </c>
      <c r="D601" s="5">
        <f>D10+D28+D71+D95+D137+D161+D185+D215+D257+D293+D335+D365+D395+D431+D455+D485+D503+D528+D546+D578</f>
        <v>564550.94099999999</v>
      </c>
      <c r="E601" s="5">
        <f>E10+E28+E71+E95+E137+E161+E185+E215+E257+E293+E335+E365+E395+E431+E455+E485+E503+E528+E546+E578</f>
        <v>372829.90288000001</v>
      </c>
      <c r="F601" s="6">
        <f t="shared" si="168"/>
        <v>0.66040081736397283</v>
      </c>
      <c r="G601" s="5">
        <f>G10+G28+G71+G95+G137+G161+G185+G215+G257+G293+G335+G365+G395+G431+G455+G485+G503+G528+G546+G578</f>
        <v>372829.90288000001</v>
      </c>
      <c r="H601" s="6">
        <f t="shared" si="169"/>
        <v>0.66040081736397283</v>
      </c>
    </row>
    <row r="602" spans="1:11" s="3" customFormat="1" ht="13.5" customHeight="1" x14ac:dyDescent="0.3">
      <c r="A602" s="13" t="s">
        <v>14</v>
      </c>
      <c r="B602" s="8"/>
      <c r="C602" s="13"/>
      <c r="D602" s="13"/>
      <c r="E602" s="13"/>
      <c r="F602" s="13"/>
      <c r="G602" s="49"/>
      <c r="H602" s="33"/>
      <c r="K602" s="2"/>
    </row>
    <row r="603" spans="1:11" s="3" customFormat="1" ht="13.5" customHeight="1" x14ac:dyDescent="0.3">
      <c r="A603" s="34"/>
      <c r="B603" s="9"/>
      <c r="C603" s="14"/>
      <c r="D603" s="14"/>
      <c r="E603" s="14"/>
      <c r="F603" s="14"/>
      <c r="G603" s="50"/>
      <c r="H603" s="35"/>
      <c r="K603" s="2"/>
    </row>
    <row r="604" spans="1:11" ht="33.75" customHeight="1" x14ac:dyDescent="0.2">
      <c r="A604" s="85"/>
      <c r="B604" s="85"/>
      <c r="C604" s="36"/>
      <c r="D604" s="10"/>
      <c r="E604" s="10"/>
      <c r="F604" s="15"/>
      <c r="G604" s="51"/>
    </row>
    <row r="605" spans="1:11" ht="14.25" customHeight="1" x14ac:dyDescent="0.2">
      <c r="A605" s="83"/>
      <c r="B605" s="83"/>
      <c r="C605" s="37"/>
      <c r="D605" s="10"/>
      <c r="E605" s="10"/>
      <c r="F605" s="15"/>
      <c r="G605" s="52"/>
    </row>
    <row r="606" spans="1:11" ht="15.75" x14ac:dyDescent="0.2">
      <c r="A606" s="16"/>
      <c r="B606" s="10"/>
      <c r="C606" s="37"/>
      <c r="D606" s="10"/>
      <c r="E606" s="10"/>
      <c r="F606" s="15"/>
      <c r="G606" s="52"/>
    </row>
    <row r="607" spans="1:11" ht="15.75" x14ac:dyDescent="0.2">
      <c r="A607" s="16"/>
      <c r="B607" s="10"/>
      <c r="C607" s="37"/>
      <c r="D607" s="10"/>
      <c r="E607" s="10"/>
      <c r="F607" s="15"/>
      <c r="G607" s="52"/>
    </row>
    <row r="608" spans="1:11" ht="15.75" x14ac:dyDescent="0.2">
      <c r="A608" s="16"/>
      <c r="B608" s="11"/>
      <c r="C608" s="11"/>
      <c r="D608" s="15"/>
      <c r="E608" s="15"/>
      <c r="F608" s="15"/>
      <c r="G608" s="52"/>
    </row>
    <row r="609" spans="1:7" ht="15.75" x14ac:dyDescent="0.2">
      <c r="A609" s="16"/>
      <c r="B609" s="11"/>
      <c r="C609" s="11"/>
      <c r="D609" s="15"/>
      <c r="E609" s="15"/>
      <c r="F609" s="15"/>
      <c r="G609" s="52"/>
    </row>
    <row r="610" spans="1:7" ht="15.75" x14ac:dyDescent="0.2">
      <c r="A610" s="16"/>
      <c r="B610" s="11"/>
      <c r="C610" s="11"/>
      <c r="D610" s="15"/>
      <c r="E610" s="15"/>
      <c r="F610" s="15"/>
      <c r="G610" s="52"/>
    </row>
    <row r="611" spans="1:7" ht="15.75" x14ac:dyDescent="0.2">
      <c r="A611" s="16"/>
      <c r="B611" s="11"/>
      <c r="C611" s="11"/>
      <c r="D611" s="15"/>
      <c r="E611" s="15"/>
      <c r="F611" s="15"/>
      <c r="G611" s="52"/>
    </row>
    <row r="612" spans="1:7" ht="15.75" x14ac:dyDescent="0.2">
      <c r="A612" s="16"/>
      <c r="B612" s="11"/>
      <c r="C612" s="11"/>
      <c r="D612" s="15"/>
      <c r="E612" s="15"/>
      <c r="F612" s="15"/>
      <c r="G612" s="52"/>
    </row>
    <row r="613" spans="1:7" ht="15.75" x14ac:dyDescent="0.2">
      <c r="A613" s="16"/>
      <c r="B613" s="11"/>
      <c r="C613" s="11"/>
      <c r="D613" s="15"/>
      <c r="E613" s="15"/>
      <c r="F613" s="15"/>
      <c r="G613" s="52"/>
    </row>
    <row r="614" spans="1:7" ht="15.75" x14ac:dyDescent="0.2">
      <c r="A614" s="16"/>
      <c r="B614" s="11"/>
      <c r="C614" s="11"/>
      <c r="D614" s="15"/>
      <c r="E614" s="15"/>
      <c r="F614" s="15"/>
      <c r="G614" s="52"/>
    </row>
    <row r="615" spans="1:7" ht="15.75" x14ac:dyDescent="0.2">
      <c r="A615" s="16"/>
      <c r="B615" s="11"/>
      <c r="C615" s="11"/>
      <c r="D615" s="15"/>
      <c r="E615" s="15"/>
      <c r="F615" s="15"/>
      <c r="G615" s="52"/>
    </row>
    <row r="616" spans="1:7" ht="15" x14ac:dyDescent="0.2">
      <c r="A616" s="16"/>
      <c r="D616" s="16"/>
      <c r="E616" s="16"/>
      <c r="F616" s="16"/>
      <c r="G616" s="53"/>
    </row>
    <row r="617" spans="1:7" ht="15" x14ac:dyDescent="0.2">
      <c r="A617" s="16"/>
      <c r="D617" s="16"/>
      <c r="E617" s="16"/>
      <c r="F617" s="16"/>
      <c r="G617" s="53"/>
    </row>
    <row r="618" spans="1:7" ht="15" x14ac:dyDescent="0.2">
      <c r="A618" s="16"/>
      <c r="D618" s="16"/>
      <c r="E618" s="16"/>
      <c r="F618" s="16"/>
      <c r="G618" s="53"/>
    </row>
    <row r="619" spans="1:7" ht="15" x14ac:dyDescent="0.2">
      <c r="A619" s="16"/>
      <c r="D619" s="16"/>
      <c r="E619" s="16"/>
      <c r="F619" s="16"/>
      <c r="G619" s="53"/>
    </row>
  </sheetData>
  <mergeCells count="9">
    <mergeCell ref="A1:H1"/>
    <mergeCell ref="E2:F4"/>
    <mergeCell ref="G2:H4"/>
    <mergeCell ref="A605:B605"/>
    <mergeCell ref="A2:A5"/>
    <mergeCell ref="B2:B5"/>
    <mergeCell ref="C2:C5"/>
    <mergeCell ref="D2:D5"/>
    <mergeCell ref="A604:B604"/>
  </mergeCells>
  <printOptions horizontalCentered="1"/>
  <pageMargins left="0.25" right="0.25" top="0.75" bottom="0.75" header="0.3" footer="0.3"/>
  <pageSetup paperSize="9" scale="7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F9503-3311-47D1-B68E-D447DD45FCD4}">
  <dimension ref="A1"/>
  <sheetViews>
    <sheetView workbookViewId="0">
      <selection activeCell="D36" sqref="D36"/>
    </sheetView>
  </sheetViews>
  <sheetFormatPr defaultRowHeight="12.75" x14ac:dyDescent="0.2"/>
  <cols>
    <col min="1" max="1" width="23.7109375" customWidth="1"/>
    <col min="5" max="5" width="29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3</vt:lpstr>
      <vt:lpstr>Лист1</vt:lpstr>
      <vt:lpstr>'3'!Заголовки_для_печати</vt:lpstr>
      <vt:lpstr>'3'!Область_печати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Масалитинова</dc:creator>
  <cp:lastModifiedBy>Zverdvd.org</cp:lastModifiedBy>
  <cp:lastPrinted>2026-10-20T13:28:30Z</cp:lastPrinted>
  <dcterms:created xsi:type="dcterms:W3CDTF">2010-05-17T05:37:16Z</dcterms:created>
  <dcterms:modified xsi:type="dcterms:W3CDTF">2026-10-22T13:28:38Z</dcterms:modified>
</cp:coreProperties>
</file>