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430"/>
  </bookViews>
  <sheets>
    <sheet name="3" sheetId="6" r:id="rId1"/>
  </sheets>
  <definedNames>
    <definedName name="_xlnm.Print_Titles" localSheetId="0">'3'!$2:$5</definedName>
    <definedName name="_xlnm.Print_Area" localSheetId="0">'3'!$C$1:$J$587</definedName>
  </definedNames>
  <calcPr calcId="125725"/>
</workbook>
</file>

<file path=xl/calcChain.xml><?xml version="1.0" encoding="utf-8"?>
<calcChain xmlns="http://schemas.openxmlformats.org/spreadsheetml/2006/main">
  <c r="G93" i="6"/>
  <c r="I43"/>
  <c r="F399"/>
  <c r="H575"/>
  <c r="H574"/>
  <c r="J575"/>
  <c r="J574"/>
  <c r="E399"/>
  <c r="J453"/>
  <c r="H453"/>
  <c r="G437"/>
  <c r="G436"/>
  <c r="G435"/>
  <c r="G452"/>
  <c r="H452" s="1"/>
  <c r="H83"/>
  <c r="J83"/>
  <c r="D437"/>
  <c r="D436"/>
  <c r="D435"/>
  <c r="D452"/>
  <c r="F8"/>
  <c r="F437"/>
  <c r="F436"/>
  <c r="F435"/>
  <c r="F452"/>
  <c r="J452"/>
  <c r="I437"/>
  <c r="I436"/>
  <c r="I435"/>
  <c r="I452"/>
  <c r="E437"/>
  <c r="E436"/>
  <c r="E435"/>
  <c r="E452"/>
  <c r="G183"/>
  <c r="E152"/>
  <c r="J149"/>
  <c r="H149"/>
  <c r="I185"/>
  <c r="I184"/>
  <c r="I183"/>
  <c r="F185"/>
  <c r="F184"/>
  <c r="F183"/>
  <c r="G206"/>
  <c r="F206"/>
  <c r="I206"/>
  <c r="E558"/>
  <c r="E557"/>
  <c r="E556"/>
  <c r="E185"/>
  <c r="E184"/>
  <c r="E183"/>
  <c r="E206"/>
  <c r="D185"/>
  <c r="D184"/>
  <c r="D183"/>
  <c r="D206"/>
  <c r="H189"/>
  <c r="H77"/>
  <c r="I137"/>
  <c r="J137" s="1"/>
  <c r="I136"/>
  <c r="I135"/>
  <c r="E256"/>
  <c r="E272"/>
  <c r="G260"/>
  <c r="I537"/>
  <c r="E460"/>
  <c r="E459"/>
  <c r="I558"/>
  <c r="I557"/>
  <c r="I556"/>
  <c r="G558"/>
  <c r="G557"/>
  <c r="G556"/>
  <c r="F558"/>
  <c r="F557"/>
  <c r="F556"/>
  <c r="D558"/>
  <c r="D557"/>
  <c r="D556"/>
  <c r="I573"/>
  <c r="G573"/>
  <c r="F573"/>
  <c r="J573" s="1"/>
  <c r="E573"/>
  <c r="D573"/>
  <c r="I257"/>
  <c r="I256"/>
  <c r="I255"/>
  <c r="G257"/>
  <c r="G256"/>
  <c r="G255"/>
  <c r="H255" s="1"/>
  <c r="F257"/>
  <c r="F256"/>
  <c r="F255"/>
  <c r="D257"/>
  <c r="D256"/>
  <c r="D255"/>
  <c r="E257"/>
  <c r="E255"/>
  <c r="I284"/>
  <c r="G284"/>
  <c r="F284"/>
  <c r="E284"/>
  <c r="D284"/>
  <c r="I28"/>
  <c r="I27"/>
  <c r="J27" s="1"/>
  <c r="I26"/>
  <c r="G28"/>
  <c r="H28" s="1"/>
  <c r="G27"/>
  <c r="H27" s="1"/>
  <c r="G26"/>
  <c r="F28"/>
  <c r="F27"/>
  <c r="F26"/>
  <c r="D28"/>
  <c r="D27"/>
  <c r="D26"/>
  <c r="E28"/>
  <c r="E27"/>
  <c r="E26"/>
  <c r="I297"/>
  <c r="G136"/>
  <c r="G135"/>
  <c r="G298"/>
  <c r="G297"/>
  <c r="F326"/>
  <c r="E218"/>
  <c r="J521"/>
  <c r="H521"/>
  <c r="H321"/>
  <c r="G326"/>
  <c r="H58"/>
  <c r="H56"/>
  <c r="G55"/>
  <c r="F298"/>
  <c r="F297"/>
  <c r="J58"/>
  <c r="J56"/>
  <c r="F55"/>
  <c r="I491"/>
  <c r="I490"/>
  <c r="I489"/>
  <c r="I326"/>
  <c r="I55"/>
  <c r="J55" s="1"/>
  <c r="E299"/>
  <c r="E298"/>
  <c r="E297"/>
  <c r="D299"/>
  <c r="D298"/>
  <c r="D297"/>
  <c r="E326"/>
  <c r="D326"/>
  <c r="E55"/>
  <c r="D55"/>
  <c r="I71"/>
  <c r="E400"/>
  <c r="G8"/>
  <c r="H8" s="1"/>
  <c r="I8"/>
  <c r="J8" s="1"/>
  <c r="G9"/>
  <c r="I9"/>
  <c r="G10"/>
  <c r="I10"/>
  <c r="G13"/>
  <c r="G7" s="1"/>
  <c r="I13"/>
  <c r="G19"/>
  <c r="I19"/>
  <c r="H20"/>
  <c r="J20"/>
  <c r="G31"/>
  <c r="I31"/>
  <c r="H32"/>
  <c r="J32"/>
  <c r="H34"/>
  <c r="J34"/>
  <c r="G37"/>
  <c r="I37"/>
  <c r="H38"/>
  <c r="J38"/>
  <c r="H39"/>
  <c r="J39"/>
  <c r="H40"/>
  <c r="J40"/>
  <c r="G43"/>
  <c r="H44"/>
  <c r="J44"/>
  <c r="H45"/>
  <c r="J45"/>
  <c r="H46"/>
  <c r="J46"/>
  <c r="G49"/>
  <c r="I49"/>
  <c r="H50"/>
  <c r="J50"/>
  <c r="G61"/>
  <c r="I61"/>
  <c r="H62"/>
  <c r="J62"/>
  <c r="G69"/>
  <c r="I69"/>
  <c r="G70"/>
  <c r="I70"/>
  <c r="G71"/>
  <c r="G74"/>
  <c r="G68" s="1"/>
  <c r="I74"/>
  <c r="H75"/>
  <c r="J75"/>
  <c r="H76"/>
  <c r="J76"/>
  <c r="J77"/>
  <c r="G80"/>
  <c r="I80"/>
  <c r="J80" s="1"/>
  <c r="H81"/>
  <c r="J81"/>
  <c r="G86"/>
  <c r="I86"/>
  <c r="H87"/>
  <c r="J87"/>
  <c r="I93"/>
  <c r="G94"/>
  <c r="I94"/>
  <c r="G95"/>
  <c r="I95"/>
  <c r="G98"/>
  <c r="H98" s="1"/>
  <c r="I98"/>
  <c r="H99"/>
  <c r="J99"/>
  <c r="G104"/>
  <c r="I104"/>
  <c r="H105"/>
  <c r="J105"/>
  <c r="H106"/>
  <c r="J106"/>
  <c r="G110"/>
  <c r="I110"/>
  <c r="G116"/>
  <c r="I116"/>
  <c r="H118"/>
  <c r="J118"/>
  <c r="G122"/>
  <c r="I122"/>
  <c r="H123"/>
  <c r="J123"/>
  <c r="G128"/>
  <c r="I128"/>
  <c r="G137"/>
  <c r="G140"/>
  <c r="I140"/>
  <c r="H141"/>
  <c r="J141"/>
  <c r="H143"/>
  <c r="J143"/>
  <c r="G146"/>
  <c r="H146" s="1"/>
  <c r="I146"/>
  <c r="H147"/>
  <c r="J147"/>
  <c r="G152"/>
  <c r="H152" s="1"/>
  <c r="I152"/>
  <c r="H153"/>
  <c r="J153"/>
  <c r="G159"/>
  <c r="I159"/>
  <c r="G160"/>
  <c r="I160"/>
  <c r="G161"/>
  <c r="H161" s="1"/>
  <c r="I161"/>
  <c r="J161" s="1"/>
  <c r="G164"/>
  <c r="I164"/>
  <c r="H167"/>
  <c r="J167"/>
  <c r="G170"/>
  <c r="I170"/>
  <c r="J170" s="1"/>
  <c r="H171"/>
  <c r="J171"/>
  <c r="H173"/>
  <c r="J173"/>
  <c r="G176"/>
  <c r="I176"/>
  <c r="H178"/>
  <c r="J178"/>
  <c r="G184"/>
  <c r="G185"/>
  <c r="G188"/>
  <c r="I188"/>
  <c r="J189"/>
  <c r="G194"/>
  <c r="I194"/>
  <c r="J431"/>
  <c r="H431"/>
  <c r="J429"/>
  <c r="H429"/>
  <c r="H375"/>
  <c r="I400"/>
  <c r="F401"/>
  <c r="F400"/>
  <c r="I422"/>
  <c r="G422"/>
  <c r="F422"/>
  <c r="E422"/>
  <c r="D422"/>
  <c r="F71"/>
  <c r="H71" s="1"/>
  <c r="F70"/>
  <c r="F69"/>
  <c r="J69" s="1"/>
  <c r="E71"/>
  <c r="E70"/>
  <c r="E69"/>
  <c r="D71"/>
  <c r="D70"/>
  <c r="D69"/>
  <c r="I509"/>
  <c r="I508"/>
  <c r="I507"/>
  <c r="J507" s="1"/>
  <c r="G509"/>
  <c r="G508"/>
  <c r="G507"/>
  <c r="F509"/>
  <c r="J509" s="1"/>
  <c r="F508"/>
  <c r="H508" s="1"/>
  <c r="F507"/>
  <c r="E509"/>
  <c r="E508"/>
  <c r="E507"/>
  <c r="D509"/>
  <c r="D508"/>
  <c r="D507"/>
  <c r="I461"/>
  <c r="I460"/>
  <c r="I459"/>
  <c r="G461"/>
  <c r="G460"/>
  <c r="G459"/>
  <c r="F461"/>
  <c r="F460"/>
  <c r="F459"/>
  <c r="D461"/>
  <c r="D460"/>
  <c r="D459"/>
  <c r="I482"/>
  <c r="G482"/>
  <c r="F482"/>
  <c r="E482"/>
  <c r="D482"/>
  <c r="J477"/>
  <c r="H477"/>
  <c r="I476"/>
  <c r="G476"/>
  <c r="F476"/>
  <c r="E476"/>
  <c r="D476"/>
  <c r="I299"/>
  <c r="I298"/>
  <c r="G299"/>
  <c r="F299"/>
  <c r="I290"/>
  <c r="G290"/>
  <c r="F290"/>
  <c r="D290"/>
  <c r="E290"/>
  <c r="F161"/>
  <c r="F160"/>
  <c r="J160" s="1"/>
  <c r="F159"/>
  <c r="E161"/>
  <c r="E160"/>
  <c r="E159"/>
  <c r="D161"/>
  <c r="D160"/>
  <c r="D159"/>
  <c r="F95"/>
  <c r="F94"/>
  <c r="H94" s="1"/>
  <c r="F93"/>
  <c r="E95"/>
  <c r="E94"/>
  <c r="E93"/>
  <c r="D95"/>
  <c r="D93"/>
  <c r="F128"/>
  <c r="E128"/>
  <c r="D128"/>
  <c r="F110"/>
  <c r="E110"/>
  <c r="D104"/>
  <c r="D112"/>
  <c r="D110" s="1"/>
  <c r="D92" s="1"/>
  <c r="J519"/>
  <c r="J520"/>
  <c r="H519"/>
  <c r="H520"/>
  <c r="J249"/>
  <c r="H249"/>
  <c r="J219"/>
  <c r="J220"/>
  <c r="H219"/>
  <c r="H220"/>
  <c r="J202"/>
  <c r="H202"/>
  <c r="D86"/>
  <c r="I213"/>
  <c r="G446"/>
  <c r="F10"/>
  <c r="F489"/>
  <c r="E135"/>
  <c r="E80"/>
  <c r="E49"/>
  <c r="D213"/>
  <c r="D215"/>
  <c r="D214"/>
  <c r="F533"/>
  <c r="F532"/>
  <c r="I215"/>
  <c r="I214"/>
  <c r="I525"/>
  <c r="G525"/>
  <c r="F525"/>
  <c r="E525"/>
  <c r="D525"/>
  <c r="G200"/>
  <c r="H200" s="1"/>
  <c r="I200"/>
  <c r="J200" s="1"/>
  <c r="F200"/>
  <c r="E200"/>
  <c r="D200"/>
  <c r="F116"/>
  <c r="H116" s="1"/>
  <c r="E116"/>
  <c r="D116"/>
  <c r="D400"/>
  <c r="I446"/>
  <c r="E532"/>
  <c r="D224"/>
  <c r="J195"/>
  <c r="H195"/>
  <c r="H243"/>
  <c r="H225"/>
  <c r="J225"/>
  <c r="J243"/>
  <c r="G218"/>
  <c r="H218" s="1"/>
  <c r="I410"/>
  <c r="G399"/>
  <c r="G400"/>
  <c r="G401"/>
  <c r="G416"/>
  <c r="I236"/>
  <c r="G537"/>
  <c r="G549"/>
  <c r="E500"/>
  <c r="E392"/>
  <c r="F152"/>
  <c r="E8"/>
  <c r="J231"/>
  <c r="J237"/>
  <c r="J267"/>
  <c r="J268"/>
  <c r="J269"/>
  <c r="J274"/>
  <c r="J303"/>
  <c r="J315"/>
  <c r="J316"/>
  <c r="J321"/>
  <c r="J363"/>
  <c r="J365"/>
  <c r="J375"/>
  <c r="J376"/>
  <c r="J381"/>
  <c r="J393"/>
  <c r="J405"/>
  <c r="J407"/>
  <c r="J417"/>
  <c r="J441"/>
  <c r="J447"/>
  <c r="J465"/>
  <c r="J471"/>
  <c r="J513"/>
  <c r="J514"/>
  <c r="H231"/>
  <c r="H237"/>
  <c r="H267"/>
  <c r="H268"/>
  <c r="H269"/>
  <c r="H274"/>
  <c r="H303"/>
  <c r="H315"/>
  <c r="H316"/>
  <c r="H363"/>
  <c r="H365"/>
  <c r="H376"/>
  <c r="H381"/>
  <c r="H393"/>
  <c r="H405"/>
  <c r="H407"/>
  <c r="H417"/>
  <c r="H441"/>
  <c r="H447"/>
  <c r="H465"/>
  <c r="H471"/>
  <c r="H513"/>
  <c r="H514"/>
  <c r="G440"/>
  <c r="G567"/>
  <c r="G464"/>
  <c r="G470"/>
  <c r="G458" s="1"/>
  <c r="H458" s="1"/>
  <c r="G410"/>
  <c r="G500"/>
  <c r="G392"/>
  <c r="G380"/>
  <c r="G374"/>
  <c r="H374" s="1"/>
  <c r="G314"/>
  <c r="G248"/>
  <c r="G224"/>
  <c r="D512"/>
  <c r="I567"/>
  <c r="I561"/>
  <c r="I555" s="1"/>
  <c r="I549"/>
  <c r="I543"/>
  <c r="I531" s="1"/>
  <c r="I534"/>
  <c r="I533"/>
  <c r="I532"/>
  <c r="I518"/>
  <c r="I512"/>
  <c r="I500"/>
  <c r="I494"/>
  <c r="I470"/>
  <c r="I464"/>
  <c r="I440"/>
  <c r="I434" s="1"/>
  <c r="I428"/>
  <c r="J428" s="1"/>
  <c r="I416"/>
  <c r="I404"/>
  <c r="J404" s="1"/>
  <c r="I401"/>
  <c r="I399"/>
  <c r="J399" s="1"/>
  <c r="I392"/>
  <c r="I386"/>
  <c r="I380"/>
  <c r="I374"/>
  <c r="I371"/>
  <c r="I370"/>
  <c r="I369"/>
  <c r="I362"/>
  <c r="I356"/>
  <c r="I350"/>
  <c r="I344"/>
  <c r="I341"/>
  <c r="I340"/>
  <c r="I339"/>
  <c r="I332"/>
  <c r="I320"/>
  <c r="I314"/>
  <c r="I308"/>
  <c r="I302"/>
  <c r="I278"/>
  <c r="I272"/>
  <c r="I266"/>
  <c r="I260"/>
  <c r="I248"/>
  <c r="I242"/>
  <c r="I230"/>
  <c r="I224"/>
  <c r="I218"/>
  <c r="E567"/>
  <c r="E561"/>
  <c r="E555" s="1"/>
  <c r="E549"/>
  <c r="E543"/>
  <c r="E533"/>
  <c r="E537"/>
  <c r="E534"/>
  <c r="E518"/>
  <c r="E512"/>
  <c r="E494"/>
  <c r="E491"/>
  <c r="E490"/>
  <c r="E489"/>
  <c r="E470"/>
  <c r="E461"/>
  <c r="E446"/>
  <c r="E440"/>
  <c r="E428"/>
  <c r="E416"/>
  <c r="E410"/>
  <c r="E404"/>
  <c r="E401"/>
  <c r="E386"/>
  <c r="E380"/>
  <c r="E374"/>
  <c r="E368" s="1"/>
  <c r="E371"/>
  <c r="E370"/>
  <c r="E369"/>
  <c r="E362"/>
  <c r="E356"/>
  <c r="E350"/>
  <c r="E344"/>
  <c r="E341"/>
  <c r="E340"/>
  <c r="E339"/>
  <c r="E332"/>
  <c r="E320"/>
  <c r="E314"/>
  <c r="E308"/>
  <c r="E302"/>
  <c r="E278"/>
  <c r="E266"/>
  <c r="E254" s="1"/>
  <c r="E260"/>
  <c r="E248"/>
  <c r="E242"/>
  <c r="E236"/>
  <c r="E230"/>
  <c r="E224"/>
  <c r="E215"/>
  <c r="E214"/>
  <c r="E213"/>
  <c r="E194"/>
  <c r="E188"/>
  <c r="E176"/>
  <c r="E170"/>
  <c r="E164"/>
  <c r="E146"/>
  <c r="E140"/>
  <c r="E137"/>
  <c r="E136"/>
  <c r="E122"/>
  <c r="E104"/>
  <c r="E98"/>
  <c r="E86"/>
  <c r="E74"/>
  <c r="E61"/>
  <c r="E43"/>
  <c r="E37"/>
  <c r="E31"/>
  <c r="E19"/>
  <c r="E7"/>
  <c r="E13"/>
  <c r="E10"/>
  <c r="E581" s="1"/>
  <c r="E9"/>
  <c r="E580" s="1"/>
  <c r="F512"/>
  <c r="D74"/>
  <c r="D218"/>
  <c r="D248"/>
  <c r="G266"/>
  <c r="F314"/>
  <c r="F302"/>
  <c r="F43"/>
  <c r="H43" s="1"/>
  <c r="G214"/>
  <c r="H214" s="1"/>
  <c r="F214"/>
  <c r="D8"/>
  <c r="D9"/>
  <c r="F9"/>
  <c r="D10"/>
  <c r="D13"/>
  <c r="F13"/>
  <c r="D19"/>
  <c r="F19"/>
  <c r="J19" s="1"/>
  <c r="D31"/>
  <c r="F31"/>
  <c r="H31" s="1"/>
  <c r="D37"/>
  <c r="F37"/>
  <c r="H37"/>
  <c r="D49"/>
  <c r="F49"/>
  <c r="H49" s="1"/>
  <c r="D61"/>
  <c r="F61"/>
  <c r="J61" s="1"/>
  <c r="D80"/>
  <c r="F80"/>
  <c r="H80" s="1"/>
  <c r="F86"/>
  <c r="D98"/>
  <c r="F98"/>
  <c r="F104"/>
  <c r="D122"/>
  <c r="F122"/>
  <c r="J122"/>
  <c r="D135"/>
  <c r="F135"/>
  <c r="H135" s="1"/>
  <c r="D136"/>
  <c r="F136"/>
  <c r="D137"/>
  <c r="F137"/>
  <c r="D140"/>
  <c r="F140"/>
  <c r="D146"/>
  <c r="F146"/>
  <c r="D152"/>
  <c r="D164"/>
  <c r="F164"/>
  <c r="D170"/>
  <c r="F170"/>
  <c r="D176"/>
  <c r="F176"/>
  <c r="D188"/>
  <c r="F188"/>
  <c r="D194"/>
  <c r="F194"/>
  <c r="H194"/>
  <c r="F213"/>
  <c r="G213"/>
  <c r="F215"/>
  <c r="G215"/>
  <c r="F218"/>
  <c r="F224"/>
  <c r="D230"/>
  <c r="F230"/>
  <c r="G230"/>
  <c r="H230" s="1"/>
  <c r="D236"/>
  <c r="F236"/>
  <c r="G236"/>
  <c r="D242"/>
  <c r="F242"/>
  <c r="G242"/>
  <c r="H242" s="1"/>
  <c r="F248"/>
  <c r="J248" s="1"/>
  <c r="D260"/>
  <c r="F260"/>
  <c r="F266"/>
  <c r="J266" s="1"/>
  <c r="D272"/>
  <c r="F272"/>
  <c r="G272"/>
  <c r="D278"/>
  <c r="F278"/>
  <c r="G278"/>
  <c r="D302"/>
  <c r="G302"/>
  <c r="H302" s="1"/>
  <c r="D308"/>
  <c r="F308"/>
  <c r="G308"/>
  <c r="D320"/>
  <c r="F320"/>
  <c r="G320"/>
  <c r="H320" s="1"/>
  <c r="D332"/>
  <c r="F332"/>
  <c r="G332"/>
  <c r="D339"/>
  <c r="F339"/>
  <c r="J339" s="1"/>
  <c r="G339"/>
  <c r="H339" s="1"/>
  <c r="D340"/>
  <c r="F340"/>
  <c r="G340"/>
  <c r="D341"/>
  <c r="F341"/>
  <c r="H341" s="1"/>
  <c r="G341"/>
  <c r="D344"/>
  <c r="F344"/>
  <c r="G344"/>
  <c r="D350"/>
  <c r="F350"/>
  <c r="G350"/>
  <c r="D356"/>
  <c r="F356"/>
  <c r="G356"/>
  <c r="D362"/>
  <c r="F362"/>
  <c r="J362" s="1"/>
  <c r="G362"/>
  <c r="H362"/>
  <c r="D369"/>
  <c r="F369"/>
  <c r="J369" s="1"/>
  <c r="G369"/>
  <c r="D370"/>
  <c r="F370"/>
  <c r="G370"/>
  <c r="H370" s="1"/>
  <c r="D371"/>
  <c r="F371"/>
  <c r="G371"/>
  <c r="D374"/>
  <c r="F374"/>
  <c r="D380"/>
  <c r="F380"/>
  <c r="H380"/>
  <c r="D386"/>
  <c r="F386"/>
  <c r="G386"/>
  <c r="D392"/>
  <c r="F392"/>
  <c r="D399"/>
  <c r="H399"/>
  <c r="D401"/>
  <c r="D404"/>
  <c r="F404"/>
  <c r="F398" s="1"/>
  <c r="G404"/>
  <c r="D410"/>
  <c r="F410"/>
  <c r="D416"/>
  <c r="D398" s="1"/>
  <c r="F416"/>
  <c r="J416" s="1"/>
  <c r="D428"/>
  <c r="F428"/>
  <c r="G428"/>
  <c r="H428" s="1"/>
  <c r="H435"/>
  <c r="D440"/>
  <c r="D434" s="1"/>
  <c r="F440"/>
  <c r="H440" s="1"/>
  <c r="D446"/>
  <c r="F446"/>
  <c r="H446" s="1"/>
  <c r="D464"/>
  <c r="F464"/>
  <c r="H464" s="1"/>
  <c r="D470"/>
  <c r="D458" s="1"/>
  <c r="F470"/>
  <c r="D489"/>
  <c r="D490"/>
  <c r="F490"/>
  <c r="D491"/>
  <c r="F491"/>
  <c r="G491"/>
  <c r="D494"/>
  <c r="F494"/>
  <c r="G494"/>
  <c r="G488" s="1"/>
  <c r="D500"/>
  <c r="F500"/>
  <c r="F488" s="1"/>
  <c r="G512"/>
  <c r="D518"/>
  <c r="F518"/>
  <c r="G518"/>
  <c r="D532"/>
  <c r="G532"/>
  <c r="D533"/>
  <c r="G533"/>
  <c r="D534"/>
  <c r="F534"/>
  <c r="G534"/>
  <c r="G581" s="1"/>
  <c r="D537"/>
  <c r="D531" s="1"/>
  <c r="F537"/>
  <c r="D543"/>
  <c r="F543"/>
  <c r="G543"/>
  <c r="G531" s="1"/>
  <c r="D549"/>
  <c r="F549"/>
  <c r="D561"/>
  <c r="D555" s="1"/>
  <c r="F561"/>
  <c r="G561"/>
  <c r="G555" s="1"/>
  <c r="D567"/>
  <c r="F567"/>
  <c r="D314"/>
  <c r="D43"/>
  <c r="F74"/>
  <c r="J74" s="1"/>
  <c r="J255"/>
  <c r="E464"/>
  <c r="D266"/>
  <c r="J257"/>
  <c r="J214"/>
  <c r="J224"/>
  <c r="J380"/>
  <c r="F7"/>
  <c r="D94"/>
  <c r="D580" s="1"/>
  <c r="J476"/>
  <c r="H19"/>
  <c r="H160"/>
  <c r="H509"/>
  <c r="H159"/>
  <c r="H140"/>
  <c r="H93"/>
  <c r="J297"/>
  <c r="H476"/>
  <c r="I488"/>
  <c r="E158"/>
  <c r="H184"/>
  <c r="H137"/>
  <c r="H122"/>
  <c r="H104"/>
  <c r="J159"/>
  <c r="J152"/>
  <c r="J104"/>
  <c r="J230"/>
  <c r="H183"/>
  <c r="J116"/>
  <c r="I458"/>
  <c r="J86"/>
  <c r="D7"/>
  <c r="E338"/>
  <c r="E488"/>
  <c r="J242"/>
  <c r="J440"/>
  <c r="J401"/>
  <c r="H507"/>
  <c r="J302"/>
  <c r="D158"/>
  <c r="J94"/>
  <c r="D488"/>
  <c r="F338"/>
  <c r="D338"/>
  <c r="J176"/>
  <c r="J470"/>
  <c r="J435"/>
  <c r="J508"/>
  <c r="D581"/>
  <c r="E92"/>
  <c r="H224"/>
  <c r="J93"/>
  <c r="H55"/>
  <c r="J98"/>
  <c r="F580"/>
  <c r="J272"/>
  <c r="F92"/>
  <c r="J370"/>
  <c r="E531"/>
  <c r="H257"/>
  <c r="I92"/>
  <c r="J92" s="1"/>
  <c r="I25"/>
  <c r="I7"/>
  <c r="H459"/>
  <c r="H401"/>
  <c r="G368"/>
  <c r="H368" s="1"/>
  <c r="G158"/>
  <c r="H158" s="1"/>
  <c r="H170"/>
  <c r="G92"/>
  <c r="H92" s="1"/>
  <c r="D68"/>
  <c r="D254"/>
  <c r="J459"/>
  <c r="J446"/>
  <c r="F368"/>
  <c r="H176"/>
  <c r="J31"/>
  <c r="F134"/>
  <c r="H297"/>
  <c r="E212"/>
  <c r="J392"/>
  <c r="F25"/>
  <c r="D212"/>
  <c r="I506"/>
  <c r="E398"/>
  <c r="E25"/>
  <c r="J184"/>
  <c r="I134"/>
  <c r="J134" s="1"/>
  <c r="J140"/>
  <c r="H369"/>
  <c r="H272"/>
  <c r="F531"/>
  <c r="F296"/>
  <c r="H256"/>
  <c r="G134"/>
  <c r="H134" s="1"/>
  <c r="I296"/>
  <c r="H416"/>
  <c r="J320"/>
  <c r="J298"/>
  <c r="H248"/>
  <c r="J194"/>
  <c r="J188"/>
  <c r="H188"/>
  <c r="H164"/>
  <c r="F158"/>
  <c r="J37"/>
  <c r="J28"/>
  <c r="J26"/>
  <c r="G296"/>
  <c r="H296" s="1"/>
  <c r="E68"/>
  <c r="E458"/>
  <c r="I338"/>
  <c r="J338" s="1"/>
  <c r="I212"/>
  <c r="J218"/>
  <c r="I580"/>
  <c r="J70"/>
  <c r="F458"/>
  <c r="J464"/>
  <c r="F254"/>
  <c r="F212"/>
  <c r="J213"/>
  <c r="F182"/>
  <c r="J146"/>
  <c r="J135"/>
  <c r="F581"/>
  <c r="J71"/>
  <c r="J49"/>
  <c r="J458"/>
  <c r="G506"/>
  <c r="G398"/>
  <c r="H398" s="1"/>
  <c r="H404"/>
  <c r="G182"/>
  <c r="G580"/>
  <c r="H70"/>
  <c r="H74"/>
  <c r="G25"/>
  <c r="H25" s="1"/>
  <c r="D506"/>
  <c r="D368"/>
  <c r="D296"/>
  <c r="D182"/>
  <c r="D134"/>
  <c r="D579"/>
  <c r="D25"/>
  <c r="D578" s="1"/>
  <c r="H556" l="1"/>
  <c r="G254"/>
  <c r="H254" s="1"/>
  <c r="G579"/>
  <c r="H266"/>
  <c r="H518"/>
  <c r="H470"/>
  <c r="G434"/>
  <c r="H392"/>
  <c r="G338"/>
  <c r="H338" s="1"/>
  <c r="H298"/>
  <c r="H314"/>
  <c r="H236"/>
  <c r="G212"/>
  <c r="H212" s="1"/>
  <c r="H213"/>
  <c r="J557"/>
  <c r="J512"/>
  <c r="I398"/>
  <c r="J398" s="1"/>
  <c r="I368"/>
  <c r="J368" s="1"/>
  <c r="J374"/>
  <c r="J296"/>
  <c r="J256"/>
  <c r="I254"/>
  <c r="J254" s="1"/>
  <c r="J183"/>
  <c r="I182"/>
  <c r="I581"/>
  <c r="J581" s="1"/>
  <c r="I158"/>
  <c r="J158" s="1"/>
  <c r="J164"/>
  <c r="I68"/>
  <c r="I579"/>
  <c r="J25"/>
  <c r="E506"/>
  <c r="E434"/>
  <c r="E296"/>
  <c r="E578" s="1"/>
  <c r="E182"/>
  <c r="E134"/>
  <c r="E579"/>
  <c r="H7"/>
  <c r="H434"/>
  <c r="J434"/>
  <c r="F434"/>
  <c r="J7"/>
  <c r="H580"/>
  <c r="J236"/>
  <c r="J341"/>
  <c r="F68"/>
  <c r="H68" s="1"/>
  <c r="H61"/>
  <c r="H581"/>
  <c r="H182"/>
  <c r="J212"/>
  <c r="H557"/>
  <c r="F555"/>
  <c r="J556"/>
  <c r="H573"/>
  <c r="F506"/>
  <c r="J518"/>
  <c r="H512"/>
  <c r="J314"/>
  <c r="J182"/>
  <c r="H86"/>
  <c r="H69"/>
  <c r="J580"/>
  <c r="F579"/>
  <c r="H26"/>
  <c r="J43"/>
  <c r="H579" l="1"/>
  <c r="G578"/>
  <c r="I578"/>
  <c r="J578" s="1"/>
  <c r="F578"/>
  <c r="J68"/>
  <c r="H555"/>
  <c r="J555"/>
  <c r="J506"/>
  <c r="H506"/>
  <c r="J579"/>
  <c r="H578" l="1"/>
</calcChain>
</file>

<file path=xl/sharedStrings.xml><?xml version="1.0" encoding="utf-8"?>
<sst xmlns="http://schemas.openxmlformats.org/spreadsheetml/2006/main" count="493" uniqueCount="111">
  <si>
    <t>ВСЕГО ПО МУНИЦИПАЛЬНЫМ ПРОГРАММАМ,                    в т.ч.</t>
  </si>
  <si>
    <t>Всего</t>
  </si>
  <si>
    <t xml:space="preserve"> Подпрограмма "Общее образование" </t>
  </si>
  <si>
    <t xml:space="preserve"> Подпрограмма «Развитие физической культуры и спорта»            </t>
  </si>
  <si>
    <t xml:space="preserve">Подпрограмма "Профилактика преступлений и иных правонарушений" </t>
  </si>
  <si>
    <t>тыс.руб</t>
  </si>
  <si>
    <t>Подпрограмма "Социальная ипотека"</t>
  </si>
  <si>
    <t>Наименование программ (подпрограмм)</t>
  </si>
  <si>
    <t xml:space="preserve"> Процент выполнения, %</t>
  </si>
  <si>
    <t xml:space="preserve"> Процент финансирования, %</t>
  </si>
  <si>
    <t>Межбюджетные трансферты</t>
  </si>
  <si>
    <t>Внебюджетные источники</t>
  </si>
  <si>
    <t xml:space="preserve"> Подпрограмма "Дополнительное образование, воспитание и психолого-социальное сопровождение детей"     </t>
  </si>
  <si>
    <t>Подпрограмма "Комфортная городская среда"</t>
  </si>
  <si>
    <t>Объем финансирования, утвержденный в муниципальной программе ГОЩ (тыс.руб.)</t>
  </si>
  <si>
    <t>1. Муниципальная программа городского округа Щёлково "Здравоохранение"</t>
  </si>
  <si>
    <t>Бюджет ГОЩ</t>
  </si>
  <si>
    <t xml:space="preserve">Подпрограмма " Профилактика заболеваний и формирование здорового образа жизни. Развитие первичной медико-санитарной помощи"                    </t>
  </si>
  <si>
    <t xml:space="preserve">Подпрограмма "Финансовое обеспечение системы организации медицинской помощи"                    </t>
  </si>
  <si>
    <t xml:space="preserve">2. Муниципальная программа городского округа Щёлково "Культура"              </t>
  </si>
  <si>
    <t>Подпрограмма " Обеспечивающая подпрограмма"</t>
  </si>
  <si>
    <t>3. Муниципальная программа городского округа Щёлково "Образование"</t>
  </si>
  <si>
    <t xml:space="preserve">4. Муниципальная программа городского округа Щёлково "Социальная защита населения"            </t>
  </si>
  <si>
    <t xml:space="preserve">Подпрограмма  "Социальная поддержка граждан"                    </t>
  </si>
  <si>
    <t xml:space="preserve">Подпрограмма "Развитие системы отдыха и оздоровления детей"                    </t>
  </si>
  <si>
    <t xml:space="preserve">Подпрограмма "Развитие и поддержка социально ориентированных некоммерческих организаций"                    </t>
  </si>
  <si>
    <t xml:space="preserve">5. Муниципальная программа городского округ Щёлково "Спорт"   </t>
  </si>
  <si>
    <t xml:space="preserve">Подпрограмма "Подготовка спортивного резерва»     </t>
  </si>
  <si>
    <t xml:space="preserve">6. Муниципальная программа городского округа Щёлково"Развитие сельского хозяйства"              </t>
  </si>
  <si>
    <t xml:space="preserve">7.  Муниципальная программа городского округа Щёлково "Экология и окружающая среда"              </t>
  </si>
  <si>
    <t>Подпрограмма "Охрана окружающей среды"</t>
  </si>
  <si>
    <t>Подпрограмма "Развитие водохозяйственного комплекса"</t>
  </si>
  <si>
    <t>9.  Муниципальная программа городского округа Щёлково "Жилище"</t>
  </si>
  <si>
    <t xml:space="preserve">Подпрограмма "Обеспечение жильем молодых семей"           </t>
  </si>
  <si>
    <t xml:space="preserve">Подпрограмма " Обеспечение жильем детей-сирот и детей, оставшихся без попечения родителей, лиц из числа детей-сирот и детей, оставшихся без попечения родителей"           </t>
  </si>
  <si>
    <t>Подпрограмма " Улучшение жилищных условий отдельных категорий многодетных семей"</t>
  </si>
  <si>
    <t>10.  Муниципальная программа городского округа Щёлково "Развитие инженерной инфраструктуры "</t>
  </si>
  <si>
    <t xml:space="preserve"> Подпрограмма " Чистая вода"               </t>
  </si>
  <si>
    <t>Подпрограмма " Системы водоотведения"</t>
  </si>
  <si>
    <t>Подпрограмма "Энергосбережение и повышение энергетической эффективности"</t>
  </si>
  <si>
    <t xml:space="preserve"> "Обеспечивающая подпрограмма"</t>
  </si>
  <si>
    <t>11.  Муниципальная программа городского округа Щёлково "Предпринимательство"</t>
  </si>
  <si>
    <t xml:space="preserve">Подпрограмма "Инвестиции"              </t>
  </si>
  <si>
    <t>Подпрограмма " Развитие конкуренции"</t>
  </si>
  <si>
    <t xml:space="preserve">Подпрограмма " Развитие малого и среднего предпринимательства"              </t>
  </si>
  <si>
    <t>12. Муниципальная программа городского округа Щёлково «Управление имуществом и муниципальными финансами»</t>
  </si>
  <si>
    <t>Подпрограмма " Управление муниципальными финансами"</t>
  </si>
  <si>
    <t>внебюджетные источники</t>
  </si>
  <si>
    <t>"Обеспечивающая подпрограмма"</t>
  </si>
  <si>
    <t>13. Муниципальная программа городского округа Щёлково "Развитие институтов гражданского общества, повышения эффективности местного самоуправления и реализация молодёжной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</si>
  <si>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</si>
  <si>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Подпрограмма "Молодежь Подмосковья"</t>
  </si>
  <si>
    <t>14. Муниципальная программа городского округа Щёлково"Развитие и функционирование дорожно-транспортного комплекса"</t>
  </si>
  <si>
    <t>Подпрограмма " Пассажирский транспорт общего пользования"</t>
  </si>
  <si>
    <t>Межбюджетные трагсферты</t>
  </si>
  <si>
    <t>Подпрограмма "Дороги Подмосковья"</t>
  </si>
  <si>
    <t>15. Муниципальная программа городского округа Щёлково "Цифровое муниципальное образование"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</si>
  <si>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</si>
  <si>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16. Муниципальная программа городского округа Щёлково "Архитектура и градостроительство"</t>
  </si>
  <si>
    <t>Подпрограмма "Разработка Генерального плана развития городского округа"</t>
  </si>
  <si>
    <t>17.Муниципальная программа городского округа Щёлково "Формирование современной комфортной городской среды"</t>
  </si>
  <si>
    <t>18. Муниципальная программа "Строительство объектов социальной инфраструктуры</t>
  </si>
  <si>
    <t>Подпрограмма "Строительство (реконструкция) объектов образования"</t>
  </si>
  <si>
    <t xml:space="preserve">Подпрограмма "Строительство (реконструкция) объектов физической культуры и спорта"
</t>
  </si>
  <si>
    <t>19. Муниципальная программа городского округа Щёлково "Переселение граждан из аварийного жилищного фонда"</t>
  </si>
  <si>
    <t>Подпрограмма " Обеспечение устойчивого сокращения непригодного для проживания жилищного фонда"</t>
  </si>
  <si>
    <t>Подпрограмма "Обеспечение мероприятий по переселению граждан из аварийного жилищного фонда в Московской области"</t>
  </si>
  <si>
    <t xml:space="preserve">«Обеспечивающая подпрограмма»  </t>
  </si>
  <si>
    <t xml:space="preserve"> Подпрограмма "Развитие отраслей сельского хозяйства и перерабатывающей промышленности"                    </t>
  </si>
  <si>
    <t>,</t>
  </si>
  <si>
    <t xml:space="preserve">                        </t>
  </si>
  <si>
    <t>Подпрограмма "Развитие библиотечного дела в Московской области "</t>
  </si>
  <si>
    <t>Подпрограмма " Развитие профессионального искусства, гастрольно-концертной и культурно-досуговой деятельности, кинематографии Московской области"</t>
  </si>
  <si>
    <t>Подпрограмма "Укрепление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</si>
  <si>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</si>
  <si>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 xml:space="preserve"> Подпрограмма "Развитие потребительского рынка и услуг на территории муниципального образования Московской области"</t>
  </si>
  <si>
    <t>Подпрограмма "Реализация политики пространственного развития городского округа"</t>
  </si>
  <si>
    <t>Обеспечивающая подпрограмма</t>
  </si>
  <si>
    <t>Подрограмма " Развитие лесного хозяйства"</t>
  </si>
  <si>
    <t>Подпрограмма "Создание условий для жилищного строительства"</t>
  </si>
  <si>
    <r>
      <rPr>
        <b/>
        <sz val="12"/>
        <rFont val="Times New Roman"/>
        <family val="1"/>
        <charset val="204"/>
      </rPr>
      <t xml:space="preserve">8. Муниципальная программа городского округа Щёлково"Безопасность и обеспечение безопасности жизнедеятельности населения"     </t>
    </r>
    <r>
      <rPr>
        <b/>
        <sz val="12"/>
        <color indexed="10"/>
        <rFont val="Times New Roman"/>
        <family val="1"/>
        <charset val="204"/>
      </rPr>
      <t xml:space="preserve">    </t>
    </r>
  </si>
  <si>
    <t>Исполнение  муниципальных * программ  (кассовый расход)</t>
  </si>
  <si>
    <t>*Исполнение муниципальных программ рассчитывается от объема финансирования, утвержденного в муниципальной программе ГОЩ</t>
  </si>
  <si>
    <t>Подпрограмма "Содействие занятости населения , развитие трудовых ресурсов и охраны труд"</t>
  </si>
  <si>
    <t>Подпрограмма "Обеспечение доступности для инвалидов и маломобильных групп населения объектов инфраструктуры и услуг"</t>
  </si>
  <si>
    <t xml:space="preserve">Подпрограмма "Вовлечение в оборот земель сельскохозяйственного назначения и развитие мелиорации"                    </t>
  </si>
  <si>
    <t xml:space="preserve">Подпрограмма "Обеспечение эпизоотического и ветеринарно-санитарного благополучия и развитие государственной ветеринарной службы"               </t>
  </si>
  <si>
    <t>Подпрограмма " Обеспечение мероприятий по защите населения и территорий от чрезвычайных ситуаций на территории муниципального образования Московской области</t>
  </si>
  <si>
    <t>Подпрограмма " Обеспечение мероприятий гражданской обороны на территории муниципального образования Московской области"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</si>
  <si>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</si>
  <si>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 xml:space="preserve"> Подпрограмма " Объекты теплоснабжения, инженерные коммуникации"               </t>
  </si>
  <si>
    <t>Подпрограмма "Реализация полномочий в сфере жилищно-коммунального хозяйства"</t>
  </si>
  <si>
    <t>Подпрограмма "Эффективное управление имущественным комплексом"</t>
  </si>
  <si>
    <t>Подпрограмма "Управление муниципальным долгом"</t>
  </si>
  <si>
    <t>Подпрограмма "Эффективное местное самоуправление "</t>
  </si>
  <si>
    <t>Подпрограмма "Повышение качества  и доступности предоставления государственных и муниципальных услуг на базе многофункциональных центров предоставления государственных муниципальных услуг"</t>
  </si>
  <si>
    <t>Подпрограмма "Обеспечивающая подпрограмма"</t>
  </si>
  <si>
    <t>Подпрограмма "Развитие архивного дела"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</si>
  <si>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</si>
  <si>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Подпрограмма "Развиие добровольчества (волонтерства) в Московской области</t>
  </si>
  <si>
    <t>Подпрограмма "Развитие музейного дела"</t>
  </si>
  <si>
    <t xml:space="preserve">Исполнение  муниципальных программ  (фактическое выполнение) </t>
  </si>
  <si>
    <t>Подпрограмма: "Развитие образования в сфере культуры"</t>
  </si>
  <si>
    <t>Подпрограмма "Развитие газификации, топливозаправочного комплекса и электроэнергетики"</t>
  </si>
  <si>
    <t>Подпрограмма "Обеспечение жильем отдельных категорий граждан за счет средств федерального бюджета"</t>
  </si>
  <si>
    <t>Подпрограмма "Обеспечение мероприятий по переселению граждан из аварийного жилищного фонда в Московской области, признанного таковыми после 1 января 2017 года"</t>
  </si>
  <si>
    <t>Подрограмма " Ликвидация накопленного вреда окружающей среде"</t>
  </si>
  <si>
    <t>Подпрограмма "Безопасность дорожного движения"</t>
  </si>
  <si>
    <t xml:space="preserve">Объем фининсирования, утвержденый в бюджете ГОЩ
на 2025 год и на плановый период 2026 и 2027 годов, решением СД ГОЩ от 11.12.2024 № 48/9-14-НПА  </t>
  </si>
  <si>
    <t xml:space="preserve">Сводный оперативный отчет 
о реализации муниципальных программ городского округа Щёлково
за II квартал 2025 года
</t>
  </si>
  <si>
    <t>Объем финансирования в соответствии со сводной бюджетной росписью на 01.07.2025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</si>
</sst>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#,##0.0"/>
  </numFmts>
  <fonts count="21">
    <font>
      <sz val="10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4"/>
      <name val="Arial Cyr"/>
      <charset val="204"/>
    </font>
    <font>
      <b/>
      <sz val="12"/>
      <color indexed="10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96">
    <xf numFmtId="0" fontId="0" fillId="0" borderId="0" xfId="0"/>
    <xf numFmtId="166" fontId="0" fillId="0" borderId="0" xfId="0" applyNumberFormat="1" applyFill="1"/>
    <xf numFmtId="166" fontId="3" fillId="0" borderId="0" xfId="0" applyNumberFormat="1" applyFont="1" applyFill="1"/>
    <xf numFmtId="166" fontId="3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Fill="1" applyBorder="1"/>
    <xf numFmtId="166" fontId="4" fillId="0" borderId="0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horizontal="right" vertical="center"/>
    </xf>
    <xf numFmtId="166" fontId="4" fillId="0" borderId="2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6" fillId="0" borderId="3" xfId="0" applyNumberFormat="1" applyFont="1" applyFill="1" applyBorder="1" applyAlignment="1">
      <alignment horizontal="left" vertical="center" wrapText="1"/>
    </xf>
    <xf numFmtId="166" fontId="4" fillId="0" borderId="3" xfId="0" applyNumberFormat="1" applyFont="1" applyFill="1" applyBorder="1" applyAlignment="1">
      <alignment horizontal="left" vertical="center" wrapText="1"/>
    </xf>
    <xf numFmtId="166" fontId="0" fillId="0" borderId="4" xfId="0" applyNumberFormat="1" applyFill="1" applyBorder="1"/>
    <xf numFmtId="166" fontId="0" fillId="0" borderId="2" xfId="0" applyNumberFormat="1" applyFont="1" applyFill="1" applyBorder="1"/>
    <xf numFmtId="0" fontId="11" fillId="0" borderId="0" xfId="0" applyFont="1" applyFill="1" applyProtection="1">
      <protection locked="0"/>
    </xf>
    <xf numFmtId="166" fontId="11" fillId="0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13" fillId="0" borderId="0" xfId="0" applyFont="1" applyFill="1" applyProtection="1">
      <protection locked="0"/>
    </xf>
    <xf numFmtId="166" fontId="2" fillId="0" borderId="3" xfId="0" applyNumberFormat="1" applyFont="1" applyFill="1" applyBorder="1" applyAlignment="1">
      <alignment vertical="top" wrapText="1"/>
    </xf>
    <xf numFmtId="166" fontId="5" fillId="0" borderId="5" xfId="0" applyNumberFormat="1" applyFont="1" applyFill="1" applyBorder="1" applyAlignment="1">
      <alignment horizontal="right" vertical="center"/>
    </xf>
    <xf numFmtId="166" fontId="2" fillId="0" borderId="3" xfId="0" applyNumberFormat="1" applyFont="1" applyFill="1" applyBorder="1" applyAlignment="1">
      <alignment horizontal="left" vertical="center" wrapText="1"/>
    </xf>
    <xf numFmtId="166" fontId="1" fillId="0" borderId="0" xfId="0" applyNumberFormat="1" applyFont="1" applyFill="1"/>
    <xf numFmtId="166" fontId="12" fillId="0" borderId="0" xfId="0" applyNumberFormat="1" applyFont="1" applyFill="1"/>
    <xf numFmtId="166" fontId="9" fillId="0" borderId="3" xfId="0" applyNumberFormat="1" applyFont="1" applyFill="1" applyBorder="1" applyAlignment="1" applyProtection="1">
      <alignment horizontal="left" vertical="top" wrapText="1"/>
      <protection locked="0" hidden="1"/>
    </xf>
    <xf numFmtId="166" fontId="8" fillId="0" borderId="1" xfId="0" applyNumberFormat="1" applyFont="1" applyFill="1" applyBorder="1" applyAlignment="1">
      <alignment horizontal="right" vertical="center"/>
    </xf>
    <xf numFmtId="166" fontId="9" fillId="0" borderId="1" xfId="0" applyNumberFormat="1" applyFont="1" applyFill="1" applyBorder="1" applyAlignment="1">
      <alignment horizontal="right" vertical="center"/>
    </xf>
    <xf numFmtId="166" fontId="6" fillId="0" borderId="1" xfId="0" applyNumberFormat="1" applyFont="1" applyFill="1" applyBorder="1" applyAlignment="1">
      <alignment horizontal="right" vertical="center" wrapText="1"/>
    </xf>
    <xf numFmtId="166" fontId="7" fillId="0" borderId="3" xfId="0" applyNumberFormat="1" applyFont="1" applyFill="1" applyBorder="1" applyAlignment="1">
      <alignment vertical="top" wrapText="1"/>
    </xf>
    <xf numFmtId="166" fontId="3" fillId="0" borderId="3" xfId="0" applyNumberFormat="1" applyFont="1" applyFill="1" applyBorder="1"/>
    <xf numFmtId="166" fontId="9" fillId="0" borderId="3" xfId="0" applyNumberFormat="1" applyFont="1" applyFill="1" applyBorder="1" applyAlignment="1" applyProtection="1">
      <alignment horizontal="left" vertical="center" wrapText="1"/>
      <protection locked="0" hidden="1"/>
    </xf>
    <xf numFmtId="166" fontId="4" fillId="0" borderId="3" xfId="0" applyNumberFormat="1" applyFont="1" applyFill="1" applyBorder="1" applyAlignment="1">
      <alignment horizontal="left" vertical="center"/>
    </xf>
    <xf numFmtId="166" fontId="9" fillId="0" borderId="3" xfId="0" applyNumberFormat="1" applyFont="1" applyFill="1" applyBorder="1" applyAlignment="1" applyProtection="1">
      <alignment vertical="center" wrapText="1"/>
      <protection locked="0" hidden="1"/>
    </xf>
    <xf numFmtId="166" fontId="4" fillId="0" borderId="3" xfId="0" applyNumberFormat="1" applyFont="1" applyFill="1" applyBorder="1" applyAlignment="1">
      <alignment vertical="top" wrapText="1"/>
    </xf>
    <xf numFmtId="166" fontId="5" fillId="0" borderId="3" xfId="0" applyNumberFormat="1" applyFont="1" applyFill="1" applyBorder="1" applyAlignment="1">
      <alignment vertical="top" wrapText="1"/>
    </xf>
    <xf numFmtId="166" fontId="4" fillId="0" borderId="6" xfId="0" applyNumberFormat="1" applyFont="1" applyFill="1" applyBorder="1" applyAlignment="1">
      <alignment horizontal="left" vertical="center" wrapText="1"/>
    </xf>
    <xf numFmtId="166" fontId="4" fillId="0" borderId="7" xfId="0" applyNumberFormat="1" applyFont="1" applyFill="1" applyBorder="1" applyAlignment="1">
      <alignment horizontal="right" vertical="center"/>
    </xf>
    <xf numFmtId="166" fontId="4" fillId="0" borderId="8" xfId="0" applyNumberFormat="1" applyFont="1" applyFill="1" applyBorder="1" applyAlignment="1">
      <alignment horizontal="right" vertical="center"/>
    </xf>
    <xf numFmtId="166" fontId="2" fillId="0" borderId="6" xfId="0" applyNumberFormat="1" applyFont="1" applyFill="1" applyBorder="1" applyAlignment="1">
      <alignment horizontal="left" vertical="center" wrapText="1"/>
    </xf>
    <xf numFmtId="166" fontId="2" fillId="0" borderId="2" xfId="0" applyNumberFormat="1" applyFont="1" applyFill="1" applyBorder="1" applyAlignment="1">
      <alignment horizontal="right" vertical="center"/>
    </xf>
    <xf numFmtId="166" fontId="4" fillId="0" borderId="4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right" vertical="center" wrapText="1"/>
    </xf>
    <xf numFmtId="166" fontId="5" fillId="0" borderId="3" xfId="0" applyNumberFormat="1" applyFont="1" applyFill="1" applyBorder="1" applyAlignment="1">
      <alignment wrapText="1"/>
    </xf>
    <xf numFmtId="165" fontId="2" fillId="0" borderId="2" xfId="0" applyNumberFormat="1" applyFont="1" applyFill="1" applyBorder="1" applyAlignment="1">
      <alignment horizontal="right" vertical="center" wrapText="1"/>
    </xf>
    <xf numFmtId="165" fontId="2" fillId="0" borderId="9" xfId="0" applyNumberFormat="1" applyFont="1" applyFill="1" applyBorder="1" applyAlignment="1">
      <alignment horizontal="right" vertical="center" wrapText="1"/>
    </xf>
    <xf numFmtId="166" fontId="19" fillId="0" borderId="2" xfId="0" applyNumberFormat="1" applyFont="1" applyFill="1" applyBorder="1" applyAlignment="1">
      <alignment horizontal="right" vertical="center"/>
    </xf>
    <xf numFmtId="166" fontId="19" fillId="0" borderId="1" xfId="0" applyNumberFormat="1" applyFont="1" applyFill="1" applyBorder="1" applyAlignment="1">
      <alignment horizontal="right" vertical="center"/>
    </xf>
    <xf numFmtId="166" fontId="4" fillId="2" borderId="8" xfId="0" applyNumberFormat="1" applyFont="1" applyFill="1" applyBorder="1" applyAlignment="1">
      <alignment horizontal="right" vertical="center"/>
    </xf>
    <xf numFmtId="166" fontId="2" fillId="2" borderId="8" xfId="0" applyNumberFormat="1" applyFont="1" applyFill="1" applyBorder="1" applyAlignment="1">
      <alignment horizontal="right" vertical="center"/>
    </xf>
    <xf numFmtId="166" fontId="4" fillId="2" borderId="2" xfId="0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right" vertical="center"/>
    </xf>
    <xf numFmtId="166" fontId="4" fillId="2" borderId="1" xfId="0" applyNumberFormat="1" applyFont="1" applyFill="1" applyBorder="1" applyAlignment="1">
      <alignment horizontal="right" vertical="center"/>
    </xf>
    <xf numFmtId="166" fontId="2" fillId="2" borderId="7" xfId="0" applyNumberFormat="1" applyFont="1" applyFill="1" applyBorder="1" applyAlignment="1">
      <alignment horizontal="right" vertical="center"/>
    </xf>
    <xf numFmtId="166" fontId="4" fillId="2" borderId="7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 wrapText="1"/>
    </xf>
    <xf numFmtId="166" fontId="4" fillId="0" borderId="0" xfId="0" applyNumberFormat="1" applyFont="1" applyFill="1" applyBorder="1" applyAlignment="1">
      <alignment horizontal="right" vertical="top" wrapText="1"/>
    </xf>
    <xf numFmtId="166" fontId="19" fillId="2" borderId="2" xfId="0" applyNumberFormat="1" applyFont="1" applyFill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5" fontId="2" fillId="2" borderId="9" xfId="0" applyNumberFormat="1" applyFont="1" applyFill="1" applyBorder="1" applyAlignment="1">
      <alignment horizontal="right" vertical="center" wrapText="1"/>
    </xf>
    <xf numFmtId="166" fontId="20" fillId="2" borderId="3" xfId="0" applyNumberFormat="1" applyFont="1" applyFill="1" applyBorder="1" applyAlignment="1">
      <alignment horizontal="left" vertical="center" wrapText="1"/>
    </xf>
    <xf numFmtId="166" fontId="4" fillId="2" borderId="3" xfId="0" applyNumberFormat="1" applyFont="1" applyFill="1" applyBorder="1" applyAlignment="1">
      <alignment horizontal="left" vertical="center" wrapText="1"/>
    </xf>
    <xf numFmtId="166" fontId="6" fillId="2" borderId="3" xfId="0" applyNumberFormat="1" applyFont="1" applyFill="1" applyBorder="1" applyAlignment="1">
      <alignment horizontal="left" vertical="center" wrapText="1"/>
    </xf>
    <xf numFmtId="166" fontId="2" fillId="2" borderId="3" xfId="0" applyNumberFormat="1" applyFont="1" applyFill="1" applyBorder="1" applyAlignment="1">
      <alignment vertical="top" wrapText="1"/>
    </xf>
    <xf numFmtId="166" fontId="9" fillId="2" borderId="3" xfId="0" applyNumberFormat="1" applyFont="1" applyFill="1" applyBorder="1" applyAlignment="1" applyProtection="1">
      <alignment horizontal="left" vertical="top" wrapText="1"/>
      <protection locked="0" hidden="1"/>
    </xf>
    <xf numFmtId="166" fontId="2" fillId="0" borderId="10" xfId="0" applyNumberFormat="1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horizontal="right" vertical="center" wrapText="1"/>
    </xf>
    <xf numFmtId="166" fontId="6" fillId="0" borderId="6" xfId="0" applyNumberFormat="1" applyFont="1" applyFill="1" applyBorder="1" applyAlignment="1">
      <alignment horizontal="left" vertical="center" wrapText="1"/>
    </xf>
    <xf numFmtId="166" fontId="6" fillId="2" borderId="6" xfId="0" applyNumberFormat="1" applyFont="1" applyFill="1" applyBorder="1" applyAlignment="1">
      <alignment horizontal="left" vertical="center" wrapText="1"/>
    </xf>
    <xf numFmtId="166" fontId="16" fillId="0" borderId="0" xfId="0" applyNumberFormat="1" applyFont="1" applyFill="1"/>
    <xf numFmtId="0" fontId="17" fillId="0" borderId="0" xfId="0" applyFont="1" applyFill="1" applyAlignment="1" applyProtection="1">
      <alignment wrapText="1"/>
      <protection locked="0"/>
    </xf>
    <xf numFmtId="0" fontId="12" fillId="0" borderId="0" xfId="0" applyFont="1" applyAlignment="1">
      <alignment wrapText="1"/>
    </xf>
    <xf numFmtId="0" fontId="17" fillId="0" borderId="0" xfId="0" applyFont="1" applyFill="1" applyProtection="1">
      <protection locked="0"/>
    </xf>
    <xf numFmtId="166" fontId="17" fillId="0" borderId="0" xfId="0" applyNumberFormat="1" applyFont="1" applyFill="1" applyProtection="1">
      <protection locked="0"/>
    </xf>
    <xf numFmtId="0" fontId="12" fillId="0" borderId="0" xfId="0" applyFont="1" applyFill="1" applyProtection="1">
      <protection locked="0"/>
    </xf>
    <xf numFmtId="166" fontId="4" fillId="0" borderId="0" xfId="0" applyNumberFormat="1" applyFont="1" applyFill="1"/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6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right" vertical="center"/>
    </xf>
    <xf numFmtId="166" fontId="2" fillId="2" borderId="11" xfId="0" applyNumberFormat="1" applyFont="1" applyFill="1" applyBorder="1" applyAlignment="1">
      <alignment horizontal="center" vertical="center" wrapText="1"/>
    </xf>
    <xf numFmtId="166" fontId="2" fillId="2" borderId="8" xfId="0" applyNumberFormat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 applyAlignment="1">
      <alignment horizontal="center" vertical="center" wrapText="1"/>
    </xf>
    <xf numFmtId="166" fontId="2" fillId="2" borderId="13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left" vertical="center" wrapText="1"/>
    </xf>
    <xf numFmtId="166" fontId="14" fillId="0" borderId="0" xfId="0" applyNumberFormat="1" applyFont="1" applyFill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horizontal="left" vertical="top" wrapText="1"/>
    </xf>
    <xf numFmtId="0" fontId="17" fillId="0" borderId="0" xfId="0" applyFont="1" applyFill="1" applyAlignment="1" applyProtection="1">
      <alignment wrapText="1"/>
      <protection locked="0"/>
    </xf>
    <xf numFmtId="0" fontId="12" fillId="0" borderId="0" xfId="0" applyFont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1"/>
  <sheetViews>
    <sheetView tabSelected="1" zoomScaleNormal="100" zoomScaleSheetLayoutView="90" workbookViewId="0">
      <selection activeCell="M1" sqref="M1"/>
    </sheetView>
  </sheetViews>
  <sheetFormatPr defaultRowHeight="12.75"/>
  <cols>
    <col min="1" max="1" width="7.140625" style="1" customWidth="1"/>
    <col min="2" max="2" width="16" style="1" hidden="1" customWidth="1"/>
    <col min="3" max="3" width="43.140625" style="1" customWidth="1"/>
    <col min="4" max="4" width="27.42578125" style="1" customWidth="1"/>
    <col min="5" max="5" width="26.140625" style="1" customWidth="1"/>
    <col min="6" max="6" width="19.5703125" style="1" customWidth="1"/>
    <col min="7" max="7" width="15.140625" style="1" customWidth="1"/>
    <col min="8" max="8" width="14.85546875" style="1" customWidth="1"/>
    <col min="9" max="9" width="19.28515625" style="1" customWidth="1"/>
    <col min="10" max="10" width="18.5703125" style="1" customWidth="1"/>
    <col min="11" max="11" width="10.85546875" style="1" bestFit="1" customWidth="1"/>
    <col min="12" max="12" width="10.7109375" style="1" bestFit="1" customWidth="1"/>
    <col min="13" max="16384" width="9.140625" style="1"/>
  </cols>
  <sheetData>
    <row r="1" spans="3:11" ht="62.25" customHeight="1">
      <c r="C1" s="89" t="s">
        <v>109</v>
      </c>
      <c r="D1" s="89"/>
      <c r="E1" s="89"/>
      <c r="F1" s="89"/>
      <c r="G1" s="89"/>
      <c r="H1" s="89"/>
      <c r="I1" s="89"/>
      <c r="J1" s="89"/>
    </row>
    <row r="2" spans="3:11" ht="99.75" customHeight="1">
      <c r="C2" s="90" t="s">
        <v>7</v>
      </c>
      <c r="D2" s="91" t="s">
        <v>108</v>
      </c>
      <c r="E2" s="92" t="s">
        <v>110</v>
      </c>
      <c r="F2" s="92" t="s">
        <v>14</v>
      </c>
      <c r="G2" s="80" t="s">
        <v>101</v>
      </c>
      <c r="H2" s="81"/>
      <c r="I2" s="80" t="s">
        <v>81</v>
      </c>
      <c r="J2" s="81"/>
    </row>
    <row r="3" spans="3:11" ht="33.75" customHeight="1">
      <c r="C3" s="90"/>
      <c r="D3" s="91"/>
      <c r="E3" s="92"/>
      <c r="F3" s="92"/>
      <c r="G3" s="82"/>
      <c r="H3" s="83"/>
      <c r="I3" s="82"/>
      <c r="J3" s="83"/>
    </row>
    <row r="4" spans="3:11" ht="33.75" customHeight="1">
      <c r="C4" s="90"/>
      <c r="D4" s="91"/>
      <c r="E4" s="92"/>
      <c r="F4" s="92"/>
      <c r="G4" s="84"/>
      <c r="H4" s="85"/>
      <c r="I4" s="86"/>
      <c r="J4" s="87"/>
    </row>
    <row r="5" spans="3:11" ht="62.25" customHeight="1">
      <c r="C5" s="90"/>
      <c r="D5" s="91"/>
      <c r="E5" s="92"/>
      <c r="F5" s="92"/>
      <c r="G5" s="76" t="s">
        <v>5</v>
      </c>
      <c r="H5" s="77" t="s">
        <v>8</v>
      </c>
      <c r="I5" s="78" t="s">
        <v>5</v>
      </c>
      <c r="J5" s="77" t="s">
        <v>9</v>
      </c>
    </row>
    <row r="6" spans="3:11" ht="66" customHeight="1">
      <c r="C6" s="63" t="s">
        <v>15</v>
      </c>
      <c r="D6" s="12"/>
      <c r="E6" s="12"/>
      <c r="F6" s="19"/>
      <c r="G6" s="39"/>
      <c r="H6" s="39"/>
      <c r="I6" s="39"/>
      <c r="J6" s="12"/>
    </row>
    <row r="7" spans="3:11" s="21" customFormat="1" ht="16.899999999999999" customHeight="1">
      <c r="C7" s="20" t="s">
        <v>1</v>
      </c>
      <c r="D7" s="49">
        <f>D13+D19</f>
        <v>3840</v>
      </c>
      <c r="E7" s="49">
        <f>E13+E19</f>
        <v>3840</v>
      </c>
      <c r="F7" s="49">
        <f>F13+F19</f>
        <v>3840</v>
      </c>
      <c r="G7" s="49">
        <f>G13+G19</f>
        <v>1440</v>
      </c>
      <c r="H7" s="53">
        <f>G7/F7</f>
        <v>0.375</v>
      </c>
      <c r="I7" s="49">
        <f>I13+I19</f>
        <v>1440</v>
      </c>
      <c r="J7" s="57">
        <f>I7/F7</f>
        <v>0.375</v>
      </c>
    </row>
    <row r="8" spans="3:11" ht="16.899999999999999" customHeight="1">
      <c r="C8" s="11" t="s">
        <v>16</v>
      </c>
      <c r="D8" s="7">
        <f t="shared" ref="D8:G10" si="0">D14+D20</f>
        <v>3840</v>
      </c>
      <c r="E8" s="7">
        <f t="shared" si="0"/>
        <v>3840</v>
      </c>
      <c r="F8" s="7">
        <f>F14+F20</f>
        <v>3840</v>
      </c>
      <c r="G8" s="7">
        <f t="shared" si="0"/>
        <v>1440</v>
      </c>
      <c r="H8" s="53">
        <f>G8/F8</f>
        <v>0.375</v>
      </c>
      <c r="I8" s="7">
        <f>I14+I20</f>
        <v>1440</v>
      </c>
      <c r="J8" s="57">
        <f>I8/F8</f>
        <v>0.375</v>
      </c>
    </row>
    <row r="9" spans="3:11" ht="15" customHeight="1">
      <c r="C9" s="11" t="s">
        <v>10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42">
        <v>0</v>
      </c>
      <c r="I9" s="7">
        <f>I15+I21</f>
        <v>0</v>
      </c>
      <c r="J9" s="43">
        <v>0</v>
      </c>
      <c r="K9" s="22"/>
    </row>
    <row r="10" spans="3:11" ht="15.75" customHeight="1">
      <c r="C10" s="11" t="s">
        <v>11</v>
      </c>
      <c r="D10" s="7">
        <f t="shared" si="0"/>
        <v>0</v>
      </c>
      <c r="E10" s="7">
        <f t="shared" si="0"/>
        <v>0</v>
      </c>
      <c r="F10" s="7">
        <f>F16+G12</f>
        <v>0</v>
      </c>
      <c r="G10" s="7">
        <f t="shared" si="0"/>
        <v>0</v>
      </c>
      <c r="H10" s="42">
        <v>0</v>
      </c>
      <c r="I10" s="7">
        <f>I16+I22</f>
        <v>0</v>
      </c>
      <c r="J10" s="43">
        <v>0</v>
      </c>
    </row>
    <row r="11" spans="3:11" ht="16.5" customHeight="1">
      <c r="C11" s="11"/>
      <c r="D11" s="13"/>
      <c r="E11" s="13"/>
      <c r="F11" s="7"/>
      <c r="G11" s="8"/>
      <c r="H11" s="42"/>
      <c r="I11" s="8"/>
      <c r="J11" s="43"/>
    </row>
    <row r="12" spans="3:11" ht="63">
      <c r="C12" s="10" t="s">
        <v>17</v>
      </c>
      <c r="D12" s="13"/>
      <c r="E12" s="13"/>
      <c r="F12" s="7"/>
      <c r="G12" s="8"/>
      <c r="H12" s="42"/>
      <c r="I12" s="8"/>
      <c r="J12" s="43"/>
    </row>
    <row r="13" spans="3:11" ht="16.899999999999999" customHeight="1">
      <c r="C13" s="11" t="s">
        <v>1</v>
      </c>
      <c r="D13" s="7">
        <f>D14+D15+D16</f>
        <v>0</v>
      </c>
      <c r="E13" s="7">
        <f>E14+E15+E16</f>
        <v>0</v>
      </c>
      <c r="F13" s="7">
        <f>F14+F15+F16</f>
        <v>0</v>
      </c>
      <c r="G13" s="7">
        <f>G14+G15+G16</f>
        <v>0</v>
      </c>
      <c r="H13" s="42">
        <v>0</v>
      </c>
      <c r="I13" s="7">
        <f>I14+I15+I16</f>
        <v>0</v>
      </c>
      <c r="J13" s="43">
        <v>0</v>
      </c>
    </row>
    <row r="14" spans="3:11" ht="16.899999999999999" customHeight="1">
      <c r="C14" s="11" t="s">
        <v>16</v>
      </c>
      <c r="D14" s="8">
        <v>0</v>
      </c>
      <c r="E14" s="8">
        <v>0</v>
      </c>
      <c r="F14" s="8">
        <v>0</v>
      </c>
      <c r="G14" s="8">
        <v>0</v>
      </c>
      <c r="H14" s="42">
        <v>0</v>
      </c>
      <c r="I14" s="8">
        <v>0</v>
      </c>
      <c r="J14" s="43">
        <v>0</v>
      </c>
    </row>
    <row r="15" spans="3:11" ht="16.899999999999999" customHeight="1">
      <c r="C15" s="11" t="s">
        <v>10</v>
      </c>
      <c r="D15" s="8">
        <v>0</v>
      </c>
      <c r="E15" s="8">
        <v>0</v>
      </c>
      <c r="F15" s="7">
        <v>0</v>
      </c>
      <c r="G15" s="8">
        <v>0</v>
      </c>
      <c r="H15" s="42">
        <v>0</v>
      </c>
      <c r="I15" s="8">
        <v>0</v>
      </c>
      <c r="J15" s="43">
        <v>0</v>
      </c>
    </row>
    <row r="16" spans="3:11" ht="16.899999999999999" customHeight="1">
      <c r="C16" s="11" t="s">
        <v>11</v>
      </c>
      <c r="D16" s="8">
        <v>0</v>
      </c>
      <c r="E16" s="8">
        <v>0</v>
      </c>
      <c r="F16" s="7">
        <v>0</v>
      </c>
      <c r="G16" s="8">
        <v>0</v>
      </c>
      <c r="H16" s="42">
        <v>0</v>
      </c>
      <c r="I16" s="8">
        <v>0</v>
      </c>
      <c r="J16" s="43">
        <v>0</v>
      </c>
      <c r="K16" s="67"/>
    </row>
    <row r="17" spans="3:11" ht="16.899999999999999" customHeight="1">
      <c r="C17" s="11"/>
      <c r="D17" s="13"/>
      <c r="E17" s="13"/>
      <c r="F17" s="7"/>
      <c r="G17" s="8"/>
      <c r="H17" s="42"/>
      <c r="I17" s="8"/>
      <c r="J17" s="43"/>
    </row>
    <row r="18" spans="3:11" ht="47.25">
      <c r="C18" s="10" t="s">
        <v>18</v>
      </c>
      <c r="D18" s="13"/>
      <c r="E18" s="13"/>
      <c r="F18" s="7"/>
      <c r="G18" s="8"/>
      <c r="H18" s="42"/>
      <c r="I18" s="8"/>
      <c r="J18" s="43"/>
    </row>
    <row r="19" spans="3:11" ht="16.899999999999999" customHeight="1">
      <c r="C19" s="11" t="s">
        <v>1</v>
      </c>
      <c r="D19" s="7">
        <f>D20+D21+D22</f>
        <v>3840</v>
      </c>
      <c r="E19" s="7">
        <f>E20+E21+E22</f>
        <v>3840</v>
      </c>
      <c r="F19" s="7">
        <f>F20+F21+F22</f>
        <v>3840</v>
      </c>
      <c r="G19" s="7">
        <f>G20+G21+G22</f>
        <v>1440</v>
      </c>
      <c r="H19" s="42">
        <f>G19/F19</f>
        <v>0.375</v>
      </c>
      <c r="I19" s="50">
        <f>I20+I21+I22</f>
        <v>1440</v>
      </c>
      <c r="J19" s="43">
        <f>I19/F19</f>
        <v>0.375</v>
      </c>
    </row>
    <row r="20" spans="3:11" ht="16.899999999999999" customHeight="1">
      <c r="C20" s="11" t="s">
        <v>16</v>
      </c>
      <c r="D20" s="8">
        <v>3840</v>
      </c>
      <c r="E20" s="8">
        <v>3840</v>
      </c>
      <c r="F20" s="8">
        <v>3840</v>
      </c>
      <c r="G20" s="8">
        <v>1440</v>
      </c>
      <c r="H20" s="42">
        <f>G20/F20</f>
        <v>0.375</v>
      </c>
      <c r="I20" s="8">
        <v>1440</v>
      </c>
      <c r="J20" s="43">
        <f>I20/F20</f>
        <v>0.375</v>
      </c>
    </row>
    <row r="21" spans="3:11" ht="16.899999999999999" customHeight="1">
      <c r="C21" s="11" t="s">
        <v>10</v>
      </c>
      <c r="D21" s="8">
        <v>0</v>
      </c>
      <c r="E21" s="8">
        <v>0</v>
      </c>
      <c r="F21" s="8">
        <v>0</v>
      </c>
      <c r="G21" s="8">
        <v>0</v>
      </c>
      <c r="H21" s="64">
        <v>0</v>
      </c>
      <c r="I21" s="8">
        <v>0</v>
      </c>
      <c r="J21" s="43">
        <v>0</v>
      </c>
      <c r="K21" s="22"/>
    </row>
    <row r="22" spans="3:11" ht="16.899999999999999" customHeight="1">
      <c r="C22" s="11" t="s">
        <v>11</v>
      </c>
      <c r="D22" s="8">
        <v>0</v>
      </c>
      <c r="E22" s="8">
        <v>0</v>
      </c>
      <c r="F22" s="7">
        <v>0</v>
      </c>
      <c r="G22" s="8">
        <v>0</v>
      </c>
      <c r="H22" s="64">
        <v>0</v>
      </c>
      <c r="I22" s="8">
        <v>0</v>
      </c>
      <c r="J22" s="43">
        <v>0</v>
      </c>
    </row>
    <row r="23" spans="3:11" ht="15.75">
      <c r="C23" s="11"/>
      <c r="D23" s="13"/>
      <c r="E23" s="13"/>
      <c r="F23" s="7"/>
      <c r="G23" s="8"/>
      <c r="H23" s="42"/>
      <c r="I23" s="8"/>
      <c r="J23" s="43"/>
    </row>
    <row r="24" spans="3:11" ht="47.25">
      <c r="C24" s="18" t="s">
        <v>19</v>
      </c>
      <c r="D24" s="13"/>
      <c r="E24" s="13"/>
      <c r="F24" s="26"/>
      <c r="G24" s="13"/>
      <c r="H24" s="42"/>
      <c r="I24" s="8"/>
      <c r="J24" s="43"/>
    </row>
    <row r="25" spans="3:11" s="21" customFormat="1" ht="15.75">
      <c r="C25" s="20" t="s">
        <v>1</v>
      </c>
      <c r="D25" s="49">
        <f t="shared" ref="D25:G28" si="1">D31+D37+D43+D49+D55+D61</f>
        <v>1319175.2</v>
      </c>
      <c r="E25" s="49">
        <f t="shared" si="1"/>
        <v>1319175.2</v>
      </c>
      <c r="F25" s="49">
        <f t="shared" si="1"/>
        <v>1420128.13</v>
      </c>
      <c r="G25" s="49">
        <f t="shared" si="1"/>
        <v>697385.53</v>
      </c>
      <c r="H25" s="53">
        <f>G25/F25</f>
        <v>0.49107225979672697</v>
      </c>
      <c r="I25" s="49">
        <f>I31+I37+I43+I49+I55+I61</f>
        <v>626441.44000000006</v>
      </c>
      <c r="J25" s="43">
        <f>I25/F25</f>
        <v>0.44111614069640331</v>
      </c>
    </row>
    <row r="26" spans="3:11" ht="15.75">
      <c r="C26" s="11" t="s">
        <v>16</v>
      </c>
      <c r="D26" s="7">
        <f t="shared" si="1"/>
        <v>1262115.8999999999</v>
      </c>
      <c r="E26" s="7">
        <f t="shared" si="1"/>
        <v>1262115.8999999999</v>
      </c>
      <c r="F26" s="7">
        <f t="shared" si="1"/>
        <v>1262115.8</v>
      </c>
      <c r="G26" s="7">
        <f t="shared" si="1"/>
        <v>611950.14</v>
      </c>
      <c r="H26" s="42">
        <f>G26/F26</f>
        <v>0.48486053339955015</v>
      </c>
      <c r="I26" s="50">
        <f>I32+I38+I44+I50+I56+I62</f>
        <v>611950.18999999994</v>
      </c>
      <c r="J26" s="43">
        <f>I26/F26</f>
        <v>0.48486057301556634</v>
      </c>
    </row>
    <row r="27" spans="3:11" ht="15.75">
      <c r="C27" s="11" t="s">
        <v>10</v>
      </c>
      <c r="D27" s="7">
        <f t="shared" si="1"/>
        <v>57059.3</v>
      </c>
      <c r="E27" s="7">
        <f t="shared" si="1"/>
        <v>57059.3</v>
      </c>
      <c r="F27" s="7">
        <f t="shared" si="1"/>
        <v>57059.33</v>
      </c>
      <c r="G27" s="7">
        <f t="shared" si="1"/>
        <v>14491.22</v>
      </c>
      <c r="H27" s="42">
        <f>G27/F27</f>
        <v>0.25396758076198928</v>
      </c>
      <c r="I27" s="7">
        <f>I33+I39+I45+I51+I57+I63</f>
        <v>14491.25</v>
      </c>
      <c r="J27" s="43">
        <f>I27/F27</f>
        <v>0.25396810653051832</v>
      </c>
    </row>
    <row r="28" spans="3:11" ht="15.75">
      <c r="C28" s="11" t="s">
        <v>11</v>
      </c>
      <c r="D28" s="7">
        <f t="shared" si="1"/>
        <v>0</v>
      </c>
      <c r="E28" s="7">
        <f t="shared" si="1"/>
        <v>0</v>
      </c>
      <c r="F28" s="50">
        <f t="shared" si="1"/>
        <v>100953</v>
      </c>
      <c r="G28" s="50">
        <f t="shared" si="1"/>
        <v>70944.17</v>
      </c>
      <c r="H28" s="42">
        <f>G28/F28</f>
        <v>0.70274454449100077</v>
      </c>
      <c r="I28" s="7">
        <f>I34+I40+I46+I52+I58+I64</f>
        <v>0</v>
      </c>
      <c r="J28" s="43">
        <f>I28/F28</f>
        <v>0</v>
      </c>
    </row>
    <row r="29" spans="3:11" ht="15.75">
      <c r="C29" s="11"/>
      <c r="D29" s="7"/>
      <c r="E29" s="7"/>
      <c r="F29" s="7"/>
      <c r="G29" s="7"/>
      <c r="H29" s="42"/>
      <c r="I29" s="7"/>
      <c r="J29" s="43"/>
    </row>
    <row r="30" spans="3:11" ht="33.75" customHeight="1">
      <c r="C30" s="11" t="s">
        <v>100</v>
      </c>
      <c r="D30" s="7"/>
      <c r="E30" s="7"/>
      <c r="F30" s="7"/>
      <c r="G30" s="7"/>
      <c r="H30" s="42"/>
      <c r="I30" s="7"/>
      <c r="J30" s="43"/>
    </row>
    <row r="31" spans="3:11" ht="15.75">
      <c r="C31" s="11" t="s">
        <v>1</v>
      </c>
      <c r="D31" s="7">
        <f>D32+D33+D34</f>
        <v>67066.2</v>
      </c>
      <c r="E31" s="7">
        <f>E32+E33+E34</f>
        <v>67066.2</v>
      </c>
      <c r="F31" s="7">
        <f>F32+F33+F34</f>
        <v>68566.149999999994</v>
      </c>
      <c r="G31" s="7">
        <f>G32+G33+G34</f>
        <v>31533.149999999998</v>
      </c>
      <c r="H31" s="42">
        <f>G31/F31</f>
        <v>0.45989383974453868</v>
      </c>
      <c r="I31" s="7">
        <f>I32+I33+I34</f>
        <v>30605.35</v>
      </c>
      <c r="J31" s="43">
        <f>I31/F31</f>
        <v>0.44636238143748774</v>
      </c>
    </row>
    <row r="32" spans="3:11" ht="15.75">
      <c r="C32" s="11" t="s">
        <v>16</v>
      </c>
      <c r="D32" s="7">
        <v>67066.2</v>
      </c>
      <c r="E32" s="7">
        <v>67066.2</v>
      </c>
      <c r="F32" s="7">
        <v>67066.149999999994</v>
      </c>
      <c r="G32" s="7">
        <v>30605.35</v>
      </c>
      <c r="H32" s="42">
        <f>G32/F32</f>
        <v>0.45634571240484212</v>
      </c>
      <c r="I32" s="7">
        <v>30605.35</v>
      </c>
      <c r="J32" s="43">
        <f>I32/F32</f>
        <v>0.45634571240484212</v>
      </c>
    </row>
    <row r="33" spans="3:10" ht="15.75">
      <c r="C33" s="11" t="s">
        <v>10</v>
      </c>
      <c r="D33" s="7">
        <v>0</v>
      </c>
      <c r="E33" s="7">
        <v>0</v>
      </c>
      <c r="F33" s="7">
        <v>0</v>
      </c>
      <c r="G33" s="7">
        <v>0</v>
      </c>
      <c r="H33" s="42">
        <v>0</v>
      </c>
      <c r="I33" s="7">
        <v>0</v>
      </c>
      <c r="J33" s="43">
        <v>0</v>
      </c>
    </row>
    <row r="34" spans="3:10" ht="15.75">
      <c r="C34" s="11" t="s">
        <v>11</v>
      </c>
      <c r="D34" s="7">
        <v>0</v>
      </c>
      <c r="E34" s="7">
        <v>0</v>
      </c>
      <c r="F34" s="7">
        <v>1500</v>
      </c>
      <c r="G34" s="7">
        <v>927.8</v>
      </c>
      <c r="H34" s="42">
        <f>G34/F34</f>
        <v>0.61853333333333327</v>
      </c>
      <c r="I34" s="50">
        <v>0</v>
      </c>
      <c r="J34" s="43">
        <f>I34/F34</f>
        <v>0</v>
      </c>
    </row>
    <row r="35" spans="3:10" ht="15.75">
      <c r="C35" s="11"/>
      <c r="D35" s="7"/>
      <c r="E35" s="7"/>
      <c r="F35" s="7"/>
      <c r="G35" s="7"/>
      <c r="H35" s="42"/>
      <c r="I35" s="7"/>
      <c r="J35" s="43"/>
    </row>
    <row r="36" spans="3:10" ht="31.5">
      <c r="C36" s="11" t="s">
        <v>71</v>
      </c>
      <c r="D36" s="7"/>
      <c r="E36" s="7"/>
      <c r="F36" s="7"/>
      <c r="G36" s="7"/>
      <c r="H36" s="42"/>
      <c r="I36" s="7"/>
      <c r="J36" s="43"/>
    </row>
    <row r="37" spans="3:10" ht="15.75">
      <c r="C37" s="11" t="s">
        <v>1</v>
      </c>
      <c r="D37" s="7">
        <f>D38+D39+D40</f>
        <v>146043.30000000002</v>
      </c>
      <c r="E37" s="7">
        <f>E38+E39+E40</f>
        <v>146043.30000000002</v>
      </c>
      <c r="F37" s="7">
        <f>F38+F39+F40</f>
        <v>146691.28</v>
      </c>
      <c r="G37" s="7">
        <f>G38+G39+G40</f>
        <v>65481.279999999999</v>
      </c>
      <c r="H37" s="42">
        <f>G37/F37</f>
        <v>0.44638836064420462</v>
      </c>
      <c r="I37" s="7">
        <f>I38+I39+I40</f>
        <v>64987.68</v>
      </c>
      <c r="J37" s="43">
        <f>I37/F37</f>
        <v>0.44302347078844767</v>
      </c>
    </row>
    <row r="38" spans="3:10" ht="15.75">
      <c r="C38" s="11" t="s">
        <v>16</v>
      </c>
      <c r="D38" s="7">
        <v>130125.1</v>
      </c>
      <c r="E38" s="7">
        <v>130125.1</v>
      </c>
      <c r="F38" s="7">
        <v>130125.09</v>
      </c>
      <c r="G38" s="7">
        <v>64069.49</v>
      </c>
      <c r="H38" s="42">
        <f>G38/F38</f>
        <v>0.492368458688482</v>
      </c>
      <c r="I38" s="50">
        <v>64069.49</v>
      </c>
      <c r="J38" s="43">
        <f>I38/F38</f>
        <v>0.492368458688482</v>
      </c>
    </row>
    <row r="39" spans="3:10" ht="15.75">
      <c r="C39" s="11" t="s">
        <v>10</v>
      </c>
      <c r="D39" s="7">
        <v>15918.2</v>
      </c>
      <c r="E39" s="7">
        <v>15918.2</v>
      </c>
      <c r="F39" s="7">
        <v>15918.19</v>
      </c>
      <c r="G39" s="7">
        <v>918.19</v>
      </c>
      <c r="H39" s="42">
        <f>G39/F39</f>
        <v>5.7681809301183114E-2</v>
      </c>
      <c r="I39" s="7">
        <v>918.19</v>
      </c>
      <c r="J39" s="43">
        <f>I39/F39</f>
        <v>5.7681809301183114E-2</v>
      </c>
    </row>
    <row r="40" spans="3:10" ht="15.75">
      <c r="C40" s="11" t="s">
        <v>11</v>
      </c>
      <c r="D40" s="7">
        <v>0</v>
      </c>
      <c r="E40" s="7">
        <v>0</v>
      </c>
      <c r="F40" s="7">
        <v>648</v>
      </c>
      <c r="G40" s="7">
        <v>493.6</v>
      </c>
      <c r="H40" s="42">
        <f>G40/F40</f>
        <v>0.7617283950617284</v>
      </c>
      <c r="I40" s="50">
        <v>0</v>
      </c>
      <c r="J40" s="43">
        <f>I40/F40</f>
        <v>0</v>
      </c>
    </row>
    <row r="41" spans="3:10" ht="15.75">
      <c r="C41" s="11"/>
      <c r="D41" s="7"/>
      <c r="E41" s="7"/>
      <c r="F41" s="7"/>
      <c r="G41" s="7"/>
      <c r="H41" s="42"/>
      <c r="I41" s="7"/>
      <c r="J41" s="43"/>
    </row>
    <row r="42" spans="3:10" ht="93" customHeight="1">
      <c r="C42" s="11" t="s">
        <v>72</v>
      </c>
      <c r="D42" s="7"/>
      <c r="E42" s="7"/>
      <c r="F42" s="7"/>
      <c r="G42" s="7"/>
      <c r="H42" s="42"/>
      <c r="I42" s="7"/>
      <c r="J42" s="43"/>
    </row>
    <row r="43" spans="3:10" ht="20.25" customHeight="1">
      <c r="C43" s="11" t="s">
        <v>1</v>
      </c>
      <c r="D43" s="50">
        <f>D44+D45+D46</f>
        <v>624719.19999999995</v>
      </c>
      <c r="E43" s="50">
        <f>E44+E45+E46</f>
        <v>632400.19999999995</v>
      </c>
      <c r="F43" s="7">
        <f>F44+F45+F46</f>
        <v>702527.21</v>
      </c>
      <c r="G43" s="7">
        <f>G44+G45+G46</f>
        <v>355121.27</v>
      </c>
      <c r="H43" s="42">
        <f>G43/F43</f>
        <v>0.50549112539000451</v>
      </c>
      <c r="I43" s="7">
        <f>I44+I45+I46</f>
        <v>301480.13</v>
      </c>
      <c r="J43" s="43">
        <f>I43/F43</f>
        <v>0.42913658817570927</v>
      </c>
    </row>
    <row r="44" spans="3:10" ht="15.75">
      <c r="C44" s="11" t="s">
        <v>16</v>
      </c>
      <c r="D44" s="50">
        <v>619533</v>
      </c>
      <c r="E44" s="7">
        <v>627214</v>
      </c>
      <c r="F44" s="7">
        <v>627213.99</v>
      </c>
      <c r="G44" s="7">
        <v>298922</v>
      </c>
      <c r="H44" s="42">
        <f>G44/F44</f>
        <v>0.47658694602778234</v>
      </c>
      <c r="I44" s="50">
        <v>298921.99</v>
      </c>
      <c r="J44" s="43">
        <f>I44/F44</f>
        <v>0.4765869300842604</v>
      </c>
    </row>
    <row r="45" spans="3:10" ht="15.75">
      <c r="C45" s="11" t="s">
        <v>10</v>
      </c>
      <c r="D45" s="50">
        <v>5186.2</v>
      </c>
      <c r="E45" s="7">
        <v>5186.2</v>
      </c>
      <c r="F45" s="7">
        <v>5186.22</v>
      </c>
      <c r="G45" s="7">
        <v>2558.13</v>
      </c>
      <c r="H45" s="42">
        <f>G45/F45</f>
        <v>0.49325520321158761</v>
      </c>
      <c r="I45" s="7">
        <v>2558.14</v>
      </c>
      <c r="J45" s="43">
        <f>I45/F45</f>
        <v>0.49325713139820521</v>
      </c>
    </row>
    <row r="46" spans="3:10" ht="15.75">
      <c r="C46" s="11" t="s">
        <v>11</v>
      </c>
      <c r="D46" s="7">
        <v>0</v>
      </c>
      <c r="E46" s="7">
        <v>0</v>
      </c>
      <c r="F46" s="7">
        <v>70127</v>
      </c>
      <c r="G46" s="7">
        <v>53641.14</v>
      </c>
      <c r="H46" s="42">
        <f>G46/F46</f>
        <v>0.76491422704521794</v>
      </c>
      <c r="I46" s="50">
        <v>0</v>
      </c>
      <c r="J46" s="43">
        <f>I46/F46</f>
        <v>0</v>
      </c>
    </row>
    <row r="47" spans="3:10" ht="15.75">
      <c r="C47" s="11"/>
      <c r="D47" s="7"/>
      <c r="E47" s="7"/>
      <c r="F47" s="7"/>
      <c r="G47" s="7"/>
      <c r="H47" s="42"/>
      <c r="I47" s="7"/>
      <c r="J47" s="43"/>
    </row>
    <row r="48" spans="3:10" ht="78.75">
      <c r="C48" s="11" t="s">
        <v>73</v>
      </c>
      <c r="D48" s="7"/>
      <c r="E48" s="7"/>
      <c r="F48" s="7"/>
      <c r="G48" s="7"/>
      <c r="H48" s="42"/>
      <c r="I48" s="7"/>
      <c r="J48" s="43"/>
    </row>
    <row r="49" spans="3:10" ht="15.75">
      <c r="C49" s="11" t="s">
        <v>1</v>
      </c>
      <c r="D49" s="7">
        <f>D50+D51+D52</f>
        <v>40000</v>
      </c>
      <c r="E49" s="7">
        <f>E50+E51+E52</f>
        <v>40000</v>
      </c>
      <c r="F49" s="7">
        <f>F50+F51+F52</f>
        <v>40000</v>
      </c>
      <c r="G49" s="7">
        <f>G50+G51+G52</f>
        <v>0</v>
      </c>
      <c r="H49" s="53">
        <f>G49/F49</f>
        <v>0</v>
      </c>
      <c r="I49" s="50">
        <f>I50+I51+I52</f>
        <v>0</v>
      </c>
      <c r="J49" s="57">
        <f>I49/F49</f>
        <v>0</v>
      </c>
    </row>
    <row r="50" spans="3:10" ht="15.75">
      <c r="C50" s="11" t="s">
        <v>16</v>
      </c>
      <c r="D50" s="7">
        <v>20000</v>
      </c>
      <c r="E50" s="7">
        <v>20000</v>
      </c>
      <c r="F50" s="7">
        <v>20000</v>
      </c>
      <c r="G50" s="7">
        <v>0</v>
      </c>
      <c r="H50" s="53">
        <f>G50/F50</f>
        <v>0</v>
      </c>
      <c r="I50" s="7">
        <v>0</v>
      </c>
      <c r="J50" s="57">
        <f>I50/F50</f>
        <v>0</v>
      </c>
    </row>
    <row r="51" spans="3:10" ht="15.75">
      <c r="C51" s="11" t="s">
        <v>10</v>
      </c>
      <c r="D51" s="7">
        <v>20000</v>
      </c>
      <c r="E51" s="7">
        <v>20000</v>
      </c>
      <c r="F51" s="7">
        <v>20000</v>
      </c>
      <c r="G51" s="7">
        <v>0</v>
      </c>
      <c r="H51" s="53">
        <v>0</v>
      </c>
      <c r="I51" s="7">
        <v>0</v>
      </c>
      <c r="J51" s="43">
        <v>0</v>
      </c>
    </row>
    <row r="52" spans="3:10" ht="15.75">
      <c r="C52" s="11" t="s">
        <v>11</v>
      </c>
      <c r="D52" s="7">
        <v>0</v>
      </c>
      <c r="E52" s="7">
        <v>0</v>
      </c>
      <c r="F52" s="7">
        <v>0</v>
      </c>
      <c r="G52" s="7">
        <v>0</v>
      </c>
      <c r="H52" s="42">
        <v>0</v>
      </c>
      <c r="I52" s="50">
        <v>0</v>
      </c>
      <c r="J52" s="43">
        <v>0</v>
      </c>
    </row>
    <row r="53" spans="3:10" ht="15.75">
      <c r="C53" s="11"/>
      <c r="D53" s="7"/>
      <c r="E53" s="7"/>
      <c r="F53" s="7"/>
      <c r="G53" s="7"/>
      <c r="H53" s="42"/>
      <c r="I53" s="7"/>
      <c r="J53" s="43"/>
    </row>
    <row r="54" spans="3:10" ht="31.5">
      <c r="C54" s="11" t="s">
        <v>102</v>
      </c>
      <c r="D54" s="7"/>
      <c r="E54" s="7"/>
      <c r="F54" s="7"/>
      <c r="G54" s="7"/>
      <c r="H54" s="42"/>
      <c r="I54" s="7"/>
      <c r="J54" s="43"/>
    </row>
    <row r="55" spans="3:10" ht="15.75">
      <c r="C55" s="11" t="s">
        <v>1</v>
      </c>
      <c r="D55" s="7">
        <f>D56+D57+D58</f>
        <v>416246.5</v>
      </c>
      <c r="E55" s="7">
        <f>E56+E57+E58</f>
        <v>408565.5</v>
      </c>
      <c r="F55" s="7">
        <f>F56+F57+F58</f>
        <v>437243.48</v>
      </c>
      <c r="G55" s="7">
        <f>G56+G57+G58</f>
        <v>232815.23</v>
      </c>
      <c r="H55" s="42">
        <f>G55/F55</f>
        <v>0.53246129593516189</v>
      </c>
      <c r="I55" s="7">
        <f>I56+I57+I58</f>
        <v>216933.64</v>
      </c>
      <c r="J55" s="43">
        <f>I55/F55</f>
        <v>0.49613922201881666</v>
      </c>
    </row>
    <row r="56" spans="3:10" ht="15.75">
      <c r="C56" s="11" t="s">
        <v>16</v>
      </c>
      <c r="D56" s="7">
        <v>400291.6</v>
      </c>
      <c r="E56" s="7">
        <v>392610.6</v>
      </c>
      <c r="F56" s="7">
        <v>392610.56</v>
      </c>
      <c r="G56" s="7">
        <v>205918.7</v>
      </c>
      <c r="H56" s="42">
        <f>G56/F56</f>
        <v>0.52448589258526312</v>
      </c>
      <c r="I56" s="7">
        <v>205918.72</v>
      </c>
      <c r="J56" s="43">
        <f>I56/F56</f>
        <v>0.52448594352632794</v>
      </c>
    </row>
    <row r="57" spans="3:10" ht="15.75">
      <c r="C57" s="11" t="s">
        <v>10</v>
      </c>
      <c r="D57" s="7">
        <v>15954.9</v>
      </c>
      <c r="E57" s="7">
        <v>15954.9</v>
      </c>
      <c r="F57" s="7">
        <v>15954.92</v>
      </c>
      <c r="G57" s="7">
        <v>11014.9</v>
      </c>
      <c r="H57" s="42">
        <v>0</v>
      </c>
      <c r="I57" s="7">
        <v>11014.92</v>
      </c>
      <c r="J57" s="43">
        <v>0</v>
      </c>
    </row>
    <row r="58" spans="3:10" ht="15.75">
      <c r="C58" s="11" t="s">
        <v>11</v>
      </c>
      <c r="D58" s="7">
        <v>0</v>
      </c>
      <c r="E58" s="7">
        <v>0</v>
      </c>
      <c r="F58" s="7">
        <v>28678</v>
      </c>
      <c r="G58" s="7">
        <v>15881.63</v>
      </c>
      <c r="H58" s="42">
        <f>G58/F58</f>
        <v>0.55379140804798099</v>
      </c>
      <c r="I58" s="7">
        <v>0</v>
      </c>
      <c r="J58" s="43">
        <f>I58/F58</f>
        <v>0</v>
      </c>
    </row>
    <row r="59" spans="3:10" ht="15.75">
      <c r="C59" s="11"/>
      <c r="D59" s="7"/>
      <c r="E59" s="7"/>
      <c r="F59" s="7"/>
      <c r="G59" s="7"/>
      <c r="H59" s="42"/>
      <c r="I59" s="7"/>
      <c r="J59" s="43"/>
    </row>
    <row r="60" spans="3:10" ht="31.5">
      <c r="C60" s="11" t="s">
        <v>20</v>
      </c>
      <c r="D60" s="7"/>
      <c r="E60" s="7"/>
      <c r="F60" s="7"/>
      <c r="G60" s="7"/>
      <c r="H60" s="42"/>
      <c r="I60" s="7"/>
      <c r="J60" s="43"/>
    </row>
    <row r="61" spans="3:10" ht="15.75">
      <c r="C61" s="11" t="s">
        <v>1</v>
      </c>
      <c r="D61" s="7">
        <f>D62+D63+D64</f>
        <v>25100</v>
      </c>
      <c r="E61" s="7">
        <f>E62+E63+E64</f>
        <v>25100</v>
      </c>
      <c r="F61" s="7">
        <f>F62+F63+F64</f>
        <v>25100.01</v>
      </c>
      <c r="G61" s="7">
        <f>G62+G63+G64</f>
        <v>12434.6</v>
      </c>
      <c r="H61" s="42">
        <f>G61/F61</f>
        <v>0.4954021930668554</v>
      </c>
      <c r="I61" s="7">
        <f>I62+I63+I64</f>
        <v>12434.64</v>
      </c>
      <c r="J61" s="43">
        <f>I61/F61</f>
        <v>0.49540378669171847</v>
      </c>
    </row>
    <row r="62" spans="3:10" ht="15.75">
      <c r="C62" s="11" t="s">
        <v>16</v>
      </c>
      <c r="D62" s="7">
        <v>25100</v>
      </c>
      <c r="E62" s="7">
        <v>25100</v>
      </c>
      <c r="F62" s="7">
        <v>25100.01</v>
      </c>
      <c r="G62" s="7">
        <v>12434.6</v>
      </c>
      <c r="H62" s="42">
        <f>G62/F62</f>
        <v>0.4954021930668554</v>
      </c>
      <c r="I62" s="50">
        <v>12434.64</v>
      </c>
      <c r="J62" s="43">
        <f>I62/F62</f>
        <v>0.49540378669171847</v>
      </c>
    </row>
    <row r="63" spans="3:10" ht="15.75">
      <c r="C63" s="11" t="s">
        <v>10</v>
      </c>
      <c r="D63" s="7">
        <v>0</v>
      </c>
      <c r="E63" s="7">
        <v>0</v>
      </c>
      <c r="F63" s="7">
        <v>0</v>
      </c>
      <c r="G63" s="7">
        <v>0</v>
      </c>
      <c r="H63" s="42">
        <v>0</v>
      </c>
      <c r="I63" s="7">
        <v>0</v>
      </c>
      <c r="J63" s="43">
        <v>0</v>
      </c>
    </row>
    <row r="64" spans="3:10" ht="15.75">
      <c r="C64" s="11" t="s">
        <v>11</v>
      </c>
      <c r="D64" s="7">
        <v>0</v>
      </c>
      <c r="E64" s="7">
        <v>0</v>
      </c>
      <c r="F64" s="7">
        <v>0</v>
      </c>
      <c r="G64" s="7">
        <v>0</v>
      </c>
      <c r="H64" s="42">
        <v>0</v>
      </c>
      <c r="I64" s="7">
        <v>0</v>
      </c>
      <c r="J64" s="43">
        <v>0</v>
      </c>
    </row>
    <row r="65" spans="3:10" ht="15.75">
      <c r="C65" s="11"/>
      <c r="D65" s="7"/>
      <c r="E65" s="7"/>
      <c r="F65" s="7"/>
      <c r="G65" s="7"/>
      <c r="H65" s="42"/>
      <c r="I65" s="7"/>
      <c r="J65" s="43"/>
    </row>
    <row r="66" spans="3:10" ht="16.899999999999999" customHeight="1">
      <c r="C66" s="11"/>
      <c r="D66" s="13"/>
      <c r="E66" s="13"/>
      <c r="F66" s="7"/>
      <c r="G66" s="40"/>
      <c r="H66" s="42"/>
      <c r="I66" s="8"/>
      <c r="J66" s="43"/>
    </row>
    <row r="67" spans="3:10" ht="47.25">
      <c r="C67" s="27" t="s">
        <v>21</v>
      </c>
      <c r="D67" s="13"/>
      <c r="E67" s="13"/>
      <c r="F67" s="7"/>
      <c r="G67" s="40"/>
      <c r="H67" s="42"/>
      <c r="I67" s="8"/>
      <c r="J67" s="43"/>
    </row>
    <row r="68" spans="3:10" s="21" customFormat="1" ht="16.149999999999999" customHeight="1">
      <c r="C68" s="20" t="s">
        <v>1</v>
      </c>
      <c r="D68" s="49">
        <f t="shared" ref="D68:G71" si="2">D74+D80+D86</f>
        <v>6141194.8799999999</v>
      </c>
      <c r="E68" s="49">
        <f t="shared" si="2"/>
        <v>6338000.6199999992</v>
      </c>
      <c r="F68" s="49">
        <f t="shared" si="2"/>
        <v>6544756.5423100013</v>
      </c>
      <c r="G68" s="49">
        <f t="shared" si="2"/>
        <v>3784949.6319999998</v>
      </c>
      <c r="H68" s="53">
        <f>G68/F68</f>
        <v>0.57831786523018391</v>
      </c>
      <c r="I68" s="49">
        <f>I74+I80+I86</f>
        <v>3683960.43</v>
      </c>
      <c r="J68" s="43">
        <f>I68/F68</f>
        <v>0.56288731386480717</v>
      </c>
    </row>
    <row r="69" spans="3:10" ht="16.899999999999999" customHeight="1">
      <c r="C69" s="11" t="s">
        <v>16</v>
      </c>
      <c r="D69" s="7">
        <f t="shared" si="2"/>
        <v>2117230.08</v>
      </c>
      <c r="E69" s="7">
        <f t="shared" si="2"/>
        <v>2264662.11</v>
      </c>
      <c r="F69" s="7">
        <f t="shared" si="2"/>
        <v>2264698.1100000003</v>
      </c>
      <c r="G69" s="7">
        <f t="shared" si="2"/>
        <v>1075394.4599900001</v>
      </c>
      <c r="H69" s="42">
        <f>G69/F69</f>
        <v>0.47485113147818186</v>
      </c>
      <c r="I69" s="7">
        <f>I75+I81+I87</f>
        <v>1075394.46</v>
      </c>
      <c r="J69" s="43">
        <f>I69/F69</f>
        <v>0.47485113148259739</v>
      </c>
    </row>
    <row r="70" spans="3:10" ht="17.45" customHeight="1">
      <c r="C70" s="11" t="s">
        <v>10</v>
      </c>
      <c r="D70" s="7">
        <f t="shared" si="2"/>
        <v>4023964.8</v>
      </c>
      <c r="E70" s="7">
        <f t="shared" si="2"/>
        <v>4073338.51</v>
      </c>
      <c r="F70" s="7">
        <f t="shared" si="2"/>
        <v>4073407.5104</v>
      </c>
      <c r="G70" s="7">
        <f t="shared" si="2"/>
        <v>2608565.97346</v>
      </c>
      <c r="H70" s="42">
        <f>G70/F70</f>
        <v>0.64038915006660957</v>
      </c>
      <c r="I70" s="7">
        <f>I76+I82+I88</f>
        <v>2608565.9699999997</v>
      </c>
      <c r="J70" s="43">
        <f>I70/F70</f>
        <v>0.64038914921719781</v>
      </c>
    </row>
    <row r="71" spans="3:10" ht="17.45" customHeight="1">
      <c r="C71" s="11" t="s">
        <v>11</v>
      </c>
      <c r="D71" s="7">
        <f t="shared" si="2"/>
        <v>0</v>
      </c>
      <c r="E71" s="7">
        <f t="shared" si="2"/>
        <v>0</v>
      </c>
      <c r="F71" s="7">
        <f t="shared" si="2"/>
        <v>206650.92191</v>
      </c>
      <c r="G71" s="7">
        <f t="shared" si="2"/>
        <v>100989.19855</v>
      </c>
      <c r="H71" s="42">
        <f>G71/F71</f>
        <v>0.48869464320116857</v>
      </c>
      <c r="I71" s="7">
        <f>I77+I83+I89</f>
        <v>0</v>
      </c>
      <c r="J71" s="43">
        <f>I71/F71</f>
        <v>0</v>
      </c>
    </row>
    <row r="72" spans="3:10" ht="19.149999999999999" customHeight="1">
      <c r="C72" s="28"/>
      <c r="D72" s="13"/>
      <c r="E72" s="13"/>
      <c r="F72" s="24"/>
      <c r="G72" s="40"/>
      <c r="H72" s="42"/>
      <c r="I72" s="40"/>
      <c r="J72" s="43"/>
    </row>
    <row r="73" spans="3:10" ht="17.45" customHeight="1">
      <c r="C73" s="10" t="s">
        <v>2</v>
      </c>
      <c r="D73" s="13"/>
      <c r="E73" s="13"/>
      <c r="F73" s="25"/>
      <c r="G73" s="8"/>
      <c r="H73" s="42"/>
      <c r="I73" s="8"/>
      <c r="J73" s="43"/>
    </row>
    <row r="74" spans="3:10" ht="17.45" customHeight="1">
      <c r="C74" s="11" t="s">
        <v>1</v>
      </c>
      <c r="D74" s="50">
        <f>D75+D76+D77</f>
        <v>5790112.3300000001</v>
      </c>
      <c r="E74" s="50">
        <f>E75+E76+E77</f>
        <v>6008864.4699999997</v>
      </c>
      <c r="F74" s="7">
        <f>F75+F76+F77</f>
        <v>6184468.1284200009</v>
      </c>
      <c r="G74" s="7">
        <f>G75+G76+G77</f>
        <v>3589345.6408899999</v>
      </c>
      <c r="H74" s="42">
        <f>G74/F74</f>
        <v>0.58038065139273354</v>
      </c>
      <c r="I74" s="50">
        <f>I75+I76+I77</f>
        <v>3501998.11</v>
      </c>
      <c r="J74" s="43">
        <f>I74/F74</f>
        <v>0.56625695812174637</v>
      </c>
    </row>
    <row r="75" spans="3:10" ht="17.45" customHeight="1">
      <c r="C75" s="11" t="s">
        <v>16</v>
      </c>
      <c r="D75" s="7">
        <v>1766147.53</v>
      </c>
      <c r="E75" s="7">
        <v>1939149.96</v>
      </c>
      <c r="F75" s="7">
        <v>1930354.0480200001</v>
      </c>
      <c r="G75" s="8">
        <v>895099.39832000004</v>
      </c>
      <c r="H75" s="42">
        <f>G75/F75</f>
        <v>0.46369700896999699</v>
      </c>
      <c r="I75" s="48">
        <v>895099.4</v>
      </c>
      <c r="J75" s="43">
        <f>I75/F75</f>
        <v>0.46369700984030365</v>
      </c>
    </row>
    <row r="76" spans="3:10" ht="17.45" customHeight="1">
      <c r="C76" s="11" t="s">
        <v>10</v>
      </c>
      <c r="D76" s="8">
        <v>4023964.8</v>
      </c>
      <c r="E76" s="7">
        <v>4069714.51</v>
      </c>
      <c r="F76" s="8">
        <v>4069783.5104</v>
      </c>
      <c r="G76" s="8">
        <v>2606898.7105899998</v>
      </c>
      <c r="H76" s="42">
        <f>G76/F76</f>
        <v>0.64054972553903244</v>
      </c>
      <c r="I76" s="48">
        <v>2606898.71</v>
      </c>
      <c r="J76" s="43">
        <f>I76/F76</f>
        <v>0.64054972539406163</v>
      </c>
    </row>
    <row r="77" spans="3:10" ht="17.45" customHeight="1">
      <c r="C77" s="11" t="s">
        <v>11</v>
      </c>
      <c r="D77" s="8">
        <v>0</v>
      </c>
      <c r="E77" s="8">
        <v>0</v>
      </c>
      <c r="F77" s="7">
        <v>184330.57</v>
      </c>
      <c r="G77" s="8">
        <v>87347.53198</v>
      </c>
      <c r="H77" s="42">
        <f>G77/F77</f>
        <v>0.47386351585632269</v>
      </c>
      <c r="I77" s="48">
        <v>0</v>
      </c>
      <c r="J77" s="43">
        <f>I77/F77</f>
        <v>0</v>
      </c>
    </row>
    <row r="78" spans="3:10" ht="17.45" customHeight="1">
      <c r="C78" s="11"/>
      <c r="D78" s="8"/>
      <c r="E78" s="8"/>
      <c r="F78" s="7"/>
      <c r="G78" s="8"/>
      <c r="H78" s="42"/>
      <c r="I78" s="8"/>
      <c r="J78" s="43"/>
    </row>
    <row r="79" spans="3:10" ht="48" customHeight="1">
      <c r="C79" s="10" t="s">
        <v>12</v>
      </c>
      <c r="D79" s="8"/>
      <c r="E79" s="8"/>
      <c r="F79" s="7"/>
      <c r="G79" s="8"/>
      <c r="H79" s="42"/>
      <c r="I79" s="8"/>
      <c r="J79" s="43"/>
    </row>
    <row r="80" spans="3:10" ht="17.45" customHeight="1">
      <c r="C80" s="11" t="s">
        <v>1</v>
      </c>
      <c r="D80" s="50">
        <f>D81+D82+D83</f>
        <v>302452.55</v>
      </c>
      <c r="E80" s="50">
        <f>E81+E82+E83</f>
        <v>278934.73</v>
      </c>
      <c r="F80" s="7">
        <f>F81+F82+F83</f>
        <v>310086.99167000002</v>
      </c>
      <c r="G80" s="7">
        <f>G81+G82+G83</f>
        <v>171860.06213999999</v>
      </c>
      <c r="H80" s="42">
        <f>G80/F80</f>
        <v>0.55423176965416354</v>
      </c>
      <c r="I80" s="7">
        <f>I81+I82+I83</f>
        <v>158218.39000000001</v>
      </c>
      <c r="J80" s="43">
        <f>I80/F80</f>
        <v>0.51023872090828881</v>
      </c>
    </row>
    <row r="81" spans="1:10" ht="17.45" customHeight="1">
      <c r="C81" s="11" t="s">
        <v>16</v>
      </c>
      <c r="D81" s="7">
        <v>302452.55</v>
      </c>
      <c r="E81" s="7">
        <v>275310.73</v>
      </c>
      <c r="F81" s="7">
        <v>284142.63975999999</v>
      </c>
      <c r="G81" s="7">
        <v>156551.13269999999</v>
      </c>
      <c r="H81" s="42">
        <f>G81/F81</f>
        <v>0.55095966178194977</v>
      </c>
      <c r="I81" s="7">
        <v>156551.13</v>
      </c>
      <c r="J81" s="43">
        <f>I81/F81</f>
        <v>0.55095965227968013</v>
      </c>
    </row>
    <row r="82" spans="1:10" ht="17.45" customHeight="1">
      <c r="C82" s="11" t="s">
        <v>10</v>
      </c>
      <c r="D82" s="8">
        <v>0</v>
      </c>
      <c r="E82" s="7">
        <v>3624</v>
      </c>
      <c r="F82" s="7">
        <v>3624</v>
      </c>
      <c r="G82" s="8">
        <v>1667.26287</v>
      </c>
      <c r="H82" s="42">
        <v>0</v>
      </c>
      <c r="I82" s="8">
        <v>1667.26</v>
      </c>
      <c r="J82" s="43">
        <v>0</v>
      </c>
    </row>
    <row r="83" spans="1:10" ht="17.45" customHeight="1">
      <c r="C83" s="11" t="s">
        <v>11</v>
      </c>
      <c r="D83" s="8">
        <v>0</v>
      </c>
      <c r="E83" s="8">
        <v>0</v>
      </c>
      <c r="F83" s="8">
        <v>22320.351910000001</v>
      </c>
      <c r="G83" s="7">
        <v>13641.666569999999</v>
      </c>
      <c r="H83" s="42">
        <f>G83/F83</f>
        <v>0.61117614207006465</v>
      </c>
      <c r="I83" s="50">
        <v>0</v>
      </c>
      <c r="J83" s="43">
        <f>I83/F83</f>
        <v>0</v>
      </c>
    </row>
    <row r="84" spans="1:10" ht="17.45" customHeight="1">
      <c r="C84" s="11"/>
      <c r="D84" s="8"/>
      <c r="E84" s="8"/>
      <c r="F84" s="7"/>
      <c r="G84" s="8"/>
      <c r="H84" s="42"/>
      <c r="I84" s="8"/>
      <c r="J84" s="43"/>
    </row>
    <row r="85" spans="1:10" ht="31.5" customHeight="1">
      <c r="A85" s="1" t="s">
        <v>69</v>
      </c>
      <c r="C85" s="11" t="s">
        <v>40</v>
      </c>
      <c r="D85" s="8"/>
      <c r="E85" s="8"/>
      <c r="F85" s="7"/>
      <c r="G85" s="8"/>
      <c r="H85" s="42"/>
      <c r="I85" s="8"/>
      <c r="J85" s="43"/>
    </row>
    <row r="86" spans="1:10" ht="17.45" customHeight="1">
      <c r="C86" s="11" t="s">
        <v>1</v>
      </c>
      <c r="D86" s="8">
        <f>D87+D88+D89</f>
        <v>48630</v>
      </c>
      <c r="E86" s="8">
        <f>E87+E88+E89</f>
        <v>50201.42</v>
      </c>
      <c r="F86" s="8">
        <f>F87+F88+F89</f>
        <v>50201.42222</v>
      </c>
      <c r="G86" s="8">
        <f>G87+G88+G89</f>
        <v>23743.928970000001</v>
      </c>
      <c r="H86" s="42">
        <f>G86/F86</f>
        <v>0.47297323302805822</v>
      </c>
      <c r="I86" s="48">
        <f>I87+I88+I89</f>
        <v>23743.93</v>
      </c>
      <c r="J86" s="43">
        <f>I86/F86</f>
        <v>0.47297325354540526</v>
      </c>
    </row>
    <row r="87" spans="1:10" ht="17.45" customHeight="1">
      <c r="C87" s="11" t="s">
        <v>16</v>
      </c>
      <c r="D87" s="7">
        <v>48630</v>
      </c>
      <c r="E87" s="8">
        <v>50201.42</v>
      </c>
      <c r="F87" s="7">
        <v>50201.42222</v>
      </c>
      <c r="G87" s="8">
        <v>23743.928970000001</v>
      </c>
      <c r="H87" s="42">
        <f>G87/F87</f>
        <v>0.47297323302805822</v>
      </c>
      <c r="I87" s="48">
        <v>23743.93</v>
      </c>
      <c r="J87" s="43">
        <f>I87/F87</f>
        <v>0.47297325354540526</v>
      </c>
    </row>
    <row r="88" spans="1:10" ht="17.45" customHeight="1">
      <c r="C88" s="11" t="s">
        <v>10</v>
      </c>
      <c r="D88" s="7">
        <v>0</v>
      </c>
      <c r="E88" s="8">
        <v>0</v>
      </c>
      <c r="F88" s="7">
        <v>0</v>
      </c>
      <c r="G88" s="8">
        <v>0</v>
      </c>
      <c r="H88" s="42">
        <v>0</v>
      </c>
      <c r="I88" s="8">
        <v>0</v>
      </c>
      <c r="J88" s="43">
        <v>0</v>
      </c>
    </row>
    <row r="89" spans="1:10" ht="17.45" customHeight="1">
      <c r="C89" s="11" t="s">
        <v>11</v>
      </c>
      <c r="D89" s="7">
        <v>0</v>
      </c>
      <c r="E89" s="8">
        <v>0</v>
      </c>
      <c r="F89" s="7">
        <v>0</v>
      </c>
      <c r="G89" s="8">
        <v>0</v>
      </c>
      <c r="H89" s="42">
        <v>0</v>
      </c>
      <c r="I89" s="8">
        <v>0</v>
      </c>
      <c r="J89" s="43">
        <v>0</v>
      </c>
    </row>
    <row r="90" spans="1:10" ht="17.45" customHeight="1">
      <c r="C90" s="11"/>
      <c r="D90" s="8"/>
      <c r="E90" s="8"/>
      <c r="F90" s="7"/>
      <c r="G90" s="8"/>
      <c r="H90" s="42"/>
      <c r="I90" s="8"/>
      <c r="J90" s="43"/>
    </row>
    <row r="91" spans="1:10" ht="57.75" customHeight="1">
      <c r="C91" s="61" t="s">
        <v>22</v>
      </c>
      <c r="D91" s="8"/>
      <c r="E91" s="8"/>
      <c r="F91" s="7"/>
      <c r="G91" s="8"/>
      <c r="H91" s="42"/>
      <c r="I91" s="8"/>
      <c r="J91" s="43"/>
    </row>
    <row r="92" spans="1:10" s="21" customFormat="1" ht="16.149999999999999" customHeight="1">
      <c r="C92" s="20" t="s">
        <v>1</v>
      </c>
      <c r="D92" s="49">
        <f t="shared" ref="D92:G95" si="3">D98+D104+D110+D116+D122+D128</f>
        <v>72554.8</v>
      </c>
      <c r="E92" s="49">
        <f t="shared" si="3"/>
        <v>72554.8</v>
      </c>
      <c r="F92" s="49">
        <f t="shared" si="3"/>
        <v>72554.8</v>
      </c>
      <c r="G92" s="49">
        <f t="shared" si="3"/>
        <v>18218.34</v>
      </c>
      <c r="H92" s="53">
        <f>G92/F92</f>
        <v>0.25109765308428939</v>
      </c>
      <c r="I92" s="49">
        <f>I98+I104+I110+I116+I122+I128</f>
        <v>18218.34</v>
      </c>
      <c r="J92" s="43">
        <f>I92/F92</f>
        <v>0.25109765308428939</v>
      </c>
    </row>
    <row r="93" spans="1:10" ht="16.899999999999999" customHeight="1">
      <c r="C93" s="11" t="s">
        <v>16</v>
      </c>
      <c r="D93" s="7">
        <f t="shared" si="3"/>
        <v>47358.8</v>
      </c>
      <c r="E93" s="7">
        <f t="shared" si="3"/>
        <v>47358.8</v>
      </c>
      <c r="F93" s="7">
        <f t="shared" si="3"/>
        <v>47358.8</v>
      </c>
      <c r="G93" s="7">
        <f>G99+G105+G111+G117+G123+G129</f>
        <v>12502.42</v>
      </c>
      <c r="H93" s="42">
        <f>G93/F93</f>
        <v>0.26399359781075532</v>
      </c>
      <c r="I93" s="7">
        <f>I99+I105+I111+I117+I123+I129</f>
        <v>12502.42</v>
      </c>
      <c r="J93" s="43">
        <f>I93/F93</f>
        <v>0.26399359781075532</v>
      </c>
    </row>
    <row r="94" spans="1:10" ht="18.600000000000001" customHeight="1">
      <c r="C94" s="11" t="s">
        <v>10</v>
      </c>
      <c r="D94" s="7">
        <f t="shared" si="3"/>
        <v>25196</v>
      </c>
      <c r="E94" s="7">
        <f t="shared" si="3"/>
        <v>25196</v>
      </c>
      <c r="F94" s="7">
        <f t="shared" si="3"/>
        <v>25196</v>
      </c>
      <c r="G94" s="7">
        <f t="shared" si="3"/>
        <v>5715.92</v>
      </c>
      <c r="H94" s="42">
        <f>G94/F94</f>
        <v>0.22685823146531195</v>
      </c>
      <c r="I94" s="7">
        <f>I100+I106+I112+I118+I124+I130</f>
        <v>5715.92</v>
      </c>
      <c r="J94" s="43">
        <f>I94/F94</f>
        <v>0.22685823146531195</v>
      </c>
    </row>
    <row r="95" spans="1:10" ht="16.5" customHeight="1">
      <c r="C95" s="11" t="s">
        <v>11</v>
      </c>
      <c r="D95" s="7">
        <f t="shared" si="3"/>
        <v>0</v>
      </c>
      <c r="E95" s="7">
        <f t="shared" si="3"/>
        <v>0</v>
      </c>
      <c r="F95" s="7">
        <f t="shared" si="3"/>
        <v>0</v>
      </c>
      <c r="G95" s="7">
        <f t="shared" si="3"/>
        <v>0</v>
      </c>
      <c r="H95" s="42">
        <v>0</v>
      </c>
      <c r="I95" s="7">
        <f>I101+I107+I113+I119+I125+I131</f>
        <v>0</v>
      </c>
      <c r="J95" s="43">
        <v>0</v>
      </c>
    </row>
    <row r="96" spans="1:10" ht="13.9" customHeight="1">
      <c r="C96" s="33"/>
      <c r="D96" s="8"/>
      <c r="E96" s="8"/>
      <c r="F96" s="7"/>
      <c r="G96" s="8"/>
      <c r="H96" s="42"/>
      <c r="I96" s="8"/>
      <c r="J96" s="43"/>
    </row>
    <row r="97" spans="3:10" ht="29.45" customHeight="1">
      <c r="C97" s="29" t="s">
        <v>23</v>
      </c>
      <c r="D97" s="8"/>
      <c r="E97" s="8"/>
      <c r="F97" s="7"/>
      <c r="G97" s="8"/>
      <c r="H97" s="42"/>
      <c r="I97" s="8"/>
      <c r="J97" s="43"/>
    </row>
    <row r="98" spans="3:10" ht="15.75">
      <c r="C98" s="11" t="s">
        <v>1</v>
      </c>
      <c r="D98" s="7">
        <f>D99+D100+D101</f>
        <v>30955.8</v>
      </c>
      <c r="E98" s="7">
        <f>E99+E100+E101</f>
        <v>30955.8</v>
      </c>
      <c r="F98" s="7">
        <f>F99+F100+F101</f>
        <v>30955.8</v>
      </c>
      <c r="G98" s="7">
        <f>G99+G100+G101</f>
        <v>12502.42</v>
      </c>
      <c r="H98" s="42">
        <f>G98/F98</f>
        <v>0.40387972528572996</v>
      </c>
      <c r="I98" s="50">
        <f>I99+I100+I101</f>
        <v>12502.42</v>
      </c>
      <c r="J98" s="43">
        <f>I98/F98</f>
        <v>0.40387972528572996</v>
      </c>
    </row>
    <row r="99" spans="3:10" ht="15.75">
      <c r="C99" s="11" t="s">
        <v>16</v>
      </c>
      <c r="D99" s="7">
        <v>30955.8</v>
      </c>
      <c r="E99" s="7">
        <v>30955.8</v>
      </c>
      <c r="F99" s="7">
        <v>30955.8</v>
      </c>
      <c r="G99" s="8">
        <v>12502.42</v>
      </c>
      <c r="H99" s="42">
        <f>G99/F99</f>
        <v>0.40387972528572996</v>
      </c>
      <c r="I99" s="8">
        <v>12502.42</v>
      </c>
      <c r="J99" s="43">
        <f>I99/F99</f>
        <v>0.40387972528572996</v>
      </c>
    </row>
    <row r="100" spans="3:10" ht="15.75">
      <c r="C100" s="11" t="s">
        <v>10</v>
      </c>
      <c r="D100" s="8">
        <v>0</v>
      </c>
      <c r="E100" s="8">
        <v>0</v>
      </c>
      <c r="F100" s="8">
        <v>0</v>
      </c>
      <c r="G100" s="8">
        <v>0</v>
      </c>
      <c r="H100" s="42">
        <v>0</v>
      </c>
      <c r="I100" s="8">
        <v>0</v>
      </c>
      <c r="J100" s="43">
        <v>0</v>
      </c>
    </row>
    <row r="101" spans="3:10" ht="15.75">
      <c r="C101" s="11" t="s">
        <v>11</v>
      </c>
      <c r="D101" s="7">
        <v>0</v>
      </c>
      <c r="E101" s="8">
        <v>0</v>
      </c>
      <c r="F101" s="7">
        <v>0</v>
      </c>
      <c r="G101" s="8">
        <v>0</v>
      </c>
      <c r="H101" s="42">
        <v>0</v>
      </c>
      <c r="I101" s="8">
        <v>0</v>
      </c>
      <c r="J101" s="43">
        <v>0</v>
      </c>
    </row>
    <row r="102" spans="3:10" ht="15.75">
      <c r="C102" s="30"/>
      <c r="D102" s="8"/>
      <c r="E102" s="8"/>
      <c r="F102" s="7"/>
      <c r="G102" s="8"/>
      <c r="H102" s="42"/>
      <c r="I102" s="8"/>
      <c r="J102" s="43"/>
    </row>
    <row r="103" spans="3:10" ht="31.5">
      <c r="C103" s="31" t="s">
        <v>24</v>
      </c>
      <c r="D103" s="8"/>
      <c r="E103" s="8"/>
      <c r="F103" s="7"/>
      <c r="G103" s="8"/>
      <c r="H103" s="42"/>
      <c r="I103" s="8"/>
      <c r="J103" s="43"/>
    </row>
    <row r="104" spans="3:10" ht="15" customHeight="1">
      <c r="C104" s="11" t="s">
        <v>1</v>
      </c>
      <c r="D104" s="7">
        <f>D105+D106+D107</f>
        <v>26954</v>
      </c>
      <c r="E104" s="7">
        <f>E105+E106+E107</f>
        <v>26954</v>
      </c>
      <c r="F104" s="7">
        <f>F105+F106+F107</f>
        <v>26954</v>
      </c>
      <c r="G104" s="7">
        <f>G105+G106+G107</f>
        <v>0</v>
      </c>
      <c r="H104" s="42">
        <f>G104/F104</f>
        <v>0</v>
      </c>
      <c r="I104" s="7">
        <f>I105+I106+I107</f>
        <v>0</v>
      </c>
      <c r="J104" s="43">
        <f>I104/F104</f>
        <v>0</v>
      </c>
    </row>
    <row r="105" spans="3:10" ht="15" customHeight="1">
      <c r="C105" s="11" t="s">
        <v>16</v>
      </c>
      <c r="D105" s="7">
        <v>15903</v>
      </c>
      <c r="E105" s="7">
        <v>15903</v>
      </c>
      <c r="F105" s="7">
        <v>15903</v>
      </c>
      <c r="G105" s="8">
        <v>0</v>
      </c>
      <c r="H105" s="42">
        <f>G105/F105</f>
        <v>0</v>
      </c>
      <c r="I105" s="8">
        <v>0</v>
      </c>
      <c r="J105" s="43">
        <f>I105/F105</f>
        <v>0</v>
      </c>
    </row>
    <row r="106" spans="3:10" ht="15" customHeight="1">
      <c r="C106" s="11" t="s">
        <v>10</v>
      </c>
      <c r="D106" s="7">
        <v>11051</v>
      </c>
      <c r="E106" s="7">
        <v>11051</v>
      </c>
      <c r="F106" s="7">
        <v>11051</v>
      </c>
      <c r="G106" s="8">
        <v>0</v>
      </c>
      <c r="H106" s="42">
        <f>G106/F106</f>
        <v>0</v>
      </c>
      <c r="I106" s="8">
        <v>0</v>
      </c>
      <c r="J106" s="43">
        <f>I106/F106</f>
        <v>0</v>
      </c>
    </row>
    <row r="107" spans="3:10" ht="15" customHeight="1">
      <c r="C107" s="11" t="s">
        <v>11</v>
      </c>
      <c r="D107" s="8">
        <v>0</v>
      </c>
      <c r="E107" s="8">
        <v>0</v>
      </c>
      <c r="F107" s="8">
        <v>0</v>
      </c>
      <c r="G107" s="8">
        <v>0</v>
      </c>
      <c r="H107" s="42">
        <v>0</v>
      </c>
      <c r="I107" s="8">
        <v>0</v>
      </c>
      <c r="J107" s="43">
        <v>0</v>
      </c>
    </row>
    <row r="108" spans="3:10" ht="15" customHeight="1">
      <c r="C108" s="11"/>
      <c r="D108" s="8"/>
      <c r="E108" s="8"/>
      <c r="F108" s="7"/>
      <c r="G108" s="8"/>
      <c r="H108" s="42"/>
      <c r="I108" s="8"/>
      <c r="J108" s="43"/>
    </row>
    <row r="109" spans="3:10" ht="60" customHeight="1">
      <c r="C109" s="10" t="s">
        <v>83</v>
      </c>
      <c r="D109" s="8"/>
      <c r="E109" s="8"/>
      <c r="F109" s="7"/>
      <c r="G109" s="8"/>
      <c r="H109" s="42"/>
      <c r="I109" s="8"/>
      <c r="J109" s="43"/>
    </row>
    <row r="110" spans="3:10" ht="29.25" customHeight="1">
      <c r="C110" s="11" t="s">
        <v>1</v>
      </c>
      <c r="D110" s="8">
        <f>D111+D112+D113</f>
        <v>0</v>
      </c>
      <c r="E110" s="8">
        <f>E111+E112+E113</f>
        <v>0</v>
      </c>
      <c r="F110" s="7">
        <f>F111+F112+F113</f>
        <v>0</v>
      </c>
      <c r="G110" s="8">
        <f>G111+G112+G113</f>
        <v>0</v>
      </c>
      <c r="H110" s="42">
        <v>0</v>
      </c>
      <c r="I110" s="8">
        <f>I111+I112+I113</f>
        <v>0</v>
      </c>
      <c r="J110" s="43">
        <v>0</v>
      </c>
    </row>
    <row r="111" spans="3:10" ht="15" customHeight="1">
      <c r="C111" s="11" t="s">
        <v>16</v>
      </c>
      <c r="D111" s="8">
        <v>0</v>
      </c>
      <c r="E111" s="8">
        <v>0</v>
      </c>
      <c r="F111" s="7">
        <v>0</v>
      </c>
      <c r="G111" s="8">
        <v>0</v>
      </c>
      <c r="H111" s="42">
        <v>0</v>
      </c>
      <c r="I111" s="8">
        <v>0</v>
      </c>
      <c r="J111" s="43">
        <v>0</v>
      </c>
    </row>
    <row r="112" spans="3:10" ht="15" customHeight="1">
      <c r="C112" s="11" t="s">
        <v>10</v>
      </c>
      <c r="D112" s="8">
        <f>+E112</f>
        <v>0</v>
      </c>
      <c r="E112" s="8">
        <v>0</v>
      </c>
      <c r="F112" s="7">
        <v>0</v>
      </c>
      <c r="G112" s="8">
        <v>0</v>
      </c>
      <c r="H112" s="42">
        <v>0</v>
      </c>
      <c r="I112" s="8">
        <v>0</v>
      </c>
      <c r="J112" s="43">
        <v>0</v>
      </c>
    </row>
    <row r="113" spans="3:10" ht="15" customHeight="1">
      <c r="C113" s="11" t="s">
        <v>11</v>
      </c>
      <c r="D113" s="8">
        <v>0</v>
      </c>
      <c r="E113" s="8">
        <v>0</v>
      </c>
      <c r="F113" s="7">
        <v>0</v>
      </c>
      <c r="G113" s="8">
        <v>0</v>
      </c>
      <c r="H113" s="42">
        <v>0</v>
      </c>
      <c r="I113" s="8">
        <v>0</v>
      </c>
      <c r="J113" s="43">
        <v>0</v>
      </c>
    </row>
    <row r="114" spans="3:10" ht="15" customHeight="1">
      <c r="C114" s="11"/>
      <c r="D114" s="8"/>
      <c r="E114" s="8"/>
      <c r="F114" s="7"/>
      <c r="G114" s="8"/>
      <c r="H114" s="42"/>
      <c r="I114" s="8"/>
      <c r="J114" s="43"/>
    </row>
    <row r="115" spans="3:10" ht="27" customHeight="1">
      <c r="C115" s="32" t="s">
        <v>48</v>
      </c>
      <c r="D115" s="8"/>
      <c r="E115" s="8"/>
      <c r="F115" s="7"/>
      <c r="G115" s="8"/>
      <c r="H115" s="42"/>
      <c r="I115" s="8"/>
      <c r="J115" s="43"/>
    </row>
    <row r="116" spans="3:10" ht="25.5" customHeight="1">
      <c r="C116" s="32" t="s">
        <v>1</v>
      </c>
      <c r="D116" s="8">
        <f>D117+D118+D119</f>
        <v>14145</v>
      </c>
      <c r="E116" s="8">
        <f>E117+E118+E119</f>
        <v>14145</v>
      </c>
      <c r="F116" s="7">
        <f>F117+F118+F119+F120</f>
        <v>14145</v>
      </c>
      <c r="G116" s="8">
        <f>G117+G118+G119+G120</f>
        <v>5715.92</v>
      </c>
      <c r="H116" s="42">
        <f>G116/F116</f>
        <v>0.40409473312124428</v>
      </c>
      <c r="I116" s="8">
        <f>I117+I118+I119</f>
        <v>5715.92</v>
      </c>
      <c r="J116" s="43">
        <f>I116/F116</f>
        <v>0.40409473312124428</v>
      </c>
    </row>
    <row r="117" spans="3:10" ht="15" customHeight="1">
      <c r="C117" s="32" t="s">
        <v>16</v>
      </c>
      <c r="D117" s="8">
        <v>0</v>
      </c>
      <c r="E117" s="8">
        <v>0</v>
      </c>
      <c r="F117" s="7">
        <v>0</v>
      </c>
      <c r="G117" s="8">
        <v>0</v>
      </c>
      <c r="H117" s="42">
        <v>0</v>
      </c>
      <c r="I117" s="8">
        <v>0</v>
      </c>
      <c r="J117" s="43">
        <v>0</v>
      </c>
    </row>
    <row r="118" spans="3:10" ht="15" customHeight="1">
      <c r="C118" s="32" t="s">
        <v>10</v>
      </c>
      <c r="D118" s="8">
        <v>14145</v>
      </c>
      <c r="E118" s="8">
        <v>14145</v>
      </c>
      <c r="F118" s="7">
        <v>14145</v>
      </c>
      <c r="G118" s="8">
        <v>5715.92</v>
      </c>
      <c r="H118" s="42">
        <f>G118/F118</f>
        <v>0.40409473312124428</v>
      </c>
      <c r="I118" s="8">
        <v>5715.92</v>
      </c>
      <c r="J118" s="43">
        <f>I118/F118</f>
        <v>0.40409473312124428</v>
      </c>
    </row>
    <row r="119" spans="3:10" ht="15" customHeight="1">
      <c r="C119" s="32" t="s">
        <v>11</v>
      </c>
      <c r="D119" s="8">
        <v>0</v>
      </c>
      <c r="E119" s="8">
        <v>0</v>
      </c>
      <c r="F119" s="7">
        <v>0</v>
      </c>
      <c r="G119" s="8">
        <v>0</v>
      </c>
      <c r="H119" s="42">
        <v>0</v>
      </c>
      <c r="I119" s="8">
        <v>0</v>
      </c>
      <c r="J119" s="43">
        <v>0</v>
      </c>
    </row>
    <row r="120" spans="3:10" ht="15" customHeight="1">
      <c r="C120" s="32"/>
      <c r="D120" s="8"/>
      <c r="E120" s="8"/>
      <c r="F120" s="7"/>
      <c r="G120" s="8"/>
      <c r="H120" s="42"/>
      <c r="I120" s="8"/>
      <c r="J120" s="43"/>
    </row>
    <row r="121" spans="3:10" ht="57" customHeight="1">
      <c r="C121" s="31" t="s">
        <v>25</v>
      </c>
      <c r="D121" s="8"/>
      <c r="E121" s="8"/>
      <c r="F121" s="7"/>
      <c r="G121" s="8"/>
      <c r="H121" s="42"/>
      <c r="I121" s="8"/>
      <c r="J121" s="43"/>
    </row>
    <row r="122" spans="3:10" ht="26.25" customHeight="1">
      <c r="C122" s="11" t="s">
        <v>1</v>
      </c>
      <c r="D122" s="7">
        <f>D123+D124+D125</f>
        <v>500</v>
      </c>
      <c r="E122" s="7">
        <f>E123+E124+E125</f>
        <v>500</v>
      </c>
      <c r="F122" s="7">
        <f>F123+F124+F125</f>
        <v>500</v>
      </c>
      <c r="G122" s="7">
        <f>G123+G124+G125</f>
        <v>0</v>
      </c>
      <c r="H122" s="42">
        <f>G122/F122</f>
        <v>0</v>
      </c>
      <c r="I122" s="7">
        <f>I123+I124+I125</f>
        <v>0</v>
      </c>
      <c r="J122" s="43">
        <f>I122/F122</f>
        <v>0</v>
      </c>
    </row>
    <row r="123" spans="3:10" ht="15" customHeight="1">
      <c r="C123" s="11" t="s">
        <v>16</v>
      </c>
      <c r="D123" s="7">
        <v>500</v>
      </c>
      <c r="E123" s="7">
        <v>500</v>
      </c>
      <c r="F123" s="7">
        <v>500</v>
      </c>
      <c r="G123" s="8">
        <v>0</v>
      </c>
      <c r="H123" s="42">
        <f>G123/F123</f>
        <v>0</v>
      </c>
      <c r="I123" s="8">
        <v>0</v>
      </c>
      <c r="J123" s="43">
        <f>I123/F123</f>
        <v>0</v>
      </c>
    </row>
    <row r="124" spans="3:10" ht="15" customHeight="1">
      <c r="C124" s="11" t="s">
        <v>10</v>
      </c>
      <c r="D124" s="8">
        <v>0</v>
      </c>
      <c r="E124" s="8">
        <v>0</v>
      </c>
      <c r="F124" s="8">
        <v>0</v>
      </c>
      <c r="G124" s="8">
        <v>0</v>
      </c>
      <c r="H124" s="42">
        <v>0</v>
      </c>
      <c r="I124" s="8">
        <v>0</v>
      </c>
      <c r="J124" s="43">
        <v>0</v>
      </c>
    </row>
    <row r="125" spans="3:10" ht="15" customHeight="1">
      <c r="C125" s="11" t="s">
        <v>11</v>
      </c>
      <c r="D125" s="8">
        <v>0</v>
      </c>
      <c r="E125" s="8">
        <v>0</v>
      </c>
      <c r="F125" s="7">
        <v>0</v>
      </c>
      <c r="G125" s="8">
        <v>0</v>
      </c>
      <c r="H125" s="42">
        <v>0</v>
      </c>
      <c r="I125" s="8">
        <v>0</v>
      </c>
      <c r="J125" s="43">
        <v>0</v>
      </c>
    </row>
    <row r="126" spans="3:10" ht="12.75" customHeight="1">
      <c r="C126" s="11"/>
      <c r="D126" s="8"/>
      <c r="E126" s="8"/>
      <c r="F126" s="7"/>
      <c r="G126" s="8"/>
      <c r="H126" s="42"/>
      <c r="I126" s="8"/>
      <c r="J126" s="43"/>
    </row>
    <row r="127" spans="3:10" ht="64.5" customHeight="1">
      <c r="C127" s="10" t="s">
        <v>84</v>
      </c>
      <c r="D127" s="8"/>
      <c r="E127" s="8"/>
      <c r="F127" s="7"/>
      <c r="G127" s="8"/>
      <c r="H127" s="42"/>
      <c r="I127" s="8"/>
      <c r="J127" s="43"/>
    </row>
    <row r="128" spans="3:10" ht="21" customHeight="1">
      <c r="C128" s="11" t="s">
        <v>1</v>
      </c>
      <c r="D128" s="8">
        <f>D129+D130+D131</f>
        <v>0</v>
      </c>
      <c r="E128" s="8">
        <f>E129+E130+E131</f>
        <v>0</v>
      </c>
      <c r="F128" s="7">
        <f>F129+F130+F131</f>
        <v>0</v>
      </c>
      <c r="G128" s="8">
        <f>G129+G130+G131</f>
        <v>0</v>
      </c>
      <c r="H128" s="42">
        <v>0</v>
      </c>
      <c r="I128" s="8">
        <f>I129+I130+I131</f>
        <v>0</v>
      </c>
      <c r="J128" s="43">
        <v>0</v>
      </c>
    </row>
    <row r="129" spans="3:10" ht="15" customHeight="1">
      <c r="C129" s="11" t="s">
        <v>16</v>
      </c>
      <c r="D129" s="8">
        <v>0</v>
      </c>
      <c r="E129" s="8">
        <v>0</v>
      </c>
      <c r="F129" s="7">
        <v>0</v>
      </c>
      <c r="G129" s="8">
        <v>0</v>
      </c>
      <c r="H129" s="42">
        <v>0</v>
      </c>
      <c r="I129" s="8">
        <v>0</v>
      </c>
      <c r="J129" s="43">
        <v>0</v>
      </c>
    </row>
    <row r="130" spans="3:10" ht="15" customHeight="1">
      <c r="C130" s="11" t="s">
        <v>10</v>
      </c>
      <c r="D130" s="8">
        <v>0</v>
      </c>
      <c r="E130" s="8">
        <v>0</v>
      </c>
      <c r="F130" s="7">
        <v>0</v>
      </c>
      <c r="G130" s="8">
        <v>0</v>
      </c>
      <c r="H130" s="42">
        <v>0</v>
      </c>
      <c r="I130" s="8">
        <v>0</v>
      </c>
      <c r="J130" s="43">
        <v>0</v>
      </c>
    </row>
    <row r="131" spans="3:10" ht="15" customHeight="1">
      <c r="C131" s="11" t="s">
        <v>11</v>
      </c>
      <c r="D131" s="8">
        <v>0</v>
      </c>
      <c r="E131" s="8">
        <v>0</v>
      </c>
      <c r="F131" s="7">
        <v>0</v>
      </c>
      <c r="G131" s="8">
        <v>0</v>
      </c>
      <c r="H131" s="42">
        <v>0</v>
      </c>
      <c r="I131" s="8">
        <v>0</v>
      </c>
      <c r="J131" s="43">
        <v>0</v>
      </c>
    </row>
    <row r="132" spans="3:10" ht="15" customHeight="1">
      <c r="C132" s="32"/>
      <c r="D132" s="8"/>
      <c r="E132" s="8"/>
      <c r="F132" s="7"/>
      <c r="G132" s="8"/>
      <c r="H132" s="42"/>
      <c r="I132" s="8"/>
      <c r="J132" s="43"/>
    </row>
    <row r="133" spans="3:10" ht="36.75" customHeight="1">
      <c r="C133" s="18" t="s">
        <v>26</v>
      </c>
      <c r="D133" s="8"/>
      <c r="E133" s="8"/>
      <c r="F133" s="7"/>
      <c r="G133" s="8"/>
      <c r="H133" s="42"/>
      <c r="I133" s="8"/>
      <c r="J133" s="43"/>
    </row>
    <row r="134" spans="3:10" s="21" customFormat="1" ht="15.75">
      <c r="C134" s="20" t="s">
        <v>1</v>
      </c>
      <c r="D134" s="49">
        <f>D140+D146+D152</f>
        <v>620794.80000000005</v>
      </c>
      <c r="E134" s="49">
        <f>E140+E146+E152</f>
        <v>620794.79</v>
      </c>
      <c r="F134" s="49">
        <f>F140+F146+F152</f>
        <v>686494.76</v>
      </c>
      <c r="G134" s="49">
        <f>G140+G146+G152</f>
        <v>329751.38</v>
      </c>
      <c r="H134" s="53">
        <f>G134/F134</f>
        <v>0.48034070937409634</v>
      </c>
      <c r="I134" s="49">
        <f>I140+I146+I152</f>
        <v>289834.56</v>
      </c>
      <c r="J134" s="43">
        <f>I134/F134</f>
        <v>0.42219486132712797</v>
      </c>
    </row>
    <row r="135" spans="3:10" ht="15.75">
      <c r="C135" s="11" t="s">
        <v>16</v>
      </c>
      <c r="D135" s="7">
        <f t="shared" ref="D135:G137" si="4">D141+D147+D153</f>
        <v>614272.80000000005</v>
      </c>
      <c r="E135" s="7">
        <f t="shared" si="4"/>
        <v>614272.79</v>
      </c>
      <c r="F135" s="7">
        <f t="shared" si="4"/>
        <v>614272.79</v>
      </c>
      <c r="G135" s="7">
        <f>G141+G147+G153</f>
        <v>287826.58999999997</v>
      </c>
      <c r="H135" s="42">
        <f>G135/F135</f>
        <v>0.46856477233836119</v>
      </c>
      <c r="I135" s="7">
        <f>I141+I147+I153</f>
        <v>287826.58999999997</v>
      </c>
      <c r="J135" s="43">
        <f>I135/F135</f>
        <v>0.46856477233836119</v>
      </c>
    </row>
    <row r="136" spans="3:10" ht="15.75">
      <c r="C136" s="11" t="s">
        <v>10</v>
      </c>
      <c r="D136" s="7">
        <f t="shared" si="4"/>
        <v>6522</v>
      </c>
      <c r="E136" s="7">
        <f t="shared" si="4"/>
        <v>6522</v>
      </c>
      <c r="F136" s="7">
        <f t="shared" si="4"/>
        <v>6521.97</v>
      </c>
      <c r="G136" s="7">
        <f>G142+G148+G154</f>
        <v>2007.97</v>
      </c>
      <c r="H136" s="42">
        <v>0</v>
      </c>
      <c r="I136" s="7">
        <f>I142+I148+I154</f>
        <v>2007.97</v>
      </c>
      <c r="J136" s="43">
        <v>0</v>
      </c>
    </row>
    <row r="137" spans="3:10" ht="15.75">
      <c r="C137" s="11" t="s">
        <v>11</v>
      </c>
      <c r="D137" s="7">
        <f t="shared" si="4"/>
        <v>0</v>
      </c>
      <c r="E137" s="7">
        <f t="shared" si="4"/>
        <v>0</v>
      </c>
      <c r="F137" s="7">
        <f t="shared" si="4"/>
        <v>65700</v>
      </c>
      <c r="G137" s="7">
        <f t="shared" si="4"/>
        <v>39916.82</v>
      </c>
      <c r="H137" s="42">
        <f>G137/F137</f>
        <v>0.60756194824961951</v>
      </c>
      <c r="I137" s="7">
        <f>I143+I149+I155</f>
        <v>0</v>
      </c>
      <c r="J137" s="43">
        <f>I137/F137</f>
        <v>0</v>
      </c>
    </row>
    <row r="138" spans="3:10" ht="15.75">
      <c r="C138" s="11"/>
      <c r="D138" s="8"/>
      <c r="E138" s="8"/>
      <c r="F138" s="7"/>
      <c r="G138" s="8"/>
      <c r="H138" s="42"/>
      <c r="I138" s="8"/>
      <c r="J138" s="43"/>
    </row>
    <row r="139" spans="3:10" ht="30.75" customHeight="1">
      <c r="C139" s="10" t="s">
        <v>3</v>
      </c>
      <c r="D139" s="8"/>
      <c r="E139" s="8"/>
      <c r="F139" s="7"/>
      <c r="G139" s="8"/>
      <c r="H139" s="42"/>
      <c r="I139" s="8"/>
      <c r="J139" s="43"/>
    </row>
    <row r="140" spans="3:10" ht="15.75">
      <c r="C140" s="11" t="s">
        <v>1</v>
      </c>
      <c r="D140" s="7">
        <f>D141+D142+D143</f>
        <v>396222</v>
      </c>
      <c r="E140" s="7">
        <f>E141+E142+E143</f>
        <v>395855</v>
      </c>
      <c r="F140" s="7">
        <f>F141+F142+F143</f>
        <v>459922</v>
      </c>
      <c r="G140" s="50">
        <f>G141+G142+G143</f>
        <v>219330.5</v>
      </c>
      <c r="H140" s="42">
        <f>G140/F140</f>
        <v>0.47688629811141892</v>
      </c>
      <c r="I140" s="7">
        <f>I141+I142+I143</f>
        <v>180692</v>
      </c>
      <c r="J140" s="43">
        <f>I140/F140</f>
        <v>0.392875313640139</v>
      </c>
    </row>
    <row r="141" spans="3:10" ht="15.75">
      <c r="C141" s="11" t="s">
        <v>16</v>
      </c>
      <c r="D141" s="7">
        <v>396222</v>
      </c>
      <c r="E141" s="7">
        <v>395855</v>
      </c>
      <c r="F141" s="7">
        <v>396222</v>
      </c>
      <c r="G141" s="8">
        <v>180692</v>
      </c>
      <c r="H141" s="42">
        <f>G141/F141</f>
        <v>0.45603727203436456</v>
      </c>
      <c r="I141" s="48">
        <v>180692</v>
      </c>
      <c r="J141" s="43">
        <f>I141/F141</f>
        <v>0.45603727203436456</v>
      </c>
    </row>
    <row r="142" spans="3:10" ht="15.75">
      <c r="C142" s="11" t="s">
        <v>10</v>
      </c>
      <c r="D142" s="7">
        <v>0</v>
      </c>
      <c r="E142" s="7">
        <v>0</v>
      </c>
      <c r="F142" s="7">
        <v>0</v>
      </c>
      <c r="G142" s="8">
        <v>0</v>
      </c>
      <c r="H142" s="42">
        <v>0</v>
      </c>
      <c r="I142" s="8">
        <v>0</v>
      </c>
      <c r="J142" s="43">
        <v>0</v>
      </c>
    </row>
    <row r="143" spans="3:10" ht="15.75">
      <c r="C143" s="11" t="s">
        <v>11</v>
      </c>
      <c r="D143" s="8">
        <v>0</v>
      </c>
      <c r="E143" s="8">
        <v>0</v>
      </c>
      <c r="F143" s="7">
        <v>63700</v>
      </c>
      <c r="G143" s="48">
        <v>38638.5</v>
      </c>
      <c r="H143" s="42">
        <f>G143/F143</f>
        <v>0.60656985871271585</v>
      </c>
      <c r="I143" s="48">
        <v>0</v>
      </c>
      <c r="J143" s="43">
        <f>I143/F143</f>
        <v>0</v>
      </c>
    </row>
    <row r="144" spans="3:10" ht="15.75">
      <c r="C144" s="11"/>
      <c r="D144" s="8"/>
      <c r="E144" s="8"/>
      <c r="F144" s="7"/>
      <c r="G144" s="8"/>
      <c r="H144" s="42"/>
      <c r="I144" s="8"/>
      <c r="J144" s="43"/>
    </row>
    <row r="145" spans="3:10" ht="50.25" customHeight="1">
      <c r="C145" s="10" t="s">
        <v>27</v>
      </c>
      <c r="D145" s="8"/>
      <c r="E145" s="8"/>
      <c r="F145" s="7"/>
      <c r="G145" s="8"/>
      <c r="H145" s="42"/>
      <c r="I145" s="8"/>
      <c r="J145" s="43"/>
    </row>
    <row r="146" spans="3:10" ht="15.75">
      <c r="C146" s="11" t="s">
        <v>1</v>
      </c>
      <c r="D146" s="50">
        <f>D147+D148+D149</f>
        <v>192672.8</v>
      </c>
      <c r="E146" s="7">
        <f>E147+E148+E149</f>
        <v>193039.79</v>
      </c>
      <c r="F146" s="7">
        <f>F147+F148+F149</f>
        <v>194672.76</v>
      </c>
      <c r="G146" s="7">
        <f>G147+G148+G149</f>
        <v>95776.510000000009</v>
      </c>
      <c r="H146" s="42">
        <f>G146/F146</f>
        <v>0.49198721998907297</v>
      </c>
      <c r="I146" s="7">
        <f>I147+I148+I149</f>
        <v>94498.19</v>
      </c>
      <c r="J146" s="43">
        <f>I146/F146</f>
        <v>0.48542071320096347</v>
      </c>
    </row>
    <row r="147" spans="3:10" ht="15.75">
      <c r="C147" s="11" t="s">
        <v>16</v>
      </c>
      <c r="D147" s="7">
        <v>186150.8</v>
      </c>
      <c r="E147" s="7">
        <v>186517.79</v>
      </c>
      <c r="F147" s="7">
        <v>186150.79</v>
      </c>
      <c r="G147" s="8">
        <v>92490.22</v>
      </c>
      <c r="H147" s="42">
        <f>G147/F147</f>
        <v>0.4968564463250465</v>
      </c>
      <c r="I147" s="8">
        <v>92490.22</v>
      </c>
      <c r="J147" s="43">
        <f>I147/F147</f>
        <v>0.4968564463250465</v>
      </c>
    </row>
    <row r="148" spans="3:10" ht="15.75">
      <c r="C148" s="11" t="s">
        <v>10</v>
      </c>
      <c r="D148" s="8">
        <v>6522</v>
      </c>
      <c r="E148" s="7">
        <v>6522</v>
      </c>
      <c r="F148" s="8">
        <v>6521.97</v>
      </c>
      <c r="G148" s="8">
        <v>2007.97</v>
      </c>
      <c r="H148" s="42">
        <v>0</v>
      </c>
      <c r="I148" s="8">
        <v>2007.97</v>
      </c>
      <c r="J148" s="43">
        <v>0</v>
      </c>
    </row>
    <row r="149" spans="3:10" ht="15.75">
      <c r="C149" s="11" t="s">
        <v>11</v>
      </c>
      <c r="D149" s="8">
        <v>0</v>
      </c>
      <c r="E149" s="8">
        <v>0</v>
      </c>
      <c r="F149" s="50">
        <v>2000</v>
      </c>
      <c r="G149" s="48">
        <v>1278.32</v>
      </c>
      <c r="H149" s="42">
        <f>G149/F149</f>
        <v>0.63915999999999995</v>
      </c>
      <c r="I149" s="48">
        <v>0</v>
      </c>
      <c r="J149" s="43">
        <f>I149/F149</f>
        <v>0</v>
      </c>
    </row>
    <row r="150" spans="3:10" ht="15.75">
      <c r="C150" s="11"/>
      <c r="D150" s="8"/>
      <c r="E150" s="8"/>
      <c r="F150" s="7"/>
      <c r="G150" s="8"/>
      <c r="H150" s="42"/>
      <c r="I150" s="8"/>
      <c r="J150" s="43"/>
    </row>
    <row r="151" spans="3:10" ht="35.25" customHeight="1">
      <c r="C151" s="10" t="s">
        <v>67</v>
      </c>
      <c r="D151" s="8"/>
      <c r="E151" s="8"/>
      <c r="F151" s="7"/>
      <c r="G151" s="8"/>
      <c r="H151" s="42"/>
      <c r="I151" s="8"/>
      <c r="J151" s="43"/>
    </row>
    <row r="152" spans="3:10" ht="15.75">
      <c r="C152" s="11" t="s">
        <v>1</v>
      </c>
      <c r="D152" s="7">
        <f>D153+D154+D155</f>
        <v>31900</v>
      </c>
      <c r="E152" s="7">
        <f>E153+E154+E155</f>
        <v>31900</v>
      </c>
      <c r="F152" s="7">
        <f>F153+F154+F155</f>
        <v>31900</v>
      </c>
      <c r="G152" s="7">
        <f>G153+G154+G155</f>
        <v>14644.37</v>
      </c>
      <c r="H152" s="42">
        <f>G152/F152</f>
        <v>0.45907115987460817</v>
      </c>
      <c r="I152" s="50">
        <f>I153+I154+I155</f>
        <v>14644.37</v>
      </c>
      <c r="J152" s="43">
        <f>I152/F152</f>
        <v>0.45907115987460817</v>
      </c>
    </row>
    <row r="153" spans="3:10" ht="15.75">
      <c r="C153" s="11" t="s">
        <v>16</v>
      </c>
      <c r="D153" s="7">
        <v>31900</v>
      </c>
      <c r="E153" s="7">
        <v>31900</v>
      </c>
      <c r="F153" s="7">
        <v>31900</v>
      </c>
      <c r="G153" s="7">
        <v>14644.37</v>
      </c>
      <c r="H153" s="42">
        <f>G153/F153</f>
        <v>0.45907115987460817</v>
      </c>
      <c r="I153" s="50">
        <v>14644.37</v>
      </c>
      <c r="J153" s="43">
        <f>I153/F153</f>
        <v>0.45907115987460817</v>
      </c>
    </row>
    <row r="154" spans="3:10" ht="15.75">
      <c r="C154" s="11" t="s">
        <v>10</v>
      </c>
      <c r="D154" s="7">
        <v>0</v>
      </c>
      <c r="E154" s="7">
        <v>0</v>
      </c>
      <c r="F154" s="7">
        <v>0</v>
      </c>
      <c r="G154" s="7">
        <v>0</v>
      </c>
      <c r="H154" s="53">
        <v>0</v>
      </c>
      <c r="I154" s="7">
        <v>0</v>
      </c>
      <c r="J154" s="43">
        <v>0</v>
      </c>
    </row>
    <row r="155" spans="3:10" ht="15.75">
      <c r="C155" s="11" t="s">
        <v>11</v>
      </c>
      <c r="D155" s="8">
        <v>0</v>
      </c>
      <c r="E155" s="8">
        <v>0</v>
      </c>
      <c r="F155" s="7">
        <v>0</v>
      </c>
      <c r="G155" s="8">
        <v>0</v>
      </c>
      <c r="H155" s="42">
        <v>0</v>
      </c>
      <c r="I155" s="8">
        <v>0</v>
      </c>
      <c r="J155" s="43">
        <v>0</v>
      </c>
    </row>
    <row r="156" spans="3:10" ht="15.75">
      <c r="C156" s="11"/>
      <c r="D156" s="8"/>
      <c r="E156" s="8"/>
      <c r="F156" s="7"/>
      <c r="G156" s="8"/>
      <c r="H156" s="42"/>
      <c r="I156" s="8"/>
      <c r="J156" s="43"/>
    </row>
    <row r="157" spans="3:10" ht="65.25" customHeight="1">
      <c r="C157" s="61" t="s">
        <v>28</v>
      </c>
      <c r="D157" s="8"/>
      <c r="E157" s="8"/>
      <c r="F157" s="7"/>
      <c r="G157" s="8"/>
      <c r="H157" s="42"/>
      <c r="I157" s="8"/>
      <c r="J157" s="43"/>
    </row>
    <row r="158" spans="3:10" s="21" customFormat="1" ht="20.25" customHeight="1">
      <c r="C158" s="20" t="s">
        <v>1</v>
      </c>
      <c r="D158" s="49">
        <f t="shared" ref="D158:G161" si="5">D164+D170+D176</f>
        <v>11854</v>
      </c>
      <c r="E158" s="49">
        <f t="shared" si="5"/>
        <v>11854</v>
      </c>
      <c r="F158" s="49">
        <f t="shared" si="5"/>
        <v>16054</v>
      </c>
      <c r="G158" s="49">
        <f t="shared" si="5"/>
        <v>7278.64</v>
      </c>
      <c r="H158" s="53">
        <f>G158/F158</f>
        <v>0.45338482621153608</v>
      </c>
      <c r="I158" s="49">
        <f>I164+I170+I176</f>
        <v>2020.64</v>
      </c>
      <c r="J158" s="43">
        <f>I158/F158</f>
        <v>0.12586520493334996</v>
      </c>
    </row>
    <row r="159" spans="3:10" ht="24" customHeight="1">
      <c r="C159" s="11" t="s">
        <v>16</v>
      </c>
      <c r="D159" s="7">
        <f t="shared" si="5"/>
        <v>4251</v>
      </c>
      <c r="E159" s="7">
        <f t="shared" si="5"/>
        <v>4251</v>
      </c>
      <c r="F159" s="7">
        <f t="shared" si="5"/>
        <v>4251</v>
      </c>
      <c r="G159" s="7">
        <f t="shared" si="5"/>
        <v>0</v>
      </c>
      <c r="H159" s="42">
        <f>G159/F159</f>
        <v>0</v>
      </c>
      <c r="I159" s="7">
        <f>I165+I171+I177</f>
        <v>0</v>
      </c>
      <c r="J159" s="43">
        <f>I159/F159</f>
        <v>0</v>
      </c>
    </row>
    <row r="160" spans="3:10" ht="18.75" customHeight="1">
      <c r="C160" s="11" t="s">
        <v>10</v>
      </c>
      <c r="D160" s="7">
        <f t="shared" si="5"/>
        <v>7603</v>
      </c>
      <c r="E160" s="7">
        <f t="shared" si="5"/>
        <v>7603</v>
      </c>
      <c r="F160" s="7">
        <f t="shared" si="5"/>
        <v>7603</v>
      </c>
      <c r="G160" s="7">
        <f t="shared" si="5"/>
        <v>2020.64</v>
      </c>
      <c r="H160" s="42">
        <f>G160/F160</f>
        <v>0.26576877548336186</v>
      </c>
      <c r="I160" s="7">
        <f>I166+I172+I178</f>
        <v>2020.64</v>
      </c>
      <c r="J160" s="43">
        <f>I160/F160</f>
        <v>0.26576877548336186</v>
      </c>
    </row>
    <row r="161" spans="3:10" ht="16.5" customHeight="1">
      <c r="C161" s="11" t="s">
        <v>11</v>
      </c>
      <c r="D161" s="7">
        <f t="shared" si="5"/>
        <v>0</v>
      </c>
      <c r="E161" s="7">
        <f t="shared" si="5"/>
        <v>0</v>
      </c>
      <c r="F161" s="50">
        <f t="shared" si="5"/>
        <v>4200</v>
      </c>
      <c r="G161" s="50">
        <f t="shared" si="5"/>
        <v>5258</v>
      </c>
      <c r="H161" s="53">
        <f>G161/F161</f>
        <v>1.2519047619047619</v>
      </c>
      <c r="I161" s="7">
        <f>I167+I173+I179</f>
        <v>0</v>
      </c>
      <c r="J161" s="43">
        <f>I161/F161</f>
        <v>0</v>
      </c>
    </row>
    <row r="162" spans="3:10" ht="15.75">
      <c r="C162" s="11"/>
      <c r="D162" s="8"/>
      <c r="E162" s="8"/>
      <c r="F162" s="7"/>
      <c r="G162" s="8"/>
      <c r="H162" s="42"/>
      <c r="I162" s="8"/>
      <c r="J162" s="43"/>
    </row>
    <row r="163" spans="3:10" ht="47.25">
      <c r="C163" s="62" t="s">
        <v>68</v>
      </c>
      <c r="D163" s="8"/>
      <c r="E163" s="8"/>
      <c r="F163" s="7"/>
      <c r="G163" s="8"/>
      <c r="H163" s="42"/>
      <c r="I163" s="8"/>
      <c r="J163" s="43"/>
    </row>
    <row r="164" spans="3:10" ht="15.75">
      <c r="C164" s="11" t="s">
        <v>1</v>
      </c>
      <c r="D164" s="7">
        <f>D165+D166+D167</f>
        <v>0</v>
      </c>
      <c r="E164" s="7">
        <f>E165+E166+E167</f>
        <v>0</v>
      </c>
      <c r="F164" s="7">
        <f>F165+F166+F167</f>
        <v>1000</v>
      </c>
      <c r="G164" s="7">
        <f>G165+G166+G167</f>
        <v>2058</v>
      </c>
      <c r="H164" s="42">
        <f>G164/F164</f>
        <v>2.0579999999999998</v>
      </c>
      <c r="I164" s="7">
        <f>I165+I166+I167</f>
        <v>0</v>
      </c>
      <c r="J164" s="43">
        <f>I164/F164</f>
        <v>0</v>
      </c>
    </row>
    <row r="165" spans="3:10" ht="15.75">
      <c r="C165" s="11" t="s">
        <v>16</v>
      </c>
      <c r="D165" s="7">
        <v>0</v>
      </c>
      <c r="E165" s="7">
        <v>0</v>
      </c>
      <c r="F165" s="7">
        <v>0</v>
      </c>
      <c r="G165" s="8">
        <v>0</v>
      </c>
      <c r="H165" s="42">
        <v>0</v>
      </c>
      <c r="I165" s="8">
        <v>0</v>
      </c>
      <c r="J165" s="43">
        <v>0</v>
      </c>
    </row>
    <row r="166" spans="3:10" ht="15.75">
      <c r="C166" s="11" t="s">
        <v>10</v>
      </c>
      <c r="D166" s="8">
        <v>0</v>
      </c>
      <c r="E166" s="8">
        <v>0</v>
      </c>
      <c r="F166" s="8">
        <v>0</v>
      </c>
      <c r="G166" s="8">
        <v>0</v>
      </c>
      <c r="H166" s="42">
        <v>0</v>
      </c>
      <c r="I166" s="8">
        <v>0</v>
      </c>
      <c r="J166" s="43">
        <v>0</v>
      </c>
    </row>
    <row r="167" spans="3:10" ht="15.75">
      <c r="C167" s="11" t="s">
        <v>11</v>
      </c>
      <c r="D167" s="8">
        <v>0</v>
      </c>
      <c r="E167" s="8">
        <v>0</v>
      </c>
      <c r="F167" s="7">
        <v>1000</v>
      </c>
      <c r="G167" s="8">
        <v>2058</v>
      </c>
      <c r="H167" s="42">
        <f>G167/F167</f>
        <v>2.0579999999999998</v>
      </c>
      <c r="I167" s="48">
        <v>0</v>
      </c>
      <c r="J167" s="43">
        <f>I167/F167</f>
        <v>0</v>
      </c>
    </row>
    <row r="168" spans="3:10" ht="15.75">
      <c r="C168" s="11"/>
      <c r="D168" s="8"/>
      <c r="E168" s="8"/>
      <c r="F168" s="7"/>
      <c r="G168" s="8"/>
      <c r="H168" s="42"/>
      <c r="I168" s="8"/>
      <c r="J168" s="43"/>
    </row>
    <row r="169" spans="3:10" ht="47.25">
      <c r="C169" s="23" t="s">
        <v>85</v>
      </c>
      <c r="D169" s="8"/>
      <c r="E169" s="8"/>
      <c r="F169" s="7"/>
      <c r="G169" s="8"/>
      <c r="H169" s="42"/>
      <c r="I169" s="8"/>
      <c r="J169" s="43"/>
    </row>
    <row r="170" spans="3:10" ht="15.75">
      <c r="C170" s="11" t="s">
        <v>1</v>
      </c>
      <c r="D170" s="7">
        <f>D171+D172+D173</f>
        <v>4251</v>
      </c>
      <c r="E170" s="7">
        <f>E171+E172+E173</f>
        <v>4251</v>
      </c>
      <c r="F170" s="7">
        <f>F171+F172+F173</f>
        <v>7451</v>
      </c>
      <c r="G170" s="7">
        <f>G171+G172+G173</f>
        <v>3200</v>
      </c>
      <c r="H170" s="42">
        <f>G170/F170</f>
        <v>0.42947255401959467</v>
      </c>
      <c r="I170" s="7">
        <f>I171+I172+I173</f>
        <v>0</v>
      </c>
      <c r="J170" s="43">
        <f>I170/F170</f>
        <v>0</v>
      </c>
    </row>
    <row r="171" spans="3:10" ht="15.75">
      <c r="C171" s="11" t="s">
        <v>16</v>
      </c>
      <c r="D171" s="7">
        <v>4251</v>
      </c>
      <c r="E171" s="7">
        <v>4251</v>
      </c>
      <c r="F171" s="7">
        <v>4251</v>
      </c>
      <c r="G171" s="8">
        <v>0</v>
      </c>
      <c r="H171" s="42">
        <f>G171/F171</f>
        <v>0</v>
      </c>
      <c r="I171" s="8">
        <v>0</v>
      </c>
      <c r="J171" s="43">
        <f>I171/F171</f>
        <v>0</v>
      </c>
    </row>
    <row r="172" spans="3:10" ht="15.75">
      <c r="C172" s="11" t="s">
        <v>10</v>
      </c>
      <c r="D172" s="8">
        <v>0</v>
      </c>
      <c r="E172" s="8">
        <v>0</v>
      </c>
      <c r="F172" s="8">
        <v>0</v>
      </c>
      <c r="G172" s="8">
        <v>0</v>
      </c>
      <c r="H172" s="42">
        <v>0</v>
      </c>
      <c r="I172" s="8">
        <v>0</v>
      </c>
      <c r="J172" s="43">
        <v>0</v>
      </c>
    </row>
    <row r="173" spans="3:10" ht="15.75">
      <c r="C173" s="11" t="s">
        <v>11</v>
      </c>
      <c r="D173" s="8">
        <v>0</v>
      </c>
      <c r="E173" s="8">
        <v>0</v>
      </c>
      <c r="F173" s="7">
        <v>3200</v>
      </c>
      <c r="G173" s="8">
        <v>3200</v>
      </c>
      <c r="H173" s="42">
        <f>G173/F173</f>
        <v>1</v>
      </c>
      <c r="I173" s="48">
        <v>0</v>
      </c>
      <c r="J173" s="43">
        <f>I173/F173</f>
        <v>0</v>
      </c>
    </row>
    <row r="174" spans="3:10" ht="15.75">
      <c r="C174" s="11"/>
      <c r="D174" s="8"/>
      <c r="E174" s="8"/>
      <c r="F174" s="7"/>
      <c r="G174" s="8"/>
      <c r="H174" s="42"/>
      <c r="I174" s="8"/>
      <c r="J174" s="43"/>
    </row>
    <row r="175" spans="3:10" ht="71.25" customHeight="1">
      <c r="C175" s="23" t="s">
        <v>86</v>
      </c>
      <c r="D175" s="8"/>
      <c r="E175" s="8"/>
      <c r="F175" s="7"/>
      <c r="G175" s="8"/>
      <c r="H175" s="42"/>
      <c r="I175" s="8"/>
      <c r="J175" s="43"/>
    </row>
    <row r="176" spans="3:10" ht="15.75">
      <c r="C176" s="11" t="s">
        <v>1</v>
      </c>
      <c r="D176" s="7">
        <f>D177+D178+D179</f>
        <v>7603</v>
      </c>
      <c r="E176" s="7">
        <f>E177+E178+E179</f>
        <v>7603</v>
      </c>
      <c r="F176" s="7">
        <f>F177+F178+F179</f>
        <v>7603</v>
      </c>
      <c r="G176" s="7">
        <f>G177+G178+G179</f>
        <v>2020.64</v>
      </c>
      <c r="H176" s="42">
        <f>G176/F176</f>
        <v>0.26576877548336186</v>
      </c>
      <c r="I176" s="7">
        <f>I177+I178+I179</f>
        <v>2020.64</v>
      </c>
      <c r="J176" s="43">
        <f>I176/F176</f>
        <v>0.26576877548336186</v>
      </c>
    </row>
    <row r="177" spans="3:10" ht="15.75">
      <c r="C177" s="11" t="s">
        <v>16</v>
      </c>
      <c r="D177" s="7">
        <v>0</v>
      </c>
      <c r="E177" s="7">
        <v>0</v>
      </c>
      <c r="F177" s="7">
        <v>0</v>
      </c>
      <c r="G177" s="8">
        <v>0</v>
      </c>
      <c r="H177" s="42">
        <v>0</v>
      </c>
      <c r="I177" s="8">
        <v>0</v>
      </c>
      <c r="J177" s="43">
        <v>0</v>
      </c>
    </row>
    <row r="178" spans="3:10" ht="15.75">
      <c r="C178" s="11" t="s">
        <v>10</v>
      </c>
      <c r="D178" s="7">
        <v>7603</v>
      </c>
      <c r="E178" s="7">
        <v>7603</v>
      </c>
      <c r="F178" s="7">
        <v>7603</v>
      </c>
      <c r="G178" s="8">
        <v>2020.64</v>
      </c>
      <c r="H178" s="42">
        <f>G178/F178</f>
        <v>0.26576877548336186</v>
      </c>
      <c r="I178" s="48">
        <v>2020.64</v>
      </c>
      <c r="J178" s="43">
        <f>I178/F178</f>
        <v>0.26576877548336186</v>
      </c>
    </row>
    <row r="179" spans="3:10" ht="15.75">
      <c r="C179" s="11" t="s">
        <v>11</v>
      </c>
      <c r="D179" s="8">
        <v>0</v>
      </c>
      <c r="E179" s="8">
        <v>0</v>
      </c>
      <c r="F179" s="7">
        <v>0</v>
      </c>
      <c r="G179" s="8">
        <v>0</v>
      </c>
      <c r="H179" s="42">
        <v>0</v>
      </c>
      <c r="I179" s="8">
        <v>0</v>
      </c>
      <c r="J179" s="43">
        <v>0</v>
      </c>
    </row>
    <row r="180" spans="3:10" ht="15.75">
      <c r="C180" s="11"/>
      <c r="D180" s="8"/>
      <c r="E180" s="8"/>
      <c r="F180" s="7"/>
      <c r="G180" s="8"/>
      <c r="H180" s="42"/>
      <c r="I180" s="8"/>
      <c r="J180" s="43"/>
    </row>
    <row r="181" spans="3:10" ht="47.25">
      <c r="C181" s="61" t="s">
        <v>29</v>
      </c>
      <c r="D181" s="8"/>
      <c r="E181" s="8"/>
      <c r="F181" s="7"/>
      <c r="G181" s="8"/>
      <c r="H181" s="42"/>
      <c r="I181" s="8"/>
      <c r="J181" s="43"/>
    </row>
    <row r="182" spans="3:10" s="21" customFormat="1" ht="15.75">
      <c r="C182" s="20" t="s">
        <v>1</v>
      </c>
      <c r="D182" s="49">
        <f t="shared" ref="D182:E185" si="6">D188+D194+D200+D206</f>
        <v>41479.4</v>
      </c>
      <c r="E182" s="49">
        <f t="shared" si="6"/>
        <v>41479.39</v>
      </c>
      <c r="F182" s="49">
        <f>F188+F194+F200+F206</f>
        <v>41479.4</v>
      </c>
      <c r="G182" s="49">
        <f>G188+G194+G200+G206</f>
        <v>17274.760000000002</v>
      </c>
      <c r="H182" s="53">
        <f>G182/F182</f>
        <v>0.41646600481202722</v>
      </c>
      <c r="I182" s="49">
        <f>I188+I194+I200+I206</f>
        <v>17274.77</v>
      </c>
      <c r="J182" s="43">
        <f>I182/F182</f>
        <v>0.41646624589555298</v>
      </c>
    </row>
    <row r="183" spans="3:10" ht="15.75">
      <c r="C183" s="11" t="s">
        <v>16</v>
      </c>
      <c r="D183" s="7">
        <f t="shared" si="6"/>
        <v>10149</v>
      </c>
      <c r="E183" s="7">
        <f t="shared" si="6"/>
        <v>10149.029999999999</v>
      </c>
      <c r="F183" s="7">
        <f>F189+F195+F201+F207</f>
        <v>10149</v>
      </c>
      <c r="G183" s="7">
        <f>G189+G195+G207</f>
        <v>1742.16</v>
      </c>
      <c r="H183" s="42">
        <f>G183/F183</f>
        <v>0.17165829145728645</v>
      </c>
      <c r="I183" s="7">
        <f>I189+I195+I201+I207</f>
        <v>1742.16</v>
      </c>
      <c r="J183" s="43">
        <f>I183/F183</f>
        <v>0.17165829145728645</v>
      </c>
    </row>
    <row r="184" spans="3:10" ht="15.75">
      <c r="C184" s="11" t="s">
        <v>10</v>
      </c>
      <c r="D184" s="7">
        <f t="shared" si="6"/>
        <v>31330.400000000001</v>
      </c>
      <c r="E184" s="7">
        <f t="shared" si="6"/>
        <v>31330.36</v>
      </c>
      <c r="F184" s="7">
        <f>F190+F196+F202+F208</f>
        <v>31330.400000000001</v>
      </c>
      <c r="G184" s="7">
        <f>G190+G196+G202</f>
        <v>15532.6</v>
      </c>
      <c r="H184" s="42">
        <f>G184/F184</f>
        <v>0.49576768889002376</v>
      </c>
      <c r="I184" s="7">
        <f>I190+I196+I202+I208</f>
        <v>15532.61</v>
      </c>
      <c r="J184" s="43">
        <f>I184/F184</f>
        <v>0.49576800806884047</v>
      </c>
    </row>
    <row r="185" spans="3:10" ht="15.75">
      <c r="C185" s="11" t="s">
        <v>11</v>
      </c>
      <c r="D185" s="7">
        <f t="shared" si="6"/>
        <v>0</v>
      </c>
      <c r="E185" s="7">
        <f t="shared" si="6"/>
        <v>0</v>
      </c>
      <c r="F185" s="7">
        <f>F191+F197+F203+F209</f>
        <v>0</v>
      </c>
      <c r="G185" s="7">
        <f>G191+G197+G203</f>
        <v>0</v>
      </c>
      <c r="H185" s="42">
        <v>0</v>
      </c>
      <c r="I185" s="7">
        <f>I191+I197+I203+I209</f>
        <v>0</v>
      </c>
      <c r="J185" s="43">
        <v>0</v>
      </c>
    </row>
    <row r="186" spans="3:10" ht="15.75">
      <c r="C186" s="11"/>
      <c r="D186" s="8"/>
      <c r="E186" s="8"/>
      <c r="F186" s="7"/>
      <c r="G186" s="8"/>
      <c r="H186" s="42"/>
      <c r="I186" s="8"/>
      <c r="J186" s="43"/>
    </row>
    <row r="187" spans="3:10" ht="31.5">
      <c r="C187" s="11" t="s">
        <v>30</v>
      </c>
      <c r="D187" s="8"/>
      <c r="E187" s="8"/>
      <c r="F187" s="7"/>
      <c r="G187" s="8"/>
      <c r="H187" s="42"/>
      <c r="I187" s="8"/>
      <c r="J187" s="43"/>
    </row>
    <row r="188" spans="3:10" ht="15.75">
      <c r="C188" s="11" t="s">
        <v>1</v>
      </c>
      <c r="D188" s="8">
        <f>D189+D190+D191</f>
        <v>1000</v>
      </c>
      <c r="E188" s="8">
        <f>E189+E190+E191</f>
        <v>1859.2</v>
      </c>
      <c r="F188" s="8">
        <f>F189+F190+F191</f>
        <v>1859.2</v>
      </c>
      <c r="G188" s="8">
        <f>G189+G190+G191</f>
        <v>446.31</v>
      </c>
      <c r="H188" s="42">
        <f>G188/F188</f>
        <v>0.24005486230636833</v>
      </c>
      <c r="I188" s="8">
        <f>I189+I190+I191</f>
        <v>446.31</v>
      </c>
      <c r="J188" s="43">
        <f>I188/F188</f>
        <v>0.24005486230636833</v>
      </c>
    </row>
    <row r="189" spans="3:10" ht="15.75">
      <c r="C189" s="11" t="s">
        <v>16</v>
      </c>
      <c r="D189" s="8">
        <v>1000</v>
      </c>
      <c r="E189" s="8">
        <v>1859.2</v>
      </c>
      <c r="F189" s="7">
        <v>1859.2</v>
      </c>
      <c r="G189" s="8">
        <v>446.31</v>
      </c>
      <c r="H189" s="42">
        <f>G189/F189</f>
        <v>0.24005486230636833</v>
      </c>
      <c r="I189" s="8">
        <v>446.31</v>
      </c>
      <c r="J189" s="43">
        <f>I189/F189</f>
        <v>0.24005486230636833</v>
      </c>
    </row>
    <row r="190" spans="3:10" ht="15.75">
      <c r="C190" s="11" t="s">
        <v>10</v>
      </c>
      <c r="D190" s="8">
        <v>0</v>
      </c>
      <c r="E190" s="8">
        <v>0</v>
      </c>
      <c r="F190" s="7">
        <v>0</v>
      </c>
      <c r="G190" s="8">
        <v>0</v>
      </c>
      <c r="H190" s="42">
        <v>0</v>
      </c>
      <c r="I190" s="8">
        <v>0</v>
      </c>
      <c r="J190" s="43">
        <v>0</v>
      </c>
    </row>
    <row r="191" spans="3:10" ht="15.75">
      <c r="C191" s="11" t="s">
        <v>11</v>
      </c>
      <c r="D191" s="8">
        <v>0</v>
      </c>
      <c r="E191" s="8">
        <v>0</v>
      </c>
      <c r="F191" s="7">
        <v>0</v>
      </c>
      <c r="G191" s="8">
        <v>0</v>
      </c>
      <c r="H191" s="42">
        <v>0</v>
      </c>
      <c r="I191" s="8">
        <v>0</v>
      </c>
      <c r="J191" s="43">
        <v>0</v>
      </c>
    </row>
    <row r="192" spans="3:10" ht="15.75">
      <c r="C192" s="11"/>
      <c r="D192" s="8"/>
      <c r="E192" s="8"/>
      <c r="F192" s="7"/>
      <c r="G192" s="8"/>
      <c r="H192" s="42"/>
      <c r="I192" s="8"/>
      <c r="J192" s="43"/>
    </row>
    <row r="193" spans="3:10" ht="31.5">
      <c r="C193" s="11" t="s">
        <v>31</v>
      </c>
      <c r="D193" s="8"/>
      <c r="E193" s="8"/>
      <c r="F193" s="7"/>
      <c r="G193" s="8"/>
      <c r="H193" s="42"/>
      <c r="I193" s="8"/>
      <c r="J193" s="43"/>
    </row>
    <row r="194" spans="3:10" ht="15.75">
      <c r="C194" s="11" t="s">
        <v>1</v>
      </c>
      <c r="D194" s="8">
        <f>D195+D196+D197</f>
        <v>3859.8</v>
      </c>
      <c r="E194" s="8">
        <f>E195+E196+E197</f>
        <v>3000.6</v>
      </c>
      <c r="F194" s="8">
        <f>F195+F196+F197</f>
        <v>3000.6</v>
      </c>
      <c r="G194" s="8">
        <f>G195+G196+G197</f>
        <v>870.85</v>
      </c>
      <c r="H194" s="42">
        <f>G194/F194</f>
        <v>0.29022528827567823</v>
      </c>
      <c r="I194" s="8">
        <f>I195+I196+I197</f>
        <v>870.85</v>
      </c>
      <c r="J194" s="43">
        <f>I194/F194</f>
        <v>0.29022528827567823</v>
      </c>
    </row>
    <row r="195" spans="3:10" ht="15.75">
      <c r="C195" s="11" t="s">
        <v>16</v>
      </c>
      <c r="D195" s="8">
        <v>3859.8</v>
      </c>
      <c r="E195" s="8">
        <v>3000.6</v>
      </c>
      <c r="F195" s="7">
        <v>3000.6</v>
      </c>
      <c r="G195" s="8">
        <v>870.85</v>
      </c>
      <c r="H195" s="42">
        <f>G195/F195</f>
        <v>0.29022528827567823</v>
      </c>
      <c r="I195" s="8">
        <v>870.85</v>
      </c>
      <c r="J195" s="43">
        <f>I195/F195</f>
        <v>0.29022528827567823</v>
      </c>
    </row>
    <row r="196" spans="3:10" ht="15.75">
      <c r="C196" s="11" t="s">
        <v>10</v>
      </c>
      <c r="D196" s="8">
        <v>0</v>
      </c>
      <c r="E196" s="8">
        <v>0</v>
      </c>
      <c r="F196" s="7">
        <v>0</v>
      </c>
      <c r="G196" s="8">
        <v>0</v>
      </c>
      <c r="H196" s="42">
        <v>0</v>
      </c>
      <c r="I196" s="8">
        <v>0</v>
      </c>
      <c r="J196" s="43">
        <v>0</v>
      </c>
    </row>
    <row r="197" spans="3:10" ht="15.75">
      <c r="C197" s="11" t="s">
        <v>11</v>
      </c>
      <c r="D197" s="8">
        <v>0</v>
      </c>
      <c r="E197" s="8">
        <v>0</v>
      </c>
      <c r="F197" s="7">
        <v>0</v>
      </c>
      <c r="G197" s="8">
        <v>0</v>
      </c>
      <c r="H197" s="42">
        <v>0</v>
      </c>
      <c r="I197" s="8">
        <v>0</v>
      </c>
      <c r="J197" s="43">
        <v>0</v>
      </c>
    </row>
    <row r="198" spans="3:10" ht="15.75">
      <c r="C198" s="11"/>
      <c r="D198" s="8"/>
      <c r="E198" s="8"/>
      <c r="F198" s="7"/>
      <c r="G198" s="8"/>
      <c r="H198" s="42"/>
      <c r="I198" s="8"/>
      <c r="J198" s="43"/>
    </row>
    <row r="199" spans="3:10" ht="31.5">
      <c r="C199" s="59" t="s">
        <v>78</v>
      </c>
      <c r="D199" s="8"/>
      <c r="E199" s="8"/>
      <c r="F199" s="7"/>
      <c r="G199" s="8"/>
      <c r="H199" s="42"/>
      <c r="I199" s="8"/>
      <c r="J199" s="43"/>
    </row>
    <row r="200" spans="3:10" ht="15.75">
      <c r="C200" s="11" t="s">
        <v>1</v>
      </c>
      <c r="D200" s="8">
        <f>D201+D202+D203</f>
        <v>31330.400000000001</v>
      </c>
      <c r="E200" s="8">
        <f>E201+E202+E203</f>
        <v>31330.36</v>
      </c>
      <c r="F200" s="7">
        <f>F201+F202+F203</f>
        <v>31330.400000000001</v>
      </c>
      <c r="G200" s="8">
        <f>G201+G202+G203</f>
        <v>15532.6</v>
      </c>
      <c r="H200" s="42">
        <f>G200/F200</f>
        <v>0.49576768889002376</v>
      </c>
      <c r="I200" s="8">
        <f>I201+I202+I203</f>
        <v>15532.61</v>
      </c>
      <c r="J200" s="43">
        <f>I200/F200</f>
        <v>0.49576800806884047</v>
      </c>
    </row>
    <row r="201" spans="3:10" ht="15.75">
      <c r="C201" s="11" t="s">
        <v>16</v>
      </c>
      <c r="D201" s="8">
        <v>0</v>
      </c>
      <c r="E201" s="8">
        <v>0</v>
      </c>
      <c r="F201" s="7">
        <v>0</v>
      </c>
      <c r="G201" s="8">
        <v>0</v>
      </c>
      <c r="H201" s="42">
        <v>0</v>
      </c>
      <c r="I201" s="8">
        <v>0</v>
      </c>
      <c r="J201" s="43">
        <v>0</v>
      </c>
    </row>
    <row r="202" spans="3:10" ht="15.75">
      <c r="C202" s="11" t="s">
        <v>10</v>
      </c>
      <c r="D202" s="8">
        <v>31330.400000000001</v>
      </c>
      <c r="E202" s="8">
        <v>31330.36</v>
      </c>
      <c r="F202" s="7">
        <v>31330.400000000001</v>
      </c>
      <c r="G202" s="8">
        <v>15532.6</v>
      </c>
      <c r="H202" s="42">
        <f>G202/F202</f>
        <v>0.49576768889002376</v>
      </c>
      <c r="I202" s="8">
        <v>15532.61</v>
      </c>
      <c r="J202" s="43">
        <f>I202/F202</f>
        <v>0.49576800806884047</v>
      </c>
    </row>
    <row r="203" spans="3:10" ht="15.75">
      <c r="C203" s="11" t="s">
        <v>11</v>
      </c>
      <c r="D203" s="8">
        <v>0</v>
      </c>
      <c r="E203" s="8">
        <v>0</v>
      </c>
      <c r="F203" s="7">
        <v>0</v>
      </c>
      <c r="G203" s="8">
        <v>0</v>
      </c>
      <c r="H203" s="42">
        <v>0</v>
      </c>
      <c r="I203" s="8">
        <v>0</v>
      </c>
      <c r="J203" s="43">
        <v>0</v>
      </c>
    </row>
    <row r="204" spans="3:10" ht="15.75">
      <c r="C204" s="11"/>
      <c r="D204" s="8"/>
      <c r="E204" s="8"/>
      <c r="F204" s="7"/>
      <c r="G204" s="8"/>
      <c r="H204" s="42"/>
      <c r="I204" s="8"/>
      <c r="J204" s="43"/>
    </row>
    <row r="205" spans="3:10" ht="31.5">
      <c r="C205" s="11" t="s">
        <v>106</v>
      </c>
      <c r="D205" s="8"/>
      <c r="E205" s="8"/>
      <c r="F205" s="7"/>
      <c r="G205" s="8"/>
      <c r="H205" s="42"/>
      <c r="I205" s="8"/>
      <c r="J205" s="43"/>
    </row>
    <row r="206" spans="3:10" ht="15.75">
      <c r="C206" s="11" t="s">
        <v>1</v>
      </c>
      <c r="D206" s="8">
        <f>D207+D208+D209</f>
        <v>5289.2</v>
      </c>
      <c r="E206" s="8">
        <f>E207+E208+E209</f>
        <v>5289.23</v>
      </c>
      <c r="F206" s="7">
        <f>F207+F209</f>
        <v>5289.2</v>
      </c>
      <c r="G206" s="8">
        <f>G207+G208+G209</f>
        <v>425</v>
      </c>
      <c r="H206" s="42">
        <v>0</v>
      </c>
      <c r="I206" s="8">
        <f>I207+I208+I209</f>
        <v>425</v>
      </c>
      <c r="J206" s="43">
        <v>0</v>
      </c>
    </row>
    <row r="207" spans="3:10" ht="15.75">
      <c r="C207" s="11" t="s">
        <v>16</v>
      </c>
      <c r="D207" s="8">
        <v>5289.2</v>
      </c>
      <c r="E207" s="8">
        <v>5289.23</v>
      </c>
      <c r="F207" s="7">
        <v>5289.2</v>
      </c>
      <c r="G207" s="8">
        <v>425</v>
      </c>
      <c r="H207" s="42">
        <v>0</v>
      </c>
      <c r="I207" s="8">
        <v>425</v>
      </c>
      <c r="J207" s="43">
        <v>0</v>
      </c>
    </row>
    <row r="208" spans="3:10" ht="15.75">
      <c r="C208" s="11" t="s">
        <v>10</v>
      </c>
      <c r="D208" s="8">
        <v>0</v>
      </c>
      <c r="E208" s="8">
        <v>0</v>
      </c>
      <c r="F208" s="7">
        <v>0</v>
      </c>
      <c r="G208" s="8">
        <v>0</v>
      </c>
      <c r="H208" s="42">
        <v>0</v>
      </c>
      <c r="I208" s="8">
        <v>0</v>
      </c>
      <c r="J208" s="43">
        <v>0</v>
      </c>
    </row>
    <row r="209" spans="3:10" ht="15.75">
      <c r="C209" s="11" t="s">
        <v>11</v>
      </c>
      <c r="D209" s="8">
        <v>0</v>
      </c>
      <c r="E209" s="8">
        <v>0</v>
      </c>
      <c r="F209" s="7">
        <v>0</v>
      </c>
      <c r="G209" s="8">
        <v>0</v>
      </c>
      <c r="H209" s="42">
        <v>0</v>
      </c>
      <c r="I209" s="8">
        <v>0</v>
      </c>
      <c r="J209" s="43">
        <v>0</v>
      </c>
    </row>
    <row r="210" spans="3:10" ht="15.75">
      <c r="C210" s="11"/>
      <c r="D210" s="8"/>
      <c r="E210" s="8"/>
      <c r="F210" s="7"/>
      <c r="G210" s="8"/>
      <c r="H210" s="42"/>
      <c r="I210" s="8"/>
      <c r="J210" s="43"/>
    </row>
    <row r="211" spans="3:10" ht="84" customHeight="1">
      <c r="C211" s="58" t="s">
        <v>80</v>
      </c>
      <c r="D211" s="8"/>
      <c r="E211" s="8"/>
      <c r="F211" s="7"/>
      <c r="G211" s="8"/>
      <c r="H211" s="42"/>
      <c r="I211" s="8"/>
      <c r="J211" s="43"/>
    </row>
    <row r="212" spans="3:10" s="21" customFormat="1" ht="18.75" customHeight="1">
      <c r="C212" s="20" t="s">
        <v>1</v>
      </c>
      <c r="D212" s="49">
        <f>D218+D224+D230+D236+D242+D248</f>
        <v>232154.2</v>
      </c>
      <c r="E212" s="49">
        <f t="shared" ref="E212:G214" si="7">E224+E230+E236+E242+E248+E218</f>
        <v>232484.24</v>
      </c>
      <c r="F212" s="49">
        <f>F218+F224+F230+F236+F242+F248</f>
        <v>232584.24</v>
      </c>
      <c r="G212" s="49">
        <f t="shared" si="7"/>
        <v>90488.049999999988</v>
      </c>
      <c r="H212" s="53">
        <f>G212/F212</f>
        <v>0.38905495058478595</v>
      </c>
      <c r="I212" s="49">
        <f>I218+I224+I230+I236+I242+I248</f>
        <v>90488.09</v>
      </c>
      <c r="J212" s="43">
        <f>I212/F212</f>
        <v>0.38905512256548425</v>
      </c>
    </row>
    <row r="213" spans="3:10" ht="15.75">
      <c r="C213" s="11" t="s">
        <v>16</v>
      </c>
      <c r="D213" s="7">
        <f>D219+D225+D231+D237+D243+D249</f>
        <v>228817.2</v>
      </c>
      <c r="E213" s="7">
        <f t="shared" si="7"/>
        <v>229147.24</v>
      </c>
      <c r="F213" s="7">
        <f t="shared" si="7"/>
        <v>229247.24</v>
      </c>
      <c r="G213" s="7">
        <f t="shared" si="7"/>
        <v>89926.45</v>
      </c>
      <c r="H213" s="42">
        <f>G213/F213</f>
        <v>0.39226840855314116</v>
      </c>
      <c r="I213" s="7">
        <f>+I219+I225+I231+I237+I243+I249</f>
        <v>89926.489999999991</v>
      </c>
      <c r="J213" s="43">
        <f>I213/F213</f>
        <v>0.39226858303724832</v>
      </c>
    </row>
    <row r="214" spans="3:10" ht="15.75">
      <c r="C214" s="11" t="s">
        <v>10</v>
      </c>
      <c r="D214" s="7">
        <f>D220+D226+D232+D244+D250</f>
        <v>3337</v>
      </c>
      <c r="E214" s="7">
        <f t="shared" si="7"/>
        <v>3337</v>
      </c>
      <c r="F214" s="7">
        <f t="shared" si="7"/>
        <v>3337</v>
      </c>
      <c r="G214" s="7">
        <f t="shared" si="7"/>
        <v>561.6</v>
      </c>
      <c r="H214" s="42">
        <f>G214/F214</f>
        <v>0.16829487563679954</v>
      </c>
      <c r="I214" s="7">
        <f>I220+I226+I232+I238+I244+I250</f>
        <v>561.6</v>
      </c>
      <c r="J214" s="43">
        <f>I214/F214</f>
        <v>0.16829487563679954</v>
      </c>
    </row>
    <row r="215" spans="3:10" ht="15.75">
      <c r="C215" s="11" t="s">
        <v>11</v>
      </c>
      <c r="D215" s="7">
        <f>D221+D227+D233+D239+D245+D251</f>
        <v>0</v>
      </c>
      <c r="E215" s="7">
        <f>E227+E233+E239+E245+E251</f>
        <v>0</v>
      </c>
      <c r="F215" s="7">
        <f>F227+F233+F239+F245+F251</f>
        <v>0</v>
      </c>
      <c r="G215" s="7">
        <f>G227+G233+G239+G245+G251</f>
        <v>0</v>
      </c>
      <c r="H215" s="42">
        <v>0</v>
      </c>
      <c r="I215" s="7">
        <f>I221+I227+I233+I239+I245+I251</f>
        <v>0</v>
      </c>
      <c r="J215" s="43">
        <v>0</v>
      </c>
    </row>
    <row r="216" spans="3:10" ht="15.75">
      <c r="C216" s="11"/>
      <c r="D216" s="8"/>
      <c r="E216" s="8"/>
      <c r="F216" s="7"/>
      <c r="G216" s="8"/>
      <c r="H216" s="42"/>
      <c r="I216" s="8"/>
      <c r="J216" s="43"/>
    </row>
    <row r="217" spans="3:10" ht="31.5">
      <c r="C217" s="10" t="s">
        <v>4</v>
      </c>
      <c r="D217" s="8"/>
      <c r="E217" s="8"/>
      <c r="F217" s="7"/>
      <c r="G217" s="8"/>
      <c r="H217" s="42"/>
      <c r="I217" s="8"/>
      <c r="J217" s="43"/>
    </row>
    <row r="218" spans="3:10" ht="15.75">
      <c r="C218" s="11" t="s">
        <v>1</v>
      </c>
      <c r="D218" s="8">
        <f>D220+D219</f>
        <v>108550</v>
      </c>
      <c r="E218" s="8">
        <f>E219+E220+E221</f>
        <v>108530</v>
      </c>
      <c r="F218" s="8">
        <f>F219+F220+F221</f>
        <v>108530</v>
      </c>
      <c r="G218" s="8">
        <f>G219+G220+G221</f>
        <v>43464.24</v>
      </c>
      <c r="H218" s="42">
        <f>G218/F218</f>
        <v>0.40048134156454435</v>
      </c>
      <c r="I218" s="48">
        <f>I219+I220+I221</f>
        <v>43464.24</v>
      </c>
      <c r="J218" s="43">
        <f>I218/F218</f>
        <v>0.40048134156454435</v>
      </c>
    </row>
    <row r="219" spans="3:10" ht="15.75">
      <c r="C219" s="11" t="s">
        <v>16</v>
      </c>
      <c r="D219" s="7">
        <v>105213</v>
      </c>
      <c r="E219" s="7">
        <v>105193</v>
      </c>
      <c r="F219" s="7">
        <v>105193</v>
      </c>
      <c r="G219" s="8">
        <v>42902.64</v>
      </c>
      <c r="H219" s="42">
        <f>G219/F219</f>
        <v>0.407846909965492</v>
      </c>
      <c r="I219" s="48">
        <v>42902.64</v>
      </c>
      <c r="J219" s="43">
        <f>I219/F219</f>
        <v>0.407846909965492</v>
      </c>
    </row>
    <row r="220" spans="3:10" ht="17.25" customHeight="1">
      <c r="C220" s="11" t="s">
        <v>10</v>
      </c>
      <c r="D220" s="8">
        <v>3337</v>
      </c>
      <c r="E220" s="8">
        <v>3337</v>
      </c>
      <c r="F220" s="8">
        <v>3337</v>
      </c>
      <c r="G220" s="8">
        <v>561.6</v>
      </c>
      <c r="H220" s="42">
        <f>G220/F220</f>
        <v>0.16829487563679954</v>
      </c>
      <c r="I220" s="8">
        <v>561.6</v>
      </c>
      <c r="J220" s="43">
        <f>I220/F220</f>
        <v>0.16829487563679954</v>
      </c>
    </row>
    <row r="221" spans="3:10" ht="15.75">
      <c r="C221" s="11" t="s">
        <v>11</v>
      </c>
      <c r="D221" s="8">
        <v>0</v>
      </c>
      <c r="E221" s="8">
        <v>0</v>
      </c>
      <c r="F221" s="8">
        <v>0</v>
      </c>
      <c r="G221" s="8">
        <v>0</v>
      </c>
      <c r="H221" s="42">
        <v>0</v>
      </c>
      <c r="I221" s="8">
        <v>0</v>
      </c>
      <c r="J221" s="43">
        <v>0</v>
      </c>
    </row>
    <row r="222" spans="3:10" ht="15.75">
      <c r="C222" s="11"/>
      <c r="D222" s="8"/>
      <c r="E222" s="8"/>
      <c r="F222" s="8"/>
      <c r="G222" s="8"/>
      <c r="H222" s="42"/>
      <c r="I222" s="8"/>
      <c r="J222" s="43"/>
    </row>
    <row r="223" spans="3:10" ht="93.75" customHeight="1">
      <c r="C223" s="10" t="s">
        <v>87</v>
      </c>
      <c r="D223" s="8"/>
      <c r="E223" s="8"/>
      <c r="F223" s="7"/>
      <c r="G223" s="8"/>
      <c r="H223" s="42"/>
      <c r="I223" s="8"/>
      <c r="J223" s="43"/>
    </row>
    <row r="224" spans="3:10" ht="15.75">
      <c r="C224" s="11" t="s">
        <v>1</v>
      </c>
      <c r="D224" s="7">
        <f>D225+D226+D227</f>
        <v>1300</v>
      </c>
      <c r="E224" s="7">
        <f>E225+E226+E227</f>
        <v>1300</v>
      </c>
      <c r="F224" s="7">
        <f>F225+F226+F227</f>
        <v>1300</v>
      </c>
      <c r="G224" s="7">
        <f>G225+G226+G227</f>
        <v>0</v>
      </c>
      <c r="H224" s="42">
        <f>G224/F224</f>
        <v>0</v>
      </c>
      <c r="I224" s="7">
        <f>I225+I226+I227</f>
        <v>0</v>
      </c>
      <c r="J224" s="43">
        <f>I224/F224</f>
        <v>0</v>
      </c>
    </row>
    <row r="225" spans="3:10" ht="15.75">
      <c r="C225" s="11" t="s">
        <v>16</v>
      </c>
      <c r="D225" s="7">
        <v>1300</v>
      </c>
      <c r="E225" s="7">
        <v>1300</v>
      </c>
      <c r="F225" s="7">
        <v>1300</v>
      </c>
      <c r="G225" s="8">
        <v>0</v>
      </c>
      <c r="H225" s="42">
        <f>G225/F225</f>
        <v>0</v>
      </c>
      <c r="I225" s="8">
        <v>0</v>
      </c>
      <c r="J225" s="43">
        <f>I225/F225</f>
        <v>0</v>
      </c>
    </row>
    <row r="226" spans="3:10" ht="15.75">
      <c r="C226" s="11" t="s">
        <v>10</v>
      </c>
      <c r="D226" s="7">
        <v>0</v>
      </c>
      <c r="E226" s="7">
        <v>0</v>
      </c>
      <c r="F226" s="7">
        <v>0</v>
      </c>
      <c r="G226" s="8">
        <v>0</v>
      </c>
      <c r="H226" s="42">
        <v>0</v>
      </c>
      <c r="I226" s="8">
        <v>0</v>
      </c>
      <c r="J226" s="43">
        <v>0</v>
      </c>
    </row>
    <row r="227" spans="3:10" ht="15.75">
      <c r="C227" s="11" t="s">
        <v>11</v>
      </c>
      <c r="D227" s="8">
        <v>0</v>
      </c>
      <c r="E227" s="8">
        <v>0</v>
      </c>
      <c r="F227" s="8">
        <v>0</v>
      </c>
      <c r="G227" s="8">
        <v>0</v>
      </c>
      <c r="H227" s="42">
        <v>0</v>
      </c>
      <c r="I227" s="8">
        <v>0</v>
      </c>
      <c r="J227" s="43">
        <v>0</v>
      </c>
    </row>
    <row r="228" spans="3:10" ht="15.75">
      <c r="C228" s="11"/>
      <c r="D228" s="8"/>
      <c r="E228" s="8"/>
      <c r="F228" s="7"/>
      <c r="G228" s="8"/>
      <c r="H228" s="42"/>
      <c r="I228" s="8"/>
      <c r="J228" s="43"/>
    </row>
    <row r="229" spans="3:10" ht="97.5" customHeight="1">
      <c r="C229" s="11" t="s">
        <v>88</v>
      </c>
      <c r="D229" s="8"/>
      <c r="E229" s="8"/>
      <c r="F229" s="7"/>
      <c r="G229" s="8"/>
      <c r="H229" s="42"/>
      <c r="I229" s="8"/>
      <c r="J229" s="43"/>
    </row>
    <row r="230" spans="3:10" ht="15.75">
      <c r="C230" s="11" t="s">
        <v>1</v>
      </c>
      <c r="D230" s="8">
        <f>D231+D232+D233</f>
        <v>10500</v>
      </c>
      <c r="E230" s="8">
        <f>E231+E232+E233</f>
        <v>8900</v>
      </c>
      <c r="F230" s="8">
        <f>F231+F232+F233</f>
        <v>9000</v>
      </c>
      <c r="G230" s="8">
        <f>G231+G232+G233</f>
        <v>479.3</v>
      </c>
      <c r="H230" s="42">
        <f>G230/F230</f>
        <v>5.3255555555555556E-2</v>
      </c>
      <c r="I230" s="8">
        <f>I231+I232+I233</f>
        <v>479.34</v>
      </c>
      <c r="J230" s="43">
        <f>I230/F230</f>
        <v>5.3259999999999995E-2</v>
      </c>
    </row>
    <row r="231" spans="3:10" ht="15.75">
      <c r="C231" s="11" t="s">
        <v>16</v>
      </c>
      <c r="D231" s="8">
        <v>10500</v>
      </c>
      <c r="E231" s="8">
        <v>8900</v>
      </c>
      <c r="F231" s="7">
        <v>9000</v>
      </c>
      <c r="G231" s="8">
        <v>479.3</v>
      </c>
      <c r="H231" s="42">
        <f>G231/F231</f>
        <v>5.3255555555555556E-2</v>
      </c>
      <c r="I231" s="8">
        <v>479.34</v>
      </c>
      <c r="J231" s="43">
        <f>I231/F231</f>
        <v>5.3259999999999995E-2</v>
      </c>
    </row>
    <row r="232" spans="3:10" ht="15.75">
      <c r="C232" s="11" t="s">
        <v>10</v>
      </c>
      <c r="D232" s="8">
        <v>0</v>
      </c>
      <c r="E232" s="8">
        <v>0</v>
      </c>
      <c r="F232" s="7">
        <v>0</v>
      </c>
      <c r="G232" s="8">
        <v>0</v>
      </c>
      <c r="H232" s="42">
        <v>0</v>
      </c>
      <c r="I232" s="8">
        <v>0</v>
      </c>
      <c r="J232" s="43">
        <v>0</v>
      </c>
    </row>
    <row r="233" spans="3:10" ht="15.75">
      <c r="C233" s="11" t="s">
        <v>11</v>
      </c>
      <c r="D233" s="8">
        <v>0</v>
      </c>
      <c r="E233" s="8">
        <v>0</v>
      </c>
      <c r="F233" s="7">
        <v>0</v>
      </c>
      <c r="G233" s="8">
        <v>0</v>
      </c>
      <c r="H233" s="42">
        <v>0</v>
      </c>
      <c r="I233" s="8">
        <v>0</v>
      </c>
      <c r="J233" s="43">
        <v>0</v>
      </c>
    </row>
    <row r="234" spans="3:10" ht="15.75">
      <c r="C234" s="11"/>
      <c r="D234" s="8"/>
      <c r="E234" s="8"/>
      <c r="F234" s="7"/>
      <c r="G234" s="8"/>
      <c r="H234" s="42"/>
      <c r="I234" s="8"/>
      <c r="J234" s="43"/>
    </row>
    <row r="235" spans="3:10" ht="63">
      <c r="C235" s="11" t="s">
        <v>74</v>
      </c>
      <c r="D235" s="8"/>
      <c r="E235" s="8"/>
      <c r="F235" s="7"/>
      <c r="G235" s="8"/>
      <c r="H235" s="42"/>
      <c r="I235" s="8"/>
      <c r="J235" s="43"/>
    </row>
    <row r="236" spans="3:10" ht="15.75">
      <c r="C236" s="11" t="s">
        <v>1</v>
      </c>
      <c r="D236" s="8">
        <f>D237+D238+D239</f>
        <v>14688.2</v>
      </c>
      <c r="E236" s="8">
        <f>E237+E238+E239</f>
        <v>14688.24</v>
      </c>
      <c r="F236" s="8">
        <f>F237+F238+F239</f>
        <v>14688.24</v>
      </c>
      <c r="G236" s="8">
        <f>G237+G238+G239</f>
        <v>615.74</v>
      </c>
      <c r="H236" s="42">
        <f>G236/F236</f>
        <v>4.1920611318987167E-2</v>
      </c>
      <c r="I236" s="48">
        <f>I237</f>
        <v>615.74</v>
      </c>
      <c r="J236" s="43">
        <f>I236/F236</f>
        <v>4.1920611318987167E-2</v>
      </c>
    </row>
    <row r="237" spans="3:10" ht="15.75">
      <c r="C237" s="11" t="s">
        <v>16</v>
      </c>
      <c r="D237" s="8">
        <v>14688.2</v>
      </c>
      <c r="E237" s="8">
        <v>14688.24</v>
      </c>
      <c r="F237" s="7">
        <v>14688.24</v>
      </c>
      <c r="G237" s="8">
        <v>615.74</v>
      </c>
      <c r="H237" s="42">
        <f>G237/F237</f>
        <v>4.1920611318987167E-2</v>
      </c>
      <c r="I237" s="8">
        <v>615.74</v>
      </c>
      <c r="J237" s="43">
        <f>I237/F237</f>
        <v>4.1920611318987167E-2</v>
      </c>
    </row>
    <row r="238" spans="3:10" ht="15.75">
      <c r="C238" s="11" t="s">
        <v>10</v>
      </c>
      <c r="D238" s="8">
        <v>0</v>
      </c>
      <c r="E238" s="8">
        <v>0</v>
      </c>
      <c r="F238" s="7">
        <v>0</v>
      </c>
      <c r="G238" s="8">
        <v>0</v>
      </c>
      <c r="H238" s="42">
        <v>0</v>
      </c>
      <c r="I238" s="8">
        <v>0</v>
      </c>
      <c r="J238" s="43">
        <v>0</v>
      </c>
    </row>
    <row r="239" spans="3:10" ht="15.75">
      <c r="C239" s="11" t="s">
        <v>11</v>
      </c>
      <c r="D239" s="8">
        <v>0</v>
      </c>
      <c r="E239" s="8">
        <v>0</v>
      </c>
      <c r="F239" s="50">
        <v>0</v>
      </c>
      <c r="G239" s="8">
        <v>0</v>
      </c>
      <c r="H239" s="42">
        <v>0</v>
      </c>
      <c r="I239" s="8">
        <v>0</v>
      </c>
      <c r="J239" s="43">
        <v>0</v>
      </c>
    </row>
    <row r="240" spans="3:10" ht="15.75">
      <c r="C240" s="11"/>
      <c r="D240" s="8"/>
      <c r="E240" s="8"/>
      <c r="F240" s="7"/>
      <c r="G240" s="8"/>
      <c r="H240" s="42"/>
      <c r="I240" s="8"/>
      <c r="J240" s="43"/>
    </row>
    <row r="241" spans="3:10" ht="78.75">
      <c r="C241" s="11" t="s">
        <v>89</v>
      </c>
      <c r="D241" s="8"/>
      <c r="E241" s="8"/>
      <c r="F241" s="7"/>
      <c r="G241" s="8"/>
      <c r="H241" s="42"/>
      <c r="I241" s="8"/>
      <c r="J241" s="43"/>
    </row>
    <row r="242" spans="3:10" ht="15.75">
      <c r="C242" s="11" t="s">
        <v>1</v>
      </c>
      <c r="D242" s="8">
        <f>D243+D244+D245</f>
        <v>800</v>
      </c>
      <c r="E242" s="8">
        <f>E243+E244+E245</f>
        <v>800</v>
      </c>
      <c r="F242" s="8">
        <f>F243+F244+F245</f>
        <v>800</v>
      </c>
      <c r="G242" s="8">
        <f>G243+G244+G245</f>
        <v>43</v>
      </c>
      <c r="H242" s="42">
        <f>G242/F242</f>
        <v>5.3749999999999999E-2</v>
      </c>
      <c r="I242" s="8">
        <f>I243+I244+I245</f>
        <v>43</v>
      </c>
      <c r="J242" s="43">
        <f>I242/F242</f>
        <v>5.3749999999999999E-2</v>
      </c>
    </row>
    <row r="243" spans="3:10" ht="15.75">
      <c r="C243" s="11" t="s">
        <v>16</v>
      </c>
      <c r="D243" s="8">
        <v>800</v>
      </c>
      <c r="E243" s="8">
        <v>800</v>
      </c>
      <c r="F243" s="7">
        <v>800</v>
      </c>
      <c r="G243" s="8">
        <v>43</v>
      </c>
      <c r="H243" s="42">
        <f>G243/F243</f>
        <v>5.3749999999999999E-2</v>
      </c>
      <c r="I243" s="8">
        <v>43</v>
      </c>
      <c r="J243" s="43">
        <f>I243/F243</f>
        <v>5.3749999999999999E-2</v>
      </c>
    </row>
    <row r="244" spans="3:10" ht="15.75">
      <c r="C244" s="11" t="s">
        <v>10</v>
      </c>
      <c r="D244" s="8">
        <v>0</v>
      </c>
      <c r="E244" s="8">
        <v>0</v>
      </c>
      <c r="F244" s="7">
        <v>0</v>
      </c>
      <c r="G244" s="8">
        <v>0</v>
      </c>
      <c r="H244" s="42">
        <v>0</v>
      </c>
      <c r="I244" s="8">
        <v>0</v>
      </c>
      <c r="J244" s="43">
        <v>0</v>
      </c>
    </row>
    <row r="245" spans="3:10" ht="15.75">
      <c r="C245" s="11" t="s">
        <v>11</v>
      </c>
      <c r="D245" s="8">
        <v>0</v>
      </c>
      <c r="E245" s="8">
        <v>0</v>
      </c>
      <c r="F245" s="7">
        <v>0</v>
      </c>
      <c r="G245" s="8">
        <v>0</v>
      </c>
      <c r="H245" s="42">
        <v>0</v>
      </c>
      <c r="I245" s="8">
        <v>0</v>
      </c>
      <c r="J245" s="43">
        <v>0</v>
      </c>
    </row>
    <row r="246" spans="3:10" ht="15.75">
      <c r="C246" s="11"/>
      <c r="D246" s="8"/>
      <c r="E246" s="8"/>
      <c r="F246" s="7"/>
      <c r="G246" s="8"/>
      <c r="H246" s="42"/>
      <c r="I246" s="8"/>
      <c r="J246" s="43"/>
    </row>
    <row r="247" spans="3:10" ht="15.75">
      <c r="C247" s="11" t="s">
        <v>48</v>
      </c>
      <c r="D247" s="8"/>
      <c r="E247" s="8"/>
      <c r="F247" s="7"/>
      <c r="G247" s="8"/>
      <c r="H247" s="42"/>
      <c r="I247" s="8"/>
      <c r="J247" s="43"/>
    </row>
    <row r="248" spans="3:10" ht="15.75">
      <c r="C248" s="11" t="s">
        <v>1</v>
      </c>
      <c r="D248" s="8">
        <f>D249+D250+D251</f>
        <v>96316</v>
      </c>
      <c r="E248" s="48">
        <f>E249+E250+E251</f>
        <v>98266</v>
      </c>
      <c r="F248" s="48">
        <f>F249+F250+F251</f>
        <v>98266</v>
      </c>
      <c r="G248" s="8">
        <f>G249+G250+G251</f>
        <v>45885.77</v>
      </c>
      <c r="H248" s="42">
        <f>G248/F248</f>
        <v>0.46695469440091175</v>
      </c>
      <c r="I248" s="8">
        <f>I249+I250+I251</f>
        <v>45885.77</v>
      </c>
      <c r="J248" s="43">
        <f>I248/F248</f>
        <v>0.46695469440091175</v>
      </c>
    </row>
    <row r="249" spans="3:10" ht="15.75">
      <c r="C249" s="11" t="s">
        <v>16</v>
      </c>
      <c r="D249" s="7">
        <v>96316</v>
      </c>
      <c r="E249" s="48">
        <v>98266</v>
      </c>
      <c r="F249" s="50">
        <v>98266</v>
      </c>
      <c r="G249" s="8">
        <v>45885.77</v>
      </c>
      <c r="H249" s="42">
        <f>G249/F249</f>
        <v>0.46695469440091175</v>
      </c>
      <c r="I249" s="8">
        <v>45885.77</v>
      </c>
      <c r="J249" s="43">
        <f>I249/F249</f>
        <v>0.46695469440091175</v>
      </c>
    </row>
    <row r="250" spans="3:10" ht="15.75">
      <c r="C250" s="11" t="s">
        <v>10</v>
      </c>
      <c r="D250" s="8">
        <v>0</v>
      </c>
      <c r="E250" s="8">
        <v>0</v>
      </c>
      <c r="F250" s="7">
        <v>0</v>
      </c>
      <c r="G250" s="8">
        <v>0</v>
      </c>
      <c r="H250" s="42">
        <v>0</v>
      </c>
      <c r="I250" s="8">
        <v>0</v>
      </c>
      <c r="J250" s="43">
        <v>0</v>
      </c>
    </row>
    <row r="251" spans="3:10" ht="15.75">
      <c r="C251" s="11" t="s">
        <v>11</v>
      </c>
      <c r="D251" s="8">
        <v>0</v>
      </c>
      <c r="E251" s="8">
        <v>0</v>
      </c>
      <c r="F251" s="7">
        <v>0</v>
      </c>
      <c r="G251" s="8">
        <v>0</v>
      </c>
      <c r="H251" s="42">
        <v>0</v>
      </c>
      <c r="I251" s="8">
        <v>0</v>
      </c>
      <c r="J251" s="43">
        <v>0</v>
      </c>
    </row>
    <row r="252" spans="3:10" ht="15.75">
      <c r="C252" s="11"/>
      <c r="D252" s="8"/>
      <c r="E252" s="8"/>
      <c r="F252" s="7"/>
      <c r="G252" s="8"/>
      <c r="H252" s="42"/>
      <c r="I252" s="8"/>
      <c r="J252" s="43"/>
    </row>
    <row r="253" spans="3:10" ht="54.75" customHeight="1">
      <c r="C253" s="61" t="s">
        <v>32</v>
      </c>
      <c r="D253" s="8"/>
      <c r="E253" s="8"/>
      <c r="F253" s="7"/>
      <c r="G253" s="8"/>
      <c r="H253" s="42"/>
      <c r="I253" s="8"/>
      <c r="J253" s="43"/>
    </row>
    <row r="254" spans="3:10" s="21" customFormat="1" ht="21" customHeight="1">
      <c r="C254" s="20" t="s">
        <v>1</v>
      </c>
      <c r="D254" s="49">
        <f t="shared" ref="D254:F255" si="8">D260+D266+D272+D278+D284+D290</f>
        <v>58045</v>
      </c>
      <c r="E254" s="49">
        <f t="shared" si="8"/>
        <v>57379</v>
      </c>
      <c r="F254" s="49">
        <f t="shared" si="8"/>
        <v>143838.24</v>
      </c>
      <c r="G254" s="49">
        <f>G260+G266+G272+G278+G290</f>
        <v>91654.51</v>
      </c>
      <c r="H254" s="53">
        <f>G254/F254</f>
        <v>0.63720544689645808</v>
      </c>
      <c r="I254" s="49">
        <f>I260+I266+I272+I278+I284+I290</f>
        <v>50302.55</v>
      </c>
      <c r="J254" s="43">
        <f>I254/F254</f>
        <v>0.34971611165431393</v>
      </c>
    </row>
    <row r="255" spans="3:10" ht="15.75">
      <c r="C255" s="11" t="s">
        <v>16</v>
      </c>
      <c r="D255" s="7">
        <f t="shared" si="8"/>
        <v>22644.6</v>
      </c>
      <c r="E255" s="7">
        <f t="shared" si="8"/>
        <v>22644.6</v>
      </c>
      <c r="F255" s="7">
        <f t="shared" si="8"/>
        <v>22644.6</v>
      </c>
      <c r="G255" s="50">
        <f>G261+G267+G273+G279+G285+G291</f>
        <v>16584.18</v>
      </c>
      <c r="H255" s="42">
        <f>G255/F255</f>
        <v>0.73236798177048834</v>
      </c>
      <c r="I255" s="7">
        <f>I261+I267+I273+I279+I285+I291</f>
        <v>20538.52</v>
      </c>
      <c r="J255" s="43">
        <f>I255/F255</f>
        <v>0.90699416196355875</v>
      </c>
    </row>
    <row r="256" spans="3:10" ht="16.149999999999999" customHeight="1">
      <c r="C256" s="11" t="s">
        <v>10</v>
      </c>
      <c r="D256" s="7">
        <f>D262+D268+D274+D280+D286+D292</f>
        <v>35400.400000000001</v>
      </c>
      <c r="E256" s="7">
        <f>E262+E268+E274+E280+E286+E292</f>
        <v>34734.400000000001</v>
      </c>
      <c r="F256" s="7">
        <f>F262+F268+F274+F280+F286+F292</f>
        <v>35400.400000000001</v>
      </c>
      <c r="G256" s="50">
        <f>G262+G268+G274+G280+G286+G292</f>
        <v>24877.08</v>
      </c>
      <c r="H256" s="42">
        <f>G256/F256</f>
        <v>0.70273443237929512</v>
      </c>
      <c r="I256" s="7">
        <f>I262+I268+I274+I280+I286+I292</f>
        <v>29764.030000000002</v>
      </c>
      <c r="J256" s="43">
        <f>I256/F256</f>
        <v>0.84078230754454752</v>
      </c>
    </row>
    <row r="257" spans="3:10" ht="16.149999999999999" customHeight="1">
      <c r="C257" s="11" t="s">
        <v>11</v>
      </c>
      <c r="D257" s="7">
        <f>D263+D269+D275+D281+D287+D293</f>
        <v>0</v>
      </c>
      <c r="E257" s="7">
        <f>E263+E269+E276+E281+E287+E293</f>
        <v>0</v>
      </c>
      <c r="F257" s="7">
        <f>F263+F269+F275+F281+F287+F293</f>
        <v>85793.24</v>
      </c>
      <c r="G257" s="50">
        <f>G263+G269+G275+G281+G287+G293</f>
        <v>50193.25</v>
      </c>
      <c r="H257" s="42">
        <f>G257/F257</f>
        <v>0.58504900852328223</v>
      </c>
      <c r="I257" s="7">
        <f>I263+I269+I275+I281+I287+I293</f>
        <v>0</v>
      </c>
      <c r="J257" s="43">
        <f>I257/F257</f>
        <v>0</v>
      </c>
    </row>
    <row r="258" spans="3:10" ht="16.149999999999999" customHeight="1">
      <c r="C258" s="11"/>
      <c r="D258" s="8"/>
      <c r="E258" s="8"/>
      <c r="F258" s="7"/>
      <c r="G258" s="48"/>
      <c r="H258" s="42"/>
      <c r="I258" s="8"/>
      <c r="J258" s="43"/>
    </row>
    <row r="259" spans="3:10" ht="66" customHeight="1">
      <c r="C259" s="60" t="s">
        <v>79</v>
      </c>
      <c r="D259" s="8"/>
      <c r="E259" s="8"/>
      <c r="F259" s="7"/>
      <c r="G259" s="8"/>
      <c r="H259" s="42"/>
      <c r="I259" s="8"/>
      <c r="J259" s="43"/>
    </row>
    <row r="260" spans="3:10" ht="16.149999999999999" customHeight="1">
      <c r="C260" s="11" t="s">
        <v>1</v>
      </c>
      <c r="D260" s="8">
        <f>D261+D262+D263</f>
        <v>0</v>
      </c>
      <c r="E260" s="8">
        <f>E261+E262+E263</f>
        <v>0</v>
      </c>
      <c r="F260" s="8">
        <f>F261+F262+F263</f>
        <v>0</v>
      </c>
      <c r="G260" s="8">
        <f>G261+G262+G263</f>
        <v>0</v>
      </c>
      <c r="H260" s="42">
        <v>0</v>
      </c>
      <c r="I260" s="8">
        <f>I261+I262+I263</f>
        <v>0</v>
      </c>
      <c r="J260" s="43">
        <v>0</v>
      </c>
    </row>
    <row r="261" spans="3:10" ht="16.149999999999999" customHeight="1">
      <c r="C261" s="11" t="s">
        <v>16</v>
      </c>
      <c r="D261" s="7">
        <v>0</v>
      </c>
      <c r="E261" s="7">
        <v>0</v>
      </c>
      <c r="F261" s="7">
        <v>0</v>
      </c>
      <c r="G261" s="8">
        <v>0</v>
      </c>
      <c r="H261" s="42">
        <v>0</v>
      </c>
      <c r="I261" s="8">
        <v>0</v>
      </c>
      <c r="J261" s="43">
        <v>0</v>
      </c>
    </row>
    <row r="262" spans="3:10" ht="16.149999999999999" customHeight="1">
      <c r="C262" s="11" t="s">
        <v>10</v>
      </c>
      <c r="D262" s="7">
        <v>0</v>
      </c>
      <c r="E262" s="7">
        <v>0</v>
      </c>
      <c r="F262" s="7">
        <v>0</v>
      </c>
      <c r="G262" s="8">
        <v>0</v>
      </c>
      <c r="H262" s="42">
        <v>0</v>
      </c>
      <c r="I262" s="48">
        <v>0</v>
      </c>
      <c r="J262" s="43">
        <v>0</v>
      </c>
    </row>
    <row r="263" spans="3:10" ht="16.149999999999999" customHeight="1">
      <c r="C263" s="11" t="s">
        <v>11</v>
      </c>
      <c r="D263" s="8">
        <v>0</v>
      </c>
      <c r="E263" s="8">
        <v>0</v>
      </c>
      <c r="F263" s="7">
        <v>0</v>
      </c>
      <c r="G263" s="8">
        <v>0</v>
      </c>
      <c r="H263" s="42">
        <v>0</v>
      </c>
      <c r="I263" s="48">
        <v>0</v>
      </c>
      <c r="J263" s="43">
        <v>0</v>
      </c>
    </row>
    <row r="264" spans="3:10" ht="16.149999999999999" customHeight="1">
      <c r="C264" s="11"/>
      <c r="D264" s="8"/>
      <c r="E264" s="8"/>
      <c r="F264" s="7"/>
      <c r="G264" s="8"/>
      <c r="H264" s="42"/>
      <c r="I264" s="8"/>
      <c r="J264" s="43"/>
    </row>
    <row r="265" spans="3:10" ht="62.25" customHeight="1">
      <c r="C265" s="10" t="s">
        <v>33</v>
      </c>
      <c r="D265" s="8"/>
      <c r="E265" s="8"/>
      <c r="F265" s="7"/>
      <c r="G265" s="44"/>
      <c r="H265" s="42"/>
      <c r="I265" s="8"/>
      <c r="J265" s="43"/>
    </row>
    <row r="266" spans="3:10" ht="15.75">
      <c r="C266" s="11" t="s">
        <v>1</v>
      </c>
      <c r="D266" s="48">
        <f>D267+D268+D269</f>
        <v>47693</v>
      </c>
      <c r="E266" s="8">
        <f>E267+E268+E269</f>
        <v>47693</v>
      </c>
      <c r="F266" s="8">
        <f>F267+F268+F269</f>
        <v>133486.24</v>
      </c>
      <c r="G266" s="55">
        <f>G267+G268+G269</f>
        <v>86868.22</v>
      </c>
      <c r="H266" s="42">
        <f>G266/F266</f>
        <v>0.65076535229398935</v>
      </c>
      <c r="I266" s="8">
        <f>I267+I268+I269</f>
        <v>45516.26</v>
      </c>
      <c r="J266" s="43">
        <f>I266/F266</f>
        <v>0.34098091308886974</v>
      </c>
    </row>
    <row r="267" spans="3:10" ht="15.75">
      <c r="C267" s="11" t="s">
        <v>16</v>
      </c>
      <c r="D267" s="7">
        <v>22644.6</v>
      </c>
      <c r="E267" s="7">
        <v>22644.6</v>
      </c>
      <c r="F267" s="7">
        <v>22644.6</v>
      </c>
      <c r="G267" s="56">
        <v>16584.18</v>
      </c>
      <c r="H267" s="42">
        <f>G267/F267</f>
        <v>0.73236798177048834</v>
      </c>
      <c r="I267" s="45">
        <v>20538.52</v>
      </c>
      <c r="J267" s="43">
        <f>I267/F267</f>
        <v>0.90699416196355875</v>
      </c>
    </row>
    <row r="268" spans="3:10" ht="15.75">
      <c r="C268" s="11" t="s">
        <v>10</v>
      </c>
      <c r="D268" s="7">
        <v>25048.400000000001</v>
      </c>
      <c r="E268" s="7">
        <v>25048.400000000001</v>
      </c>
      <c r="F268" s="8">
        <v>25048.400000000001</v>
      </c>
      <c r="G268" s="55">
        <v>20090.79</v>
      </c>
      <c r="H268" s="42">
        <f>G268/F268</f>
        <v>0.8020787754906501</v>
      </c>
      <c r="I268" s="44">
        <v>24977.74</v>
      </c>
      <c r="J268" s="43">
        <f>I268/F268</f>
        <v>0.99717906133725109</v>
      </c>
    </row>
    <row r="269" spans="3:10" ht="15.75">
      <c r="C269" s="11" t="s">
        <v>11</v>
      </c>
      <c r="D269" s="8">
        <v>0</v>
      </c>
      <c r="E269" s="8">
        <v>0</v>
      </c>
      <c r="F269" s="7">
        <v>85793.24</v>
      </c>
      <c r="G269" s="55">
        <v>50193.25</v>
      </c>
      <c r="H269" s="42">
        <f>G269/F269</f>
        <v>0.58504900852328223</v>
      </c>
      <c r="I269" s="55">
        <v>0</v>
      </c>
      <c r="J269" s="43">
        <f>I269/F269</f>
        <v>0</v>
      </c>
    </row>
    <row r="270" spans="3:10" ht="15.75">
      <c r="C270" s="11"/>
      <c r="D270" s="8"/>
      <c r="E270" s="8"/>
      <c r="F270" s="7"/>
      <c r="G270" s="55"/>
      <c r="H270" s="42"/>
      <c r="I270" s="8"/>
      <c r="J270" s="43"/>
    </row>
    <row r="271" spans="3:10" ht="80.25" customHeight="1">
      <c r="C271" s="10" t="s">
        <v>34</v>
      </c>
      <c r="D271" s="8"/>
      <c r="E271" s="8"/>
      <c r="F271" s="7"/>
      <c r="G271" s="44"/>
      <c r="H271" s="42"/>
      <c r="I271" s="8"/>
      <c r="J271" s="43"/>
    </row>
    <row r="272" spans="3:10" ht="15.75">
      <c r="C272" s="11" t="s">
        <v>1</v>
      </c>
      <c r="D272" s="8">
        <f>D273+D274+D275</f>
        <v>10352</v>
      </c>
      <c r="E272" s="8">
        <f>E273+E274+E275+E276</f>
        <v>9686</v>
      </c>
      <c r="F272" s="8">
        <f>F273+F274+F275</f>
        <v>10352</v>
      </c>
      <c r="G272" s="8">
        <f>G273+G274+G275</f>
        <v>4786.29</v>
      </c>
      <c r="H272" s="42">
        <f>G272/F272</f>
        <v>0.46235413446676971</v>
      </c>
      <c r="I272" s="8">
        <f>I273+I274+I275</f>
        <v>4786.29</v>
      </c>
      <c r="J272" s="43">
        <f>I272/F272</f>
        <v>0.46235413446676971</v>
      </c>
    </row>
    <row r="273" spans="3:10" ht="15.75">
      <c r="C273" s="11" t="s">
        <v>16</v>
      </c>
      <c r="D273" s="7">
        <v>0</v>
      </c>
      <c r="E273" s="7">
        <v>0</v>
      </c>
      <c r="F273" s="7">
        <v>0</v>
      </c>
      <c r="G273" s="8">
        <v>0</v>
      </c>
      <c r="H273" s="42">
        <v>0</v>
      </c>
      <c r="I273" s="8">
        <v>0</v>
      </c>
      <c r="J273" s="43">
        <v>0</v>
      </c>
    </row>
    <row r="274" spans="3:10" ht="15.75">
      <c r="C274" s="11" t="s">
        <v>10</v>
      </c>
      <c r="D274" s="7">
        <v>10352</v>
      </c>
      <c r="E274" s="73">
        <v>9686</v>
      </c>
      <c r="F274" s="7">
        <v>10352</v>
      </c>
      <c r="G274" s="8">
        <v>4786.29</v>
      </c>
      <c r="H274" s="42">
        <f>G274/F274</f>
        <v>0.46235413446676971</v>
      </c>
      <c r="I274" s="8">
        <v>4786.29</v>
      </c>
      <c r="J274" s="43">
        <f>I274/F274</f>
        <v>0.46235413446676971</v>
      </c>
    </row>
    <row r="275" spans="3:10" ht="15.75">
      <c r="C275" s="11" t="s">
        <v>11</v>
      </c>
      <c r="D275" s="7">
        <v>0</v>
      </c>
      <c r="E275" s="7">
        <v>0</v>
      </c>
      <c r="F275" s="8">
        <v>0</v>
      </c>
      <c r="G275" s="8">
        <v>0</v>
      </c>
      <c r="H275" s="42">
        <v>0</v>
      </c>
      <c r="I275" s="8">
        <v>0</v>
      </c>
      <c r="J275" s="43">
        <v>0</v>
      </c>
    </row>
    <row r="276" spans="3:10" ht="15.75">
      <c r="C276" s="11"/>
      <c r="D276" s="7"/>
      <c r="E276" s="8"/>
      <c r="F276" s="7"/>
      <c r="G276" s="8"/>
      <c r="H276" s="42"/>
      <c r="I276" s="8"/>
      <c r="J276" s="43"/>
    </row>
    <row r="277" spans="3:10" ht="15.75">
      <c r="C277" s="10" t="s">
        <v>6</v>
      </c>
      <c r="D277" s="7"/>
      <c r="E277" s="8"/>
      <c r="F277" s="7"/>
      <c r="G277" s="8"/>
      <c r="H277" s="42"/>
      <c r="I277" s="8"/>
      <c r="J277" s="43"/>
    </row>
    <row r="278" spans="3:10" ht="15.75">
      <c r="C278" s="11" t="s">
        <v>1</v>
      </c>
      <c r="D278" s="8">
        <f>D279+D280+D281</f>
        <v>0</v>
      </c>
      <c r="E278" s="8">
        <f>E279+E280+E281</f>
        <v>0</v>
      </c>
      <c r="F278" s="8">
        <f>F279+F280+F281</f>
        <v>0</v>
      </c>
      <c r="G278" s="8">
        <f>G279+G280+G281</f>
        <v>0</v>
      </c>
      <c r="H278" s="42">
        <v>0</v>
      </c>
      <c r="I278" s="8">
        <f>I279+I280+I281</f>
        <v>0</v>
      </c>
      <c r="J278" s="43">
        <v>0</v>
      </c>
    </row>
    <row r="279" spans="3:10" ht="15.75">
      <c r="C279" s="11" t="s">
        <v>16</v>
      </c>
      <c r="D279" s="7">
        <v>0</v>
      </c>
      <c r="E279" s="8">
        <v>0</v>
      </c>
      <c r="F279" s="7">
        <v>0</v>
      </c>
      <c r="G279" s="8">
        <v>0</v>
      </c>
      <c r="H279" s="42">
        <v>0</v>
      </c>
      <c r="I279" s="8">
        <v>0</v>
      </c>
      <c r="J279" s="43">
        <v>0</v>
      </c>
    </row>
    <row r="280" spans="3:10" ht="15.75">
      <c r="C280" s="11" t="s">
        <v>10</v>
      </c>
      <c r="D280" s="7">
        <v>0</v>
      </c>
      <c r="E280" s="8">
        <v>0</v>
      </c>
      <c r="F280" s="7">
        <v>0</v>
      </c>
      <c r="G280" s="8">
        <v>0</v>
      </c>
      <c r="H280" s="42">
        <v>0</v>
      </c>
      <c r="I280" s="8">
        <v>0</v>
      </c>
      <c r="J280" s="43">
        <v>0</v>
      </c>
    </row>
    <row r="281" spans="3:10" ht="15.75">
      <c r="C281" s="11" t="s">
        <v>11</v>
      </c>
      <c r="D281" s="7">
        <v>0</v>
      </c>
      <c r="E281" s="8">
        <v>0</v>
      </c>
      <c r="F281" s="7">
        <v>0</v>
      </c>
      <c r="G281" s="8">
        <v>0</v>
      </c>
      <c r="H281" s="42">
        <v>0</v>
      </c>
      <c r="I281" s="8">
        <v>0</v>
      </c>
      <c r="J281" s="43">
        <v>0</v>
      </c>
    </row>
    <row r="282" spans="3:10" ht="15.75">
      <c r="C282" s="11"/>
      <c r="D282" s="7"/>
      <c r="E282" s="8"/>
      <c r="F282" s="7"/>
      <c r="G282" s="8"/>
      <c r="H282" s="42"/>
      <c r="I282" s="8"/>
      <c r="J282" s="43"/>
    </row>
    <row r="283" spans="3:10" ht="47.25">
      <c r="C283" s="11" t="s">
        <v>104</v>
      </c>
      <c r="D283" s="7"/>
      <c r="E283" s="8"/>
      <c r="F283" s="7"/>
      <c r="G283" s="8"/>
      <c r="H283" s="42"/>
      <c r="I283" s="8"/>
      <c r="J283" s="43"/>
    </row>
    <row r="284" spans="3:10" ht="15.75">
      <c r="C284" s="11" t="s">
        <v>1</v>
      </c>
      <c r="D284" s="7">
        <f>+D285+D286+D287</f>
        <v>0</v>
      </c>
      <c r="E284" s="8">
        <f>E285+E286+E287</f>
        <v>0</v>
      </c>
      <c r="F284" s="7">
        <f>F285+F286+F287</f>
        <v>0</v>
      </c>
      <c r="G284" s="8">
        <f>G285+G286+G287</f>
        <v>0</v>
      </c>
      <c r="H284" s="42">
        <v>0</v>
      </c>
      <c r="I284" s="8">
        <f>I285+I286+I287</f>
        <v>0</v>
      </c>
      <c r="J284" s="43">
        <v>0</v>
      </c>
    </row>
    <row r="285" spans="3:10" ht="15.75">
      <c r="C285" s="11" t="s">
        <v>16</v>
      </c>
      <c r="D285" s="7">
        <v>0</v>
      </c>
      <c r="E285" s="8">
        <v>0</v>
      </c>
      <c r="F285" s="7">
        <v>0</v>
      </c>
      <c r="G285" s="8">
        <v>0</v>
      </c>
      <c r="H285" s="42">
        <v>0</v>
      </c>
      <c r="I285" s="8">
        <v>0</v>
      </c>
      <c r="J285" s="43">
        <v>0</v>
      </c>
    </row>
    <row r="286" spans="3:10" ht="15.75">
      <c r="C286" s="11" t="s">
        <v>10</v>
      </c>
      <c r="D286" s="7">
        <v>0</v>
      </c>
      <c r="E286" s="8">
        <v>0</v>
      </c>
      <c r="F286" s="7">
        <v>0</v>
      </c>
      <c r="G286" s="8">
        <v>0</v>
      </c>
      <c r="H286" s="42">
        <v>0</v>
      </c>
      <c r="I286" s="8">
        <v>0</v>
      </c>
      <c r="J286" s="43">
        <v>0</v>
      </c>
    </row>
    <row r="287" spans="3:10" ht="15.75">
      <c r="C287" s="11" t="s">
        <v>11</v>
      </c>
      <c r="D287" s="7">
        <v>0</v>
      </c>
      <c r="E287" s="8">
        <v>0</v>
      </c>
      <c r="F287" s="7">
        <v>0</v>
      </c>
      <c r="G287" s="8">
        <v>0</v>
      </c>
      <c r="H287" s="42">
        <v>0</v>
      </c>
      <c r="I287" s="8">
        <v>0</v>
      </c>
      <c r="J287" s="43">
        <v>0</v>
      </c>
    </row>
    <row r="288" spans="3:10" ht="15.75">
      <c r="C288" s="11"/>
      <c r="D288" s="7"/>
      <c r="E288" s="8"/>
      <c r="F288" s="7"/>
      <c r="G288" s="8"/>
      <c r="H288" s="42"/>
      <c r="I288" s="8"/>
      <c r="J288" s="43"/>
    </row>
    <row r="289" spans="3:10" ht="47.25">
      <c r="C289" s="11" t="s">
        <v>35</v>
      </c>
      <c r="D289" s="7"/>
      <c r="E289" s="8"/>
      <c r="F289" s="7"/>
      <c r="G289" s="8"/>
      <c r="H289" s="42"/>
      <c r="I289" s="8"/>
      <c r="J289" s="43"/>
    </row>
    <row r="290" spans="3:10" ht="15.75">
      <c r="C290" s="11" t="s">
        <v>1</v>
      </c>
      <c r="D290" s="8">
        <f>D291+D292+D293</f>
        <v>0</v>
      </c>
      <c r="E290" s="8">
        <f>E291+E292+E293</f>
        <v>0</v>
      </c>
      <c r="F290" s="8">
        <f>F291+F292+F293</f>
        <v>0</v>
      </c>
      <c r="G290" s="8">
        <f>G291+G292+G293</f>
        <v>0</v>
      </c>
      <c r="H290" s="42">
        <v>0</v>
      </c>
      <c r="I290" s="8">
        <f>I291+I292+I293</f>
        <v>0</v>
      </c>
      <c r="J290" s="43">
        <v>0</v>
      </c>
    </row>
    <row r="291" spans="3:10" ht="15.75">
      <c r="C291" s="11" t="s">
        <v>16</v>
      </c>
      <c r="D291" s="7">
        <v>0</v>
      </c>
      <c r="E291" s="8">
        <v>0</v>
      </c>
      <c r="F291" s="7">
        <v>0</v>
      </c>
      <c r="G291" s="8">
        <v>0</v>
      </c>
      <c r="H291" s="42">
        <v>0</v>
      </c>
      <c r="I291" s="8">
        <v>0</v>
      </c>
      <c r="J291" s="43">
        <v>0</v>
      </c>
    </row>
    <row r="292" spans="3:10" ht="15.75">
      <c r="C292" s="11" t="s">
        <v>10</v>
      </c>
      <c r="D292" s="7">
        <v>0</v>
      </c>
      <c r="E292" s="8">
        <v>0</v>
      </c>
      <c r="F292" s="7">
        <v>0</v>
      </c>
      <c r="G292" s="8">
        <v>0</v>
      </c>
      <c r="H292" s="42">
        <v>0</v>
      </c>
      <c r="I292" s="8">
        <v>0</v>
      </c>
      <c r="J292" s="43">
        <v>0</v>
      </c>
    </row>
    <row r="293" spans="3:10" ht="15.75">
      <c r="C293" s="11" t="s">
        <v>11</v>
      </c>
      <c r="D293" s="7">
        <v>0</v>
      </c>
      <c r="E293" s="8">
        <v>0</v>
      </c>
      <c r="F293" s="7">
        <v>0</v>
      </c>
      <c r="G293" s="8">
        <v>0</v>
      </c>
      <c r="H293" s="42">
        <v>0</v>
      </c>
      <c r="I293" s="8">
        <v>0</v>
      </c>
      <c r="J293" s="43">
        <v>0</v>
      </c>
    </row>
    <row r="294" spans="3:10" ht="15.75">
      <c r="C294" s="11"/>
      <c r="D294" s="7"/>
      <c r="E294" s="8"/>
      <c r="F294" s="7"/>
      <c r="G294" s="8"/>
      <c r="H294" s="42"/>
      <c r="I294" s="8"/>
      <c r="J294" s="43"/>
    </row>
    <row r="295" spans="3:10" ht="60" customHeight="1">
      <c r="C295" s="74" t="s">
        <v>36</v>
      </c>
      <c r="D295" s="8"/>
      <c r="E295" s="8"/>
      <c r="F295" s="7"/>
      <c r="G295" s="8"/>
      <c r="H295" s="42"/>
      <c r="I295" s="8"/>
      <c r="J295" s="43"/>
    </row>
    <row r="296" spans="3:10" s="21" customFormat="1" ht="15.75">
      <c r="C296" s="20" t="s">
        <v>1</v>
      </c>
      <c r="D296" s="49">
        <f t="shared" ref="D296:E299" si="9">D302+D308+D314+D320+D326+D332</f>
        <v>1649678.4</v>
      </c>
      <c r="E296" s="49">
        <f t="shared" si="9"/>
        <v>1857795.4599999997</v>
      </c>
      <c r="F296" s="49">
        <f t="shared" ref="F296:G298" si="10">F302+F308+F314+F320+F326+F332</f>
        <v>1859678.37</v>
      </c>
      <c r="G296" s="49">
        <f t="shared" si="10"/>
        <v>545.02</v>
      </c>
      <c r="H296" s="53">
        <f>G296/F296</f>
        <v>2.9307218322918922E-4</v>
      </c>
      <c r="I296" s="49">
        <f>I302+I308+I314+I320+I326+I332</f>
        <v>74433.289999999994</v>
      </c>
      <c r="J296" s="43">
        <f>I296/F296</f>
        <v>4.0024818915326735E-2</v>
      </c>
    </row>
    <row r="297" spans="3:10" ht="15.75">
      <c r="C297" s="11" t="s">
        <v>16</v>
      </c>
      <c r="D297" s="7">
        <f t="shared" si="9"/>
        <v>412208.30000000005</v>
      </c>
      <c r="E297" s="7">
        <f t="shared" si="9"/>
        <v>489463.38000000006</v>
      </c>
      <c r="F297" s="7">
        <f t="shared" si="10"/>
        <v>486508.68000000005</v>
      </c>
      <c r="G297" s="7">
        <f t="shared" si="10"/>
        <v>134.07</v>
      </c>
      <c r="H297" s="42">
        <f>G297/F297</f>
        <v>2.755757615670906E-4</v>
      </c>
      <c r="I297" s="7">
        <f>I303+I309+I315+I321+I327+I333</f>
        <v>18317.59</v>
      </c>
      <c r="J297" s="43">
        <f>I297/F297</f>
        <v>3.7651106245421971E-2</v>
      </c>
    </row>
    <row r="298" spans="3:10" ht="15.75">
      <c r="C298" s="11" t="s">
        <v>10</v>
      </c>
      <c r="D298" s="7">
        <f t="shared" si="9"/>
        <v>1237470.1000000001</v>
      </c>
      <c r="E298" s="7">
        <f t="shared" si="9"/>
        <v>1368332.08</v>
      </c>
      <c r="F298" s="7">
        <f t="shared" si="10"/>
        <v>1373169.6900000002</v>
      </c>
      <c r="G298" s="7">
        <f t="shared" si="10"/>
        <v>410.95</v>
      </c>
      <c r="H298" s="42">
        <f>G298/F298</f>
        <v>2.9927109736889104E-4</v>
      </c>
      <c r="I298" s="7">
        <f>I304+I310+I316+I322+I334</f>
        <v>56115.7</v>
      </c>
      <c r="J298" s="43">
        <f>I298/F298</f>
        <v>4.0865816081332225E-2</v>
      </c>
    </row>
    <row r="299" spans="3:10" ht="15.75">
      <c r="C299" s="11" t="s">
        <v>11</v>
      </c>
      <c r="D299" s="7">
        <f t="shared" si="9"/>
        <v>0</v>
      </c>
      <c r="E299" s="7">
        <f t="shared" si="9"/>
        <v>0</v>
      </c>
      <c r="F299" s="7">
        <f>F305+F311+F317+F323+F335</f>
        <v>0</v>
      </c>
      <c r="G299" s="7">
        <f>G305+G311+G317+G323+G335</f>
        <v>0</v>
      </c>
      <c r="H299" s="42">
        <v>0</v>
      </c>
      <c r="I299" s="7">
        <f>I305+I311+I317+I323+I335</f>
        <v>0</v>
      </c>
      <c r="J299" s="43">
        <v>0</v>
      </c>
    </row>
    <row r="300" spans="3:10" ht="15.75">
      <c r="C300" s="11"/>
      <c r="D300" s="8"/>
      <c r="E300" s="8"/>
      <c r="F300" s="7"/>
      <c r="G300" s="8"/>
      <c r="H300" s="42"/>
      <c r="I300" s="8"/>
      <c r="J300" s="43"/>
    </row>
    <row r="301" spans="3:10" ht="15.75">
      <c r="C301" s="10" t="s">
        <v>37</v>
      </c>
      <c r="D301" s="8"/>
      <c r="E301" s="8"/>
      <c r="F301" s="7"/>
      <c r="G301" s="8"/>
      <c r="H301" s="42"/>
      <c r="I301" s="8"/>
      <c r="J301" s="43"/>
    </row>
    <row r="302" spans="3:10" ht="15.75">
      <c r="C302" s="11" t="s">
        <v>1</v>
      </c>
      <c r="D302" s="8">
        <f>D303+D304+D305</f>
        <v>4300</v>
      </c>
      <c r="E302" s="8">
        <f>E303+E304+E305</f>
        <v>3956.88</v>
      </c>
      <c r="F302" s="8">
        <f>F303+F304+F305</f>
        <v>4300</v>
      </c>
      <c r="G302" s="8">
        <f>G303+G304+G305</f>
        <v>0</v>
      </c>
      <c r="H302" s="42">
        <f>G302/F302</f>
        <v>0</v>
      </c>
      <c r="I302" s="8">
        <f>I303+I304+I305</f>
        <v>0</v>
      </c>
      <c r="J302" s="43">
        <f>I302/F302</f>
        <v>0</v>
      </c>
    </row>
    <row r="303" spans="3:10" ht="15.75">
      <c r="C303" s="11" t="s">
        <v>16</v>
      </c>
      <c r="D303" s="7">
        <v>4300</v>
      </c>
      <c r="E303" s="7">
        <v>3956.88</v>
      </c>
      <c r="F303" s="7">
        <v>4300</v>
      </c>
      <c r="G303" s="8">
        <v>0</v>
      </c>
      <c r="H303" s="42">
        <f>G303/F303</f>
        <v>0</v>
      </c>
      <c r="I303" s="8">
        <v>0</v>
      </c>
      <c r="J303" s="43">
        <f>I303/F303</f>
        <v>0</v>
      </c>
    </row>
    <row r="304" spans="3:10" ht="15.75">
      <c r="C304" s="11" t="s">
        <v>10</v>
      </c>
      <c r="D304" s="7">
        <v>0</v>
      </c>
      <c r="E304" s="7">
        <v>0</v>
      </c>
      <c r="F304" s="7">
        <v>0</v>
      </c>
      <c r="G304" s="8">
        <v>0</v>
      </c>
      <c r="H304" s="42">
        <v>0</v>
      </c>
      <c r="I304" s="8">
        <v>0</v>
      </c>
      <c r="J304" s="43">
        <v>0</v>
      </c>
    </row>
    <row r="305" spans="3:10" ht="15.75">
      <c r="C305" s="11" t="s">
        <v>11</v>
      </c>
      <c r="D305" s="8">
        <v>0</v>
      </c>
      <c r="E305" s="8">
        <v>0</v>
      </c>
      <c r="F305" s="8">
        <v>0</v>
      </c>
      <c r="G305" s="8">
        <v>0</v>
      </c>
      <c r="H305" s="42">
        <v>0</v>
      </c>
      <c r="I305" s="8">
        <v>0</v>
      </c>
      <c r="J305" s="43">
        <v>0</v>
      </c>
    </row>
    <row r="306" spans="3:10" ht="15.75">
      <c r="C306" s="11"/>
      <c r="D306" s="7"/>
      <c r="E306" s="8"/>
      <c r="F306" s="7"/>
      <c r="G306" s="8"/>
      <c r="H306" s="42"/>
      <c r="I306" s="8"/>
      <c r="J306" s="43"/>
    </row>
    <row r="307" spans="3:10" ht="31.5">
      <c r="C307" s="10" t="s">
        <v>38</v>
      </c>
      <c r="D307" s="8"/>
      <c r="E307" s="8"/>
      <c r="F307" s="7"/>
      <c r="G307" s="8"/>
      <c r="H307" s="42"/>
      <c r="I307" s="8"/>
      <c r="J307" s="43"/>
    </row>
    <row r="308" spans="3:10" ht="15.75">
      <c r="C308" s="11" t="s">
        <v>1</v>
      </c>
      <c r="D308" s="8">
        <f>D309+D310+D311</f>
        <v>0</v>
      </c>
      <c r="E308" s="8">
        <f>E309+E310+E311</f>
        <v>0</v>
      </c>
      <c r="F308" s="8">
        <f>F309+F310+F311</f>
        <v>0</v>
      </c>
      <c r="G308" s="8">
        <f>G309+G310+G311</f>
        <v>0</v>
      </c>
      <c r="H308" s="42">
        <v>0</v>
      </c>
      <c r="I308" s="48">
        <f>I309+I310+I311</f>
        <v>0</v>
      </c>
      <c r="J308" s="43">
        <v>0</v>
      </c>
    </row>
    <row r="309" spans="3:10" ht="15.75">
      <c r="C309" s="11" t="s">
        <v>16</v>
      </c>
      <c r="D309" s="7">
        <v>0</v>
      </c>
      <c r="E309" s="7">
        <v>0</v>
      </c>
      <c r="F309" s="7">
        <v>0</v>
      </c>
      <c r="G309" s="7">
        <v>0</v>
      </c>
      <c r="H309" s="42">
        <v>0</v>
      </c>
      <c r="I309" s="7">
        <v>0</v>
      </c>
      <c r="J309" s="43">
        <v>0</v>
      </c>
    </row>
    <row r="310" spans="3:10" ht="15.75">
      <c r="C310" s="11" t="s">
        <v>10</v>
      </c>
      <c r="D310" s="7">
        <v>0</v>
      </c>
      <c r="E310" s="7">
        <v>0</v>
      </c>
      <c r="F310" s="7">
        <v>0</v>
      </c>
      <c r="G310" s="7">
        <v>0</v>
      </c>
      <c r="H310" s="53">
        <v>0</v>
      </c>
      <c r="I310" s="7">
        <v>0</v>
      </c>
      <c r="J310" s="43">
        <v>0</v>
      </c>
    </row>
    <row r="311" spans="3:10" ht="15.75">
      <c r="C311" s="11" t="s">
        <v>11</v>
      </c>
      <c r="D311" s="8">
        <v>0</v>
      </c>
      <c r="E311" s="8">
        <v>0</v>
      </c>
      <c r="F311" s="8">
        <v>0</v>
      </c>
      <c r="G311" s="8">
        <v>0</v>
      </c>
      <c r="H311" s="42">
        <v>0</v>
      </c>
      <c r="I311" s="8">
        <v>0</v>
      </c>
      <c r="J311" s="43">
        <v>0</v>
      </c>
    </row>
    <row r="312" spans="3:10" ht="15.75">
      <c r="C312" s="11"/>
      <c r="D312" s="8"/>
      <c r="E312" s="8"/>
      <c r="F312" s="7"/>
      <c r="G312" s="8"/>
      <c r="H312" s="42"/>
      <c r="I312" s="8"/>
      <c r="J312" s="43"/>
    </row>
    <row r="313" spans="3:10" ht="47.25">
      <c r="C313" s="10" t="s">
        <v>90</v>
      </c>
      <c r="D313" s="8"/>
      <c r="E313" s="8"/>
      <c r="F313" s="7"/>
      <c r="G313" s="8"/>
      <c r="H313" s="42"/>
      <c r="I313" s="8"/>
      <c r="J313" s="43"/>
    </row>
    <row r="314" spans="3:10" ht="15.75">
      <c r="C314" s="11" t="s">
        <v>1</v>
      </c>
      <c r="D314" s="7">
        <f>D315+D316+D317</f>
        <v>1491384.4</v>
      </c>
      <c r="E314" s="50">
        <f>E315+E316+E317</f>
        <v>1739843.88</v>
      </c>
      <c r="F314" s="7">
        <f>F315+F316+F317</f>
        <v>1701384.37</v>
      </c>
      <c r="G314" s="7">
        <f>G315+G316+G317</f>
        <v>545.02</v>
      </c>
      <c r="H314" s="42">
        <f>G314/F314</f>
        <v>3.203391365350323E-4</v>
      </c>
      <c r="I314" s="50">
        <f>I315+I316+I317</f>
        <v>74433.289999999994</v>
      </c>
      <c r="J314" s="43">
        <f>I314/F314</f>
        <v>4.374866215563035E-2</v>
      </c>
    </row>
    <row r="315" spans="3:10" ht="15.75">
      <c r="C315" s="11" t="s">
        <v>16</v>
      </c>
      <c r="D315" s="7">
        <v>377853.9</v>
      </c>
      <c r="E315" s="7">
        <v>455497.4</v>
      </c>
      <c r="F315" s="7">
        <v>452154.28</v>
      </c>
      <c r="G315" s="8">
        <v>134.07</v>
      </c>
      <c r="H315" s="42">
        <f>G315/F315</f>
        <v>2.9651383594113048E-4</v>
      </c>
      <c r="I315" s="8">
        <v>18317.59</v>
      </c>
      <c r="J315" s="43">
        <f>I315/F315</f>
        <v>4.0511813799484549E-2</v>
      </c>
    </row>
    <row r="316" spans="3:10" ht="15.75">
      <c r="C316" s="11" t="s">
        <v>10</v>
      </c>
      <c r="D316" s="7">
        <v>1113530.5</v>
      </c>
      <c r="E316" s="7">
        <v>1284346.48</v>
      </c>
      <c r="F316" s="7">
        <v>1249230.0900000001</v>
      </c>
      <c r="G316" s="48">
        <v>410.95</v>
      </c>
      <c r="H316" s="42">
        <f>G316/F316</f>
        <v>3.2896261728694029E-4</v>
      </c>
      <c r="I316" s="48">
        <v>56115.7</v>
      </c>
      <c r="J316" s="43">
        <f>I316/F316</f>
        <v>4.49202276259612E-2</v>
      </c>
    </row>
    <row r="317" spans="3:10" ht="15.75">
      <c r="C317" s="11" t="s">
        <v>11</v>
      </c>
      <c r="D317" s="7">
        <v>0</v>
      </c>
      <c r="E317" s="8">
        <v>0</v>
      </c>
      <c r="F317" s="7">
        <v>0</v>
      </c>
      <c r="G317" s="8">
        <v>0</v>
      </c>
      <c r="H317" s="42">
        <v>0</v>
      </c>
      <c r="I317" s="8">
        <v>0</v>
      </c>
      <c r="J317" s="43">
        <v>0</v>
      </c>
    </row>
    <row r="318" spans="3:10" ht="15.75">
      <c r="C318" s="11"/>
      <c r="D318" s="8"/>
      <c r="E318" s="8"/>
      <c r="F318" s="7"/>
      <c r="G318" s="8"/>
      <c r="H318" s="42"/>
      <c r="I318" s="8"/>
      <c r="J318" s="43"/>
    </row>
    <row r="319" spans="3:10" ht="47.25">
      <c r="C319" s="11" t="s">
        <v>39</v>
      </c>
      <c r="D319" s="8"/>
      <c r="E319" s="8"/>
      <c r="F319" s="7"/>
      <c r="G319" s="8"/>
      <c r="H319" s="42"/>
      <c r="I319" s="8"/>
      <c r="J319" s="43"/>
    </row>
    <row r="320" spans="3:10" ht="15.75">
      <c r="C320" s="11" t="s">
        <v>1</v>
      </c>
      <c r="D320" s="7">
        <f>D321+D322+D323</f>
        <v>700</v>
      </c>
      <c r="E320" s="7">
        <f>E321+E322+E323</f>
        <v>654.70000000000005</v>
      </c>
      <c r="F320" s="7">
        <f>F321+F322+F323</f>
        <v>700</v>
      </c>
      <c r="G320" s="7">
        <f>G321+G322+G323</f>
        <v>0</v>
      </c>
      <c r="H320" s="42">
        <f>G320/F320</f>
        <v>0</v>
      </c>
      <c r="I320" s="7">
        <f>I321+I322+I323</f>
        <v>0</v>
      </c>
      <c r="J320" s="43">
        <f>I320/F320</f>
        <v>0</v>
      </c>
    </row>
    <row r="321" spans="3:10" ht="15.75">
      <c r="C321" s="11" t="s">
        <v>16</v>
      </c>
      <c r="D321" s="8">
        <v>700</v>
      </c>
      <c r="E321" s="8">
        <v>654.70000000000005</v>
      </c>
      <c r="F321" s="7">
        <v>700</v>
      </c>
      <c r="G321" s="8">
        <v>0</v>
      </c>
      <c r="H321" s="42">
        <f>G321/F321</f>
        <v>0</v>
      </c>
      <c r="I321" s="8">
        <v>0</v>
      </c>
      <c r="J321" s="43">
        <f>I321/F321</f>
        <v>0</v>
      </c>
    </row>
    <row r="322" spans="3:10" ht="15.75">
      <c r="C322" s="11" t="s">
        <v>10</v>
      </c>
      <c r="D322" s="8">
        <v>0</v>
      </c>
      <c r="E322" s="8">
        <v>0</v>
      </c>
      <c r="F322" s="7">
        <v>0</v>
      </c>
      <c r="G322" s="8">
        <v>0</v>
      </c>
      <c r="H322" s="42">
        <v>0</v>
      </c>
      <c r="I322" s="8">
        <v>0</v>
      </c>
      <c r="J322" s="43">
        <v>0</v>
      </c>
    </row>
    <row r="323" spans="3:10" ht="15.75">
      <c r="C323" s="11" t="s">
        <v>11</v>
      </c>
      <c r="D323" s="8">
        <v>0</v>
      </c>
      <c r="E323" s="8">
        <v>0</v>
      </c>
      <c r="F323" s="7">
        <v>0</v>
      </c>
      <c r="G323" s="8">
        <v>0</v>
      </c>
      <c r="H323" s="42">
        <v>0</v>
      </c>
      <c r="I323" s="8">
        <v>0</v>
      </c>
      <c r="J323" s="43">
        <v>0</v>
      </c>
    </row>
    <row r="324" spans="3:10" ht="15.75">
      <c r="C324" s="11"/>
      <c r="D324" s="8"/>
      <c r="E324" s="8"/>
      <c r="F324" s="7"/>
      <c r="G324" s="8"/>
      <c r="H324" s="42"/>
      <c r="I324" s="8"/>
      <c r="J324" s="43"/>
    </row>
    <row r="325" spans="3:10" ht="47.25">
      <c r="C325" s="11" t="s">
        <v>103</v>
      </c>
      <c r="D325" s="8"/>
      <c r="E325" s="8"/>
      <c r="F325" s="7"/>
      <c r="G325" s="8"/>
      <c r="H325" s="42"/>
      <c r="I325" s="8"/>
      <c r="J325" s="43"/>
    </row>
    <row r="326" spans="3:10" ht="15.75">
      <c r="C326" s="11" t="s">
        <v>1</v>
      </c>
      <c r="D326" s="8">
        <f>D327+D328+D329</f>
        <v>0</v>
      </c>
      <c r="E326" s="8">
        <f>E327+E328+E329</f>
        <v>0</v>
      </c>
      <c r="F326" s="7">
        <f>F327+F328+F329</f>
        <v>0</v>
      </c>
      <c r="G326" s="8">
        <f>G327+G328+G329</f>
        <v>0</v>
      </c>
      <c r="H326" s="42">
        <v>0</v>
      </c>
      <c r="I326" s="8">
        <f>I327+I328+I329</f>
        <v>0</v>
      </c>
      <c r="J326" s="43">
        <v>0</v>
      </c>
    </row>
    <row r="327" spans="3:10" ht="15.75">
      <c r="C327" s="11" t="s">
        <v>16</v>
      </c>
      <c r="D327" s="8">
        <v>0</v>
      </c>
      <c r="E327" s="8">
        <v>0</v>
      </c>
      <c r="F327" s="7">
        <v>0</v>
      </c>
      <c r="G327" s="8">
        <v>0</v>
      </c>
      <c r="H327" s="53">
        <v>0</v>
      </c>
      <c r="I327" s="8">
        <v>0</v>
      </c>
      <c r="J327" s="43">
        <v>0</v>
      </c>
    </row>
    <row r="328" spans="3:10" ht="15.75">
      <c r="C328" s="11" t="s">
        <v>10</v>
      </c>
      <c r="D328" s="8">
        <v>0</v>
      </c>
      <c r="E328" s="8">
        <v>0</v>
      </c>
      <c r="F328" s="7">
        <v>0</v>
      </c>
      <c r="G328" s="8">
        <v>0</v>
      </c>
      <c r="H328" s="42">
        <v>0</v>
      </c>
      <c r="I328" s="8">
        <v>0</v>
      </c>
      <c r="J328" s="43">
        <v>0</v>
      </c>
    </row>
    <row r="329" spans="3:10" ht="15.75">
      <c r="C329" s="11" t="s">
        <v>11</v>
      </c>
      <c r="D329" s="8">
        <v>0</v>
      </c>
      <c r="E329" s="8">
        <v>0</v>
      </c>
      <c r="F329" s="7">
        <v>0</v>
      </c>
      <c r="G329" s="8">
        <v>0</v>
      </c>
      <c r="H329" s="42">
        <v>0</v>
      </c>
      <c r="I329" s="8">
        <v>0</v>
      </c>
      <c r="J329" s="43">
        <v>0</v>
      </c>
    </row>
    <row r="330" spans="3:10" ht="15.75">
      <c r="C330" s="11"/>
      <c r="D330" s="8"/>
      <c r="E330" s="8"/>
      <c r="F330" s="7"/>
      <c r="G330" s="8"/>
      <c r="H330" s="42"/>
      <c r="I330" s="8"/>
      <c r="J330" s="43"/>
    </row>
    <row r="331" spans="3:10" ht="47.25">
      <c r="C331" s="11" t="s">
        <v>91</v>
      </c>
      <c r="D331" s="8"/>
      <c r="E331" s="8"/>
      <c r="F331" s="7"/>
      <c r="G331" s="8"/>
      <c r="H331" s="42"/>
      <c r="I331" s="8"/>
      <c r="J331" s="43"/>
    </row>
    <row r="332" spans="3:10" ht="15.75">
      <c r="C332" s="11" t="s">
        <v>1</v>
      </c>
      <c r="D332" s="7">
        <f>D333+D334+D335</f>
        <v>153294</v>
      </c>
      <c r="E332" s="7">
        <f>E333+E334+E335</f>
        <v>113340</v>
      </c>
      <c r="F332" s="7">
        <f>F333+F334+F335</f>
        <v>153294</v>
      </c>
      <c r="G332" s="7">
        <f>G333+G334+G335</f>
        <v>0</v>
      </c>
      <c r="H332" s="42">
        <v>0</v>
      </c>
      <c r="I332" s="7">
        <f>I333+I334+I335</f>
        <v>0</v>
      </c>
      <c r="J332" s="43">
        <v>0</v>
      </c>
    </row>
    <row r="333" spans="3:10" ht="15.75">
      <c r="C333" s="11" t="s">
        <v>16</v>
      </c>
      <c r="D333" s="8">
        <v>29354.400000000001</v>
      </c>
      <c r="E333" s="8">
        <v>29354.400000000001</v>
      </c>
      <c r="F333" s="7">
        <v>29354.400000000001</v>
      </c>
      <c r="G333" s="8">
        <v>0</v>
      </c>
      <c r="H333" s="42">
        <v>0</v>
      </c>
      <c r="I333" s="8">
        <v>0</v>
      </c>
      <c r="J333" s="43">
        <v>0</v>
      </c>
    </row>
    <row r="334" spans="3:10" ht="15.75">
      <c r="C334" s="11" t="s">
        <v>10</v>
      </c>
      <c r="D334" s="8">
        <v>123939.6</v>
      </c>
      <c r="E334" s="8">
        <v>83985.600000000006</v>
      </c>
      <c r="F334" s="7">
        <v>123939.6</v>
      </c>
      <c r="G334" s="8">
        <v>0</v>
      </c>
      <c r="H334" s="42">
        <v>0</v>
      </c>
      <c r="I334" s="8">
        <v>0</v>
      </c>
      <c r="J334" s="43">
        <v>0</v>
      </c>
    </row>
    <row r="335" spans="3:10" ht="15.75">
      <c r="C335" s="11" t="s">
        <v>11</v>
      </c>
      <c r="D335" s="8">
        <v>0</v>
      </c>
      <c r="E335" s="8">
        <v>0</v>
      </c>
      <c r="F335" s="7">
        <v>0</v>
      </c>
      <c r="G335" s="8">
        <v>0</v>
      </c>
      <c r="H335" s="42">
        <v>0</v>
      </c>
      <c r="I335" s="8">
        <v>0</v>
      </c>
      <c r="J335" s="43">
        <v>0</v>
      </c>
    </row>
    <row r="336" spans="3:10" ht="15.75">
      <c r="C336" s="11"/>
      <c r="D336" s="8"/>
      <c r="E336" s="8"/>
      <c r="F336" s="7"/>
      <c r="G336" s="8"/>
      <c r="H336" s="42"/>
      <c r="I336" s="8"/>
      <c r="J336" s="43"/>
    </row>
    <row r="337" spans="3:10" ht="47.25">
      <c r="C337" s="61" t="s">
        <v>41</v>
      </c>
      <c r="D337" s="8"/>
      <c r="E337" s="8"/>
      <c r="F337" s="7"/>
      <c r="G337" s="8"/>
      <c r="H337" s="42"/>
      <c r="I337" s="8"/>
      <c r="J337" s="43"/>
    </row>
    <row r="338" spans="3:10" s="21" customFormat="1" ht="15.75">
      <c r="C338" s="20" t="s">
        <v>1</v>
      </c>
      <c r="D338" s="49">
        <f t="shared" ref="D338:G340" si="11">D344+D350+D356+D362</f>
        <v>500</v>
      </c>
      <c r="E338" s="49">
        <f t="shared" si="11"/>
        <v>500</v>
      </c>
      <c r="F338" s="49">
        <f t="shared" si="11"/>
        <v>2500</v>
      </c>
      <c r="G338" s="49">
        <f t="shared" si="11"/>
        <v>1250.72</v>
      </c>
      <c r="H338" s="53">
        <f>G338/F338</f>
        <v>0.50028800000000007</v>
      </c>
      <c r="I338" s="49">
        <f>I344+I350+I356+I362</f>
        <v>94.72</v>
      </c>
      <c r="J338" s="43">
        <f>I338/F338</f>
        <v>3.7887999999999998E-2</v>
      </c>
    </row>
    <row r="339" spans="3:10" ht="15.75">
      <c r="C339" s="11" t="s">
        <v>16</v>
      </c>
      <c r="D339" s="7">
        <f t="shared" si="11"/>
        <v>500</v>
      </c>
      <c r="E339" s="7">
        <f t="shared" si="11"/>
        <v>500</v>
      </c>
      <c r="F339" s="7">
        <f t="shared" si="11"/>
        <v>500</v>
      </c>
      <c r="G339" s="7">
        <f t="shared" si="11"/>
        <v>94.72</v>
      </c>
      <c r="H339" s="42">
        <f>G339/F339</f>
        <v>0.18944</v>
      </c>
      <c r="I339" s="7">
        <f>I345+I351+I357+I363</f>
        <v>94.72</v>
      </c>
      <c r="J339" s="43">
        <f>I339/F339</f>
        <v>0.18944</v>
      </c>
    </row>
    <row r="340" spans="3:10" ht="15.75">
      <c r="C340" s="11" t="s">
        <v>10</v>
      </c>
      <c r="D340" s="7">
        <f t="shared" si="11"/>
        <v>0</v>
      </c>
      <c r="E340" s="7">
        <f t="shared" si="11"/>
        <v>0</v>
      </c>
      <c r="F340" s="7">
        <f t="shared" si="11"/>
        <v>0</v>
      </c>
      <c r="G340" s="7">
        <f t="shared" si="11"/>
        <v>0</v>
      </c>
      <c r="H340" s="42">
        <v>0</v>
      </c>
      <c r="I340" s="7">
        <f>I346+I352+I358+I364</f>
        <v>0</v>
      </c>
      <c r="J340" s="43">
        <v>0</v>
      </c>
    </row>
    <row r="341" spans="3:10" ht="15.75">
      <c r="C341" s="11" t="s">
        <v>11</v>
      </c>
      <c r="D341" s="7">
        <f>D347+D353+D365</f>
        <v>0</v>
      </c>
      <c r="E341" s="7">
        <f>E347+E353+E365</f>
        <v>0</v>
      </c>
      <c r="F341" s="7">
        <f>F347+F353+F365</f>
        <v>2000</v>
      </c>
      <c r="G341" s="7">
        <f>G347+G353+G365</f>
        <v>1156</v>
      </c>
      <c r="H341" s="42">
        <f>G341/F341</f>
        <v>0.57799999999999996</v>
      </c>
      <c r="I341" s="7">
        <f>I347+I353+I365</f>
        <v>0</v>
      </c>
      <c r="J341" s="43">
        <f>I341/F341</f>
        <v>0</v>
      </c>
    </row>
    <row r="342" spans="3:10" ht="15.75">
      <c r="C342" s="11"/>
      <c r="D342" s="8"/>
      <c r="E342" s="8"/>
      <c r="F342" s="7"/>
      <c r="G342" s="8"/>
      <c r="H342" s="42"/>
      <c r="I342" s="8"/>
      <c r="J342" s="43"/>
    </row>
    <row r="343" spans="3:10" ht="15.75">
      <c r="C343" s="10" t="s">
        <v>42</v>
      </c>
      <c r="D343" s="8"/>
      <c r="E343" s="8"/>
      <c r="F343" s="7"/>
      <c r="G343" s="8"/>
      <c r="H343" s="42"/>
      <c r="I343" s="8"/>
      <c r="J343" s="43"/>
    </row>
    <row r="344" spans="3:10" ht="15.75">
      <c r="C344" s="11" t="s">
        <v>1</v>
      </c>
      <c r="D344" s="7">
        <f>D345+D346+D347</f>
        <v>0</v>
      </c>
      <c r="E344" s="7">
        <f>E345+E346+E347</f>
        <v>0</v>
      </c>
      <c r="F344" s="7">
        <f>F345+F346+F347</f>
        <v>0</v>
      </c>
      <c r="G344" s="7">
        <f>G345+G346+G347</f>
        <v>0</v>
      </c>
      <c r="H344" s="42">
        <v>0</v>
      </c>
      <c r="I344" s="7">
        <f>I345+I346+I347</f>
        <v>0</v>
      </c>
      <c r="J344" s="43">
        <v>0</v>
      </c>
    </row>
    <row r="345" spans="3:10" ht="15.75">
      <c r="C345" s="11" t="s">
        <v>16</v>
      </c>
      <c r="D345" s="7">
        <v>0</v>
      </c>
      <c r="E345" s="7">
        <v>0</v>
      </c>
      <c r="F345" s="7">
        <v>0</v>
      </c>
      <c r="G345" s="8">
        <v>0</v>
      </c>
      <c r="H345" s="42">
        <v>0</v>
      </c>
      <c r="I345" s="8">
        <v>0</v>
      </c>
      <c r="J345" s="43">
        <v>0</v>
      </c>
    </row>
    <row r="346" spans="3:10" ht="15.75">
      <c r="C346" s="11" t="s">
        <v>10</v>
      </c>
      <c r="D346" s="7">
        <v>0</v>
      </c>
      <c r="E346" s="7">
        <v>0</v>
      </c>
      <c r="F346" s="8">
        <v>0</v>
      </c>
      <c r="G346" s="8">
        <v>0</v>
      </c>
      <c r="H346" s="42">
        <v>0</v>
      </c>
      <c r="I346" s="8">
        <v>0</v>
      </c>
      <c r="J346" s="43">
        <v>0</v>
      </c>
    </row>
    <row r="347" spans="3:10" ht="15.75">
      <c r="C347" s="11" t="s">
        <v>11</v>
      </c>
      <c r="D347" s="8">
        <v>0</v>
      </c>
      <c r="E347" s="8">
        <v>0</v>
      </c>
      <c r="F347" s="7">
        <v>0</v>
      </c>
      <c r="G347" s="8">
        <v>0</v>
      </c>
      <c r="H347" s="42">
        <v>0</v>
      </c>
      <c r="I347" s="8">
        <v>0</v>
      </c>
      <c r="J347" s="43">
        <v>0</v>
      </c>
    </row>
    <row r="348" spans="3:10" ht="15.75">
      <c r="C348" s="11"/>
      <c r="D348" s="8"/>
      <c r="E348" s="8"/>
      <c r="F348" s="7"/>
      <c r="G348" s="8"/>
      <c r="H348" s="42"/>
      <c r="I348" s="8"/>
      <c r="J348" s="43"/>
    </row>
    <row r="349" spans="3:10" ht="15.75">
      <c r="C349" s="10" t="s">
        <v>43</v>
      </c>
      <c r="D349" s="8"/>
      <c r="E349" s="8"/>
      <c r="F349" s="7"/>
      <c r="G349" s="8"/>
      <c r="H349" s="42"/>
      <c r="I349" s="8"/>
      <c r="J349" s="43"/>
    </row>
    <row r="350" spans="3:10" ht="15.75">
      <c r="C350" s="11" t="s">
        <v>1</v>
      </c>
      <c r="D350" s="7">
        <f>D351+D352+D353</f>
        <v>0</v>
      </c>
      <c r="E350" s="7">
        <f>E351+E352+E353</f>
        <v>0</v>
      </c>
      <c r="F350" s="7">
        <f>F351+F352+F353</f>
        <v>0</v>
      </c>
      <c r="G350" s="7">
        <f>G351+G352+G353</f>
        <v>0</v>
      </c>
      <c r="H350" s="42">
        <v>0</v>
      </c>
      <c r="I350" s="7">
        <f>I351+I352+I353</f>
        <v>0</v>
      </c>
      <c r="J350" s="43">
        <v>0</v>
      </c>
    </row>
    <row r="351" spans="3:10" ht="15.75">
      <c r="C351" s="11" t="s">
        <v>16</v>
      </c>
      <c r="D351" s="7">
        <v>0</v>
      </c>
      <c r="E351" s="7">
        <v>0</v>
      </c>
      <c r="F351" s="7">
        <v>0</v>
      </c>
      <c r="G351" s="8">
        <v>0</v>
      </c>
      <c r="H351" s="42">
        <v>0</v>
      </c>
      <c r="I351" s="8">
        <v>0</v>
      </c>
      <c r="J351" s="43">
        <v>0</v>
      </c>
    </row>
    <row r="352" spans="3:10" ht="15.75">
      <c r="C352" s="11" t="s">
        <v>10</v>
      </c>
      <c r="D352" s="8">
        <v>0</v>
      </c>
      <c r="E352" s="8">
        <v>0</v>
      </c>
      <c r="F352" s="8">
        <v>0</v>
      </c>
      <c r="G352" s="8">
        <v>0</v>
      </c>
      <c r="H352" s="42">
        <v>0</v>
      </c>
      <c r="I352" s="8">
        <v>0</v>
      </c>
      <c r="J352" s="43">
        <v>0</v>
      </c>
    </row>
    <row r="353" spans="3:10" ht="15.75">
      <c r="C353" s="11" t="s">
        <v>11</v>
      </c>
      <c r="D353" s="8">
        <v>0</v>
      </c>
      <c r="E353" s="8">
        <v>0</v>
      </c>
      <c r="F353" s="7">
        <v>0</v>
      </c>
      <c r="G353" s="8">
        <v>0</v>
      </c>
      <c r="H353" s="42">
        <v>0</v>
      </c>
      <c r="I353" s="8">
        <v>0</v>
      </c>
      <c r="J353" s="43">
        <v>0</v>
      </c>
    </row>
    <row r="354" spans="3:10" ht="15.75">
      <c r="C354" s="11"/>
      <c r="D354" s="8"/>
      <c r="E354" s="8"/>
      <c r="F354" s="7"/>
      <c r="G354" s="8"/>
      <c r="H354" s="42"/>
      <c r="I354" s="8"/>
      <c r="J354" s="43"/>
    </row>
    <row r="355" spans="3:10" ht="31.5">
      <c r="C355" s="10" t="s">
        <v>44</v>
      </c>
      <c r="D355" s="8"/>
      <c r="E355" s="8"/>
      <c r="F355" s="7"/>
      <c r="G355" s="8"/>
      <c r="H355" s="42"/>
      <c r="I355" s="8"/>
      <c r="J355" s="43"/>
    </row>
    <row r="356" spans="3:10" ht="15.75">
      <c r="C356" s="11" t="s">
        <v>1</v>
      </c>
      <c r="D356" s="7">
        <f>D357+D358+D359</f>
        <v>0</v>
      </c>
      <c r="E356" s="7">
        <f>E357+E358+E359</f>
        <v>0</v>
      </c>
      <c r="F356" s="7">
        <f>F357+F358+F359</f>
        <v>0</v>
      </c>
      <c r="G356" s="7">
        <f>G357+G358+G359</f>
        <v>0</v>
      </c>
      <c r="H356" s="42">
        <v>0</v>
      </c>
      <c r="I356" s="7">
        <f>I357+I358+I359</f>
        <v>0</v>
      </c>
      <c r="J356" s="43">
        <v>0</v>
      </c>
    </row>
    <row r="357" spans="3:10" ht="15.75">
      <c r="C357" s="11" t="s">
        <v>16</v>
      </c>
      <c r="D357" s="7">
        <v>0</v>
      </c>
      <c r="E357" s="7">
        <v>0</v>
      </c>
      <c r="F357" s="7">
        <v>0</v>
      </c>
      <c r="G357" s="7">
        <v>0</v>
      </c>
      <c r="H357" s="42">
        <v>0</v>
      </c>
      <c r="I357" s="7">
        <v>0</v>
      </c>
      <c r="J357" s="43">
        <v>0</v>
      </c>
    </row>
    <row r="358" spans="3:10" ht="15.75">
      <c r="C358" s="11" t="s">
        <v>10</v>
      </c>
      <c r="D358" s="7">
        <v>0</v>
      </c>
      <c r="E358" s="7">
        <v>0</v>
      </c>
      <c r="F358" s="8">
        <v>0</v>
      </c>
      <c r="G358" s="8">
        <v>0</v>
      </c>
      <c r="H358" s="42">
        <v>0</v>
      </c>
      <c r="I358" s="8">
        <v>0</v>
      </c>
      <c r="J358" s="43">
        <v>0</v>
      </c>
    </row>
    <row r="359" spans="3:10" ht="15.75">
      <c r="C359" s="11" t="s">
        <v>11</v>
      </c>
      <c r="D359" s="8">
        <v>0</v>
      </c>
      <c r="E359" s="8">
        <v>0</v>
      </c>
      <c r="F359" s="7">
        <v>0</v>
      </c>
      <c r="G359" s="7">
        <v>0</v>
      </c>
      <c r="H359" s="42">
        <v>0</v>
      </c>
      <c r="I359" s="7">
        <v>0</v>
      </c>
      <c r="J359" s="43">
        <v>0</v>
      </c>
    </row>
    <row r="360" spans="3:10" ht="15.75">
      <c r="C360" s="11"/>
      <c r="D360" s="8"/>
      <c r="E360" s="8"/>
      <c r="F360" s="7"/>
      <c r="G360" s="8"/>
      <c r="H360" s="42"/>
      <c r="I360" s="8"/>
      <c r="J360" s="43"/>
    </row>
    <row r="361" spans="3:10" ht="62.25" customHeight="1">
      <c r="C361" s="10" t="s">
        <v>75</v>
      </c>
      <c r="D361" s="8"/>
      <c r="E361" s="8"/>
      <c r="F361" s="7"/>
      <c r="G361" s="8"/>
      <c r="H361" s="42"/>
      <c r="I361" s="8"/>
      <c r="J361" s="43"/>
    </row>
    <row r="362" spans="3:10" ht="15.75">
      <c r="C362" s="11" t="s">
        <v>1</v>
      </c>
      <c r="D362" s="7">
        <f>D363+D364+D365</f>
        <v>500</v>
      </c>
      <c r="E362" s="7">
        <f>E363+E364+E365</f>
        <v>500</v>
      </c>
      <c r="F362" s="7">
        <f>F363+F364+F365</f>
        <v>2500</v>
      </c>
      <c r="G362" s="7">
        <f>G363+G364+G365</f>
        <v>1250.72</v>
      </c>
      <c r="H362" s="42">
        <f>G362/F362</f>
        <v>0.50028800000000007</v>
      </c>
      <c r="I362" s="7">
        <f>I363+I364+I365</f>
        <v>94.72</v>
      </c>
      <c r="J362" s="43">
        <f>I362/F362</f>
        <v>3.7887999999999998E-2</v>
      </c>
    </row>
    <row r="363" spans="3:10" ht="15.75">
      <c r="C363" s="11" t="s">
        <v>16</v>
      </c>
      <c r="D363" s="7">
        <v>500</v>
      </c>
      <c r="E363" s="7">
        <v>500</v>
      </c>
      <c r="F363" s="7">
        <v>500</v>
      </c>
      <c r="G363" s="8">
        <v>94.72</v>
      </c>
      <c r="H363" s="42">
        <f>G363/F363</f>
        <v>0.18944</v>
      </c>
      <c r="I363" s="8">
        <v>94.72</v>
      </c>
      <c r="J363" s="43">
        <f>I363/F363</f>
        <v>0.18944</v>
      </c>
    </row>
    <row r="364" spans="3:10" ht="15.75">
      <c r="C364" s="11" t="s">
        <v>10</v>
      </c>
      <c r="D364" s="7">
        <v>0</v>
      </c>
      <c r="E364" s="7">
        <v>0</v>
      </c>
      <c r="F364" s="7">
        <v>0</v>
      </c>
      <c r="G364" s="8">
        <v>0</v>
      </c>
      <c r="H364" s="42">
        <v>0</v>
      </c>
      <c r="I364" s="8">
        <v>0</v>
      </c>
      <c r="J364" s="43">
        <v>0</v>
      </c>
    </row>
    <row r="365" spans="3:10" ht="15.75">
      <c r="C365" s="11" t="s">
        <v>11</v>
      </c>
      <c r="D365" s="7">
        <v>0</v>
      </c>
      <c r="E365" s="7">
        <v>0</v>
      </c>
      <c r="F365" s="7">
        <v>2000</v>
      </c>
      <c r="G365" s="8">
        <v>1156</v>
      </c>
      <c r="H365" s="42">
        <f>G365/F365</f>
        <v>0.57799999999999996</v>
      </c>
      <c r="I365" s="48">
        <v>0</v>
      </c>
      <c r="J365" s="43">
        <f>I365/F365</f>
        <v>0</v>
      </c>
    </row>
    <row r="366" spans="3:10" ht="15.75">
      <c r="C366" s="11"/>
      <c r="D366" s="8"/>
      <c r="E366" s="8"/>
      <c r="F366" s="7"/>
      <c r="G366" s="8"/>
      <c r="H366" s="42"/>
      <c r="I366" s="8"/>
      <c r="J366" s="43"/>
    </row>
    <row r="367" spans="3:10" ht="72.75" customHeight="1">
      <c r="C367" s="61" t="s">
        <v>45</v>
      </c>
      <c r="D367" s="8"/>
      <c r="E367" s="8"/>
      <c r="F367" s="7"/>
      <c r="G367" s="8"/>
      <c r="H367" s="42"/>
      <c r="I367" s="8"/>
      <c r="J367" s="43"/>
    </row>
    <row r="368" spans="3:10" s="21" customFormat="1" ht="15.75">
      <c r="C368" s="20" t="s">
        <v>1</v>
      </c>
      <c r="D368" s="49">
        <f>D374+D380+D386+D392</f>
        <v>1526469.9</v>
      </c>
      <c r="E368" s="49">
        <f>E374+E380+E386+E392</f>
        <v>1434559.83</v>
      </c>
      <c r="F368" s="49">
        <f>F374+F380+F386+F392</f>
        <v>1526469.9</v>
      </c>
      <c r="G368" s="49">
        <f>G374+G380+G386+G392</f>
        <v>752802.5</v>
      </c>
      <c r="H368" s="53">
        <f>G368/F368</f>
        <v>0.49316563661032559</v>
      </c>
      <c r="I368" s="49">
        <f>I374+I380+I386+I392</f>
        <v>752802.52</v>
      </c>
      <c r="J368" s="43">
        <f>I368/F368</f>
        <v>0.49316564971245097</v>
      </c>
    </row>
    <row r="369" spans="3:10" ht="15.75">
      <c r="C369" s="11" t="s">
        <v>16</v>
      </c>
      <c r="D369" s="7">
        <f t="shared" ref="D369:G371" si="12">D375+D381+D387+D393</f>
        <v>1496226.9</v>
      </c>
      <c r="E369" s="7">
        <f t="shared" si="12"/>
        <v>1404316.83</v>
      </c>
      <c r="F369" s="7">
        <f t="shared" si="12"/>
        <v>1496226.9</v>
      </c>
      <c r="G369" s="7">
        <f t="shared" si="12"/>
        <v>741362.3</v>
      </c>
      <c r="H369" s="42">
        <f>G369/F369</f>
        <v>0.49548788355562923</v>
      </c>
      <c r="I369" s="7">
        <f>I375+I381+I387+I393</f>
        <v>741362.33000000007</v>
      </c>
      <c r="J369" s="43">
        <f>I369/F369</f>
        <v>0.4954879036060641</v>
      </c>
    </row>
    <row r="370" spans="3:10" ht="15.75">
      <c r="C370" s="11" t="s">
        <v>10</v>
      </c>
      <c r="D370" s="7">
        <f t="shared" si="12"/>
        <v>30243</v>
      </c>
      <c r="E370" s="7">
        <f t="shared" si="12"/>
        <v>30243</v>
      </c>
      <c r="F370" s="7">
        <f t="shared" si="12"/>
        <v>30243</v>
      </c>
      <c r="G370" s="7">
        <f t="shared" si="12"/>
        <v>11440.2</v>
      </c>
      <c r="H370" s="42">
        <f>G370/F370</f>
        <v>0.37827596468604308</v>
      </c>
      <c r="I370" s="7">
        <f>I376+I382+I388+I394</f>
        <v>11440.19</v>
      </c>
      <c r="J370" s="43">
        <f>I370/F370</f>
        <v>0.37827563403101544</v>
      </c>
    </row>
    <row r="371" spans="3:10" ht="15.75">
      <c r="C371" s="11" t="s">
        <v>11</v>
      </c>
      <c r="D371" s="7">
        <f t="shared" si="12"/>
        <v>0</v>
      </c>
      <c r="E371" s="7">
        <f t="shared" si="12"/>
        <v>0</v>
      </c>
      <c r="F371" s="7">
        <f t="shared" si="12"/>
        <v>0</v>
      </c>
      <c r="G371" s="7">
        <f t="shared" si="12"/>
        <v>0</v>
      </c>
      <c r="H371" s="42">
        <v>0</v>
      </c>
      <c r="I371" s="7">
        <f>I377+I383+I389+I395</f>
        <v>0</v>
      </c>
      <c r="J371" s="43">
        <v>0</v>
      </c>
    </row>
    <row r="372" spans="3:10" ht="15.75">
      <c r="C372" s="11"/>
      <c r="D372" s="8"/>
      <c r="E372" s="8"/>
      <c r="F372" s="7"/>
      <c r="G372" s="8"/>
      <c r="H372" s="42"/>
      <c r="I372" s="8"/>
      <c r="J372" s="43"/>
    </row>
    <row r="373" spans="3:10" ht="48.75" customHeight="1">
      <c r="C373" s="11" t="s">
        <v>92</v>
      </c>
      <c r="D373" s="8"/>
      <c r="E373" s="8"/>
      <c r="F373" s="7"/>
      <c r="G373" s="8"/>
      <c r="H373" s="42"/>
      <c r="I373" s="8"/>
      <c r="J373" s="43"/>
    </row>
    <row r="374" spans="3:10" ht="15.75">
      <c r="C374" s="11" t="s">
        <v>1</v>
      </c>
      <c r="D374" s="8">
        <f>D375+D376+D377</f>
        <v>104243</v>
      </c>
      <c r="E374" s="8">
        <f>E375+E376+E377</f>
        <v>133448.72999999998</v>
      </c>
      <c r="F374" s="8">
        <f>F375+F376+F377</f>
        <v>104243</v>
      </c>
      <c r="G374" s="8">
        <f>G375+G376+G377</f>
        <v>53085.2</v>
      </c>
      <c r="H374" s="42">
        <f>G374/F374</f>
        <v>0.50924474545053378</v>
      </c>
      <c r="I374" s="8">
        <f>I375+I376+I377</f>
        <v>53085.23</v>
      </c>
      <c r="J374" s="43">
        <f>I374/F374</f>
        <v>0.50924503323964199</v>
      </c>
    </row>
    <row r="375" spans="3:10" ht="15.75">
      <c r="C375" s="11" t="s">
        <v>16</v>
      </c>
      <c r="D375" s="7">
        <v>74000</v>
      </c>
      <c r="E375" s="8">
        <v>103205.73</v>
      </c>
      <c r="F375" s="7">
        <v>74000</v>
      </c>
      <c r="G375" s="8">
        <v>41645</v>
      </c>
      <c r="H375" s="42">
        <f>G375/F375</f>
        <v>0.56277027027027027</v>
      </c>
      <c r="I375" s="8">
        <v>41645.040000000001</v>
      </c>
      <c r="J375" s="43">
        <f>I375/F375</f>
        <v>0.56277081081081082</v>
      </c>
    </row>
    <row r="376" spans="3:10" ht="15.75">
      <c r="C376" s="11" t="s">
        <v>10</v>
      </c>
      <c r="D376" s="7">
        <v>30243</v>
      </c>
      <c r="E376" s="8">
        <v>30243</v>
      </c>
      <c r="F376" s="7">
        <v>30243</v>
      </c>
      <c r="G376" s="8">
        <v>11440.2</v>
      </c>
      <c r="H376" s="42">
        <f>G376/F376</f>
        <v>0.37827596468604308</v>
      </c>
      <c r="I376" s="8">
        <v>11440.19</v>
      </c>
      <c r="J376" s="43">
        <f>I376/F376</f>
        <v>0.37827563403101544</v>
      </c>
    </row>
    <row r="377" spans="3:10" ht="15.75">
      <c r="C377" s="11" t="s">
        <v>11</v>
      </c>
      <c r="D377" s="8">
        <v>0</v>
      </c>
      <c r="E377" s="8">
        <v>0</v>
      </c>
      <c r="F377" s="7">
        <v>0</v>
      </c>
      <c r="G377" s="8">
        <v>0</v>
      </c>
      <c r="H377" s="42">
        <v>0</v>
      </c>
      <c r="I377" s="8">
        <v>0</v>
      </c>
      <c r="J377" s="43">
        <v>0</v>
      </c>
    </row>
    <row r="378" spans="3:10" ht="15.75">
      <c r="C378" s="11"/>
      <c r="D378" s="8"/>
      <c r="E378" s="8"/>
      <c r="F378" s="7"/>
      <c r="G378" s="8"/>
      <c r="H378" s="42"/>
      <c r="I378" s="8"/>
      <c r="J378" s="43"/>
    </row>
    <row r="379" spans="3:10" ht="31.5">
      <c r="C379" s="11" t="s">
        <v>93</v>
      </c>
      <c r="D379" s="8"/>
      <c r="E379" s="8"/>
      <c r="F379" s="7"/>
      <c r="G379" s="8"/>
      <c r="H379" s="42"/>
      <c r="I379" s="8"/>
      <c r="J379" s="43"/>
    </row>
    <row r="380" spans="3:10" ht="15.75">
      <c r="C380" s="11" t="s">
        <v>1</v>
      </c>
      <c r="D380" s="8">
        <f>D381+D382+D383</f>
        <v>500</v>
      </c>
      <c r="E380" s="8">
        <f>E381+E382+E383</f>
        <v>500</v>
      </c>
      <c r="F380" s="8">
        <f>F381+F382+F383</f>
        <v>500</v>
      </c>
      <c r="G380" s="8">
        <f>G381+G382+G383</f>
        <v>0</v>
      </c>
      <c r="H380" s="42">
        <f>G380/F380</f>
        <v>0</v>
      </c>
      <c r="I380" s="8">
        <f>I381+I382+I383</f>
        <v>0</v>
      </c>
      <c r="J380" s="43">
        <f>I380/F380</f>
        <v>0</v>
      </c>
    </row>
    <row r="381" spans="3:10" ht="15.75">
      <c r="C381" s="11" t="s">
        <v>16</v>
      </c>
      <c r="D381" s="8">
        <v>500</v>
      </c>
      <c r="E381" s="8">
        <v>500</v>
      </c>
      <c r="F381" s="7">
        <v>500</v>
      </c>
      <c r="G381" s="8">
        <v>0</v>
      </c>
      <c r="H381" s="42">
        <f>G381/F381</f>
        <v>0</v>
      </c>
      <c r="I381" s="8">
        <v>0</v>
      </c>
      <c r="J381" s="43">
        <f>I381/F381</f>
        <v>0</v>
      </c>
    </row>
    <row r="382" spans="3:10" ht="15.75">
      <c r="C382" s="11" t="s">
        <v>10</v>
      </c>
      <c r="D382" s="8">
        <v>0</v>
      </c>
      <c r="E382" s="8">
        <v>0</v>
      </c>
      <c r="F382" s="7">
        <v>0</v>
      </c>
      <c r="G382" s="8">
        <v>0</v>
      </c>
      <c r="H382" s="42">
        <v>0</v>
      </c>
      <c r="I382" s="8">
        <v>0</v>
      </c>
      <c r="J382" s="43">
        <v>0</v>
      </c>
    </row>
    <row r="383" spans="3:10" ht="15.75">
      <c r="C383" s="11" t="s">
        <v>11</v>
      </c>
      <c r="D383" s="8">
        <v>0</v>
      </c>
      <c r="E383" s="8">
        <v>0</v>
      </c>
      <c r="F383" s="7">
        <v>0</v>
      </c>
      <c r="G383" s="8">
        <v>0</v>
      </c>
      <c r="H383" s="42">
        <v>0</v>
      </c>
      <c r="I383" s="8">
        <v>0</v>
      </c>
      <c r="J383" s="43">
        <v>0</v>
      </c>
    </row>
    <row r="384" spans="3:10" ht="15.75">
      <c r="C384" s="11"/>
      <c r="D384" s="8"/>
      <c r="E384" s="8"/>
      <c r="F384" s="7"/>
      <c r="G384" s="8"/>
      <c r="H384" s="42"/>
      <c r="I384" s="8"/>
      <c r="J384" s="43"/>
    </row>
    <row r="385" spans="3:10" ht="31.5">
      <c r="C385" s="11" t="s">
        <v>46</v>
      </c>
      <c r="D385" s="8"/>
      <c r="E385" s="8"/>
      <c r="F385" s="7"/>
      <c r="G385" s="8"/>
      <c r="H385" s="42"/>
      <c r="I385" s="8"/>
      <c r="J385" s="43"/>
    </row>
    <row r="386" spans="3:10" ht="15.75">
      <c r="C386" s="11" t="s">
        <v>1</v>
      </c>
      <c r="D386" s="8">
        <f>D387+D388+D389</f>
        <v>0</v>
      </c>
      <c r="E386" s="8">
        <f>E387+E388+E389</f>
        <v>0</v>
      </c>
      <c r="F386" s="8">
        <f>F387+F388+F389</f>
        <v>0</v>
      </c>
      <c r="G386" s="8">
        <f>G387+G388+G389</f>
        <v>0</v>
      </c>
      <c r="H386" s="42">
        <v>0</v>
      </c>
      <c r="I386" s="8">
        <f>I387+I389+I388</f>
        <v>0</v>
      </c>
      <c r="J386" s="43">
        <v>0</v>
      </c>
    </row>
    <row r="387" spans="3:10" ht="15.75">
      <c r="C387" s="11" t="s">
        <v>16</v>
      </c>
      <c r="D387" s="8">
        <v>0</v>
      </c>
      <c r="E387" s="8">
        <v>0</v>
      </c>
      <c r="F387" s="7">
        <v>0</v>
      </c>
      <c r="G387" s="8">
        <v>0</v>
      </c>
      <c r="H387" s="42">
        <v>0</v>
      </c>
      <c r="I387" s="8">
        <v>0</v>
      </c>
      <c r="J387" s="43">
        <v>0</v>
      </c>
    </row>
    <row r="388" spans="3:10" ht="15.75">
      <c r="C388" s="11" t="s">
        <v>10</v>
      </c>
      <c r="D388" s="8">
        <v>0</v>
      </c>
      <c r="E388" s="8">
        <v>0</v>
      </c>
      <c r="F388" s="7">
        <v>0</v>
      </c>
      <c r="G388" s="8">
        <v>0</v>
      </c>
      <c r="H388" s="42">
        <v>0</v>
      </c>
      <c r="I388" s="8">
        <v>0</v>
      </c>
      <c r="J388" s="43">
        <v>0</v>
      </c>
    </row>
    <row r="389" spans="3:10" ht="15.75">
      <c r="C389" s="11" t="s">
        <v>47</v>
      </c>
      <c r="D389" s="8">
        <v>0</v>
      </c>
      <c r="E389" s="8">
        <v>0</v>
      </c>
      <c r="F389" s="7">
        <v>0</v>
      </c>
      <c r="G389" s="8">
        <v>0</v>
      </c>
      <c r="H389" s="42">
        <v>0</v>
      </c>
      <c r="I389" s="8">
        <v>0</v>
      </c>
      <c r="J389" s="43">
        <v>0</v>
      </c>
    </row>
    <row r="390" spans="3:10" ht="15.75">
      <c r="C390" s="11"/>
      <c r="D390" s="8"/>
      <c r="E390" s="8"/>
      <c r="F390" s="7"/>
      <c r="G390" s="8"/>
      <c r="H390" s="42"/>
      <c r="I390" s="8"/>
      <c r="J390" s="43"/>
    </row>
    <row r="391" spans="3:10" ht="15.75">
      <c r="C391" s="11" t="s">
        <v>48</v>
      </c>
      <c r="D391" s="8"/>
      <c r="E391" s="8"/>
      <c r="F391" s="7"/>
      <c r="G391" s="8"/>
      <c r="H391" s="42"/>
      <c r="I391" s="8"/>
      <c r="J391" s="43"/>
    </row>
    <row r="392" spans="3:10" ht="15.75">
      <c r="C392" s="11" t="s">
        <v>1</v>
      </c>
      <c r="D392" s="8">
        <f>D393+D394+D395</f>
        <v>1421726.9</v>
      </c>
      <c r="E392" s="48">
        <f>E393+E394+E395</f>
        <v>1300611.1000000001</v>
      </c>
      <c r="F392" s="48">
        <f>F393+F394+F395</f>
        <v>1421726.9</v>
      </c>
      <c r="G392" s="8">
        <f>G393+G394+G395</f>
        <v>699717.3</v>
      </c>
      <c r="H392" s="42">
        <f>G392/F392</f>
        <v>0.49216013286377297</v>
      </c>
      <c r="I392" s="48">
        <f>I393+I394+I395</f>
        <v>699717.29</v>
      </c>
      <c r="J392" s="43">
        <f>I392/F392</f>
        <v>0.49216012583007335</v>
      </c>
    </row>
    <row r="393" spans="3:10" ht="15.75">
      <c r="C393" s="11" t="s">
        <v>16</v>
      </c>
      <c r="D393" s="7">
        <v>1421726.9</v>
      </c>
      <c r="E393" s="8">
        <v>1300611.1000000001</v>
      </c>
      <c r="F393" s="7">
        <v>1421726.9</v>
      </c>
      <c r="G393" s="8">
        <v>699717.3</v>
      </c>
      <c r="H393" s="42">
        <f>G393/F393</f>
        <v>0.49216013286377297</v>
      </c>
      <c r="I393" s="8">
        <v>699717.29</v>
      </c>
      <c r="J393" s="43">
        <f>I393/F393</f>
        <v>0.49216012583007335</v>
      </c>
    </row>
    <row r="394" spans="3:10" ht="15.75">
      <c r="C394" s="11" t="s">
        <v>10</v>
      </c>
      <c r="D394" s="8">
        <v>0</v>
      </c>
      <c r="E394" s="8">
        <v>0</v>
      </c>
      <c r="F394" s="7">
        <v>0</v>
      </c>
      <c r="G394" s="8">
        <v>0</v>
      </c>
      <c r="H394" s="53">
        <v>0</v>
      </c>
      <c r="I394" s="8">
        <v>0</v>
      </c>
      <c r="J394" s="57">
        <v>0</v>
      </c>
    </row>
    <row r="395" spans="3:10" ht="15.75">
      <c r="C395" s="11" t="s">
        <v>11</v>
      </c>
      <c r="D395" s="8">
        <v>0</v>
      </c>
      <c r="E395" s="8">
        <v>0</v>
      </c>
      <c r="F395" s="7">
        <v>0</v>
      </c>
      <c r="G395" s="8">
        <v>0</v>
      </c>
      <c r="H395" s="42">
        <v>0</v>
      </c>
      <c r="I395" s="8">
        <v>0</v>
      </c>
      <c r="J395" s="43">
        <v>0</v>
      </c>
    </row>
    <row r="396" spans="3:10" ht="15.75">
      <c r="C396" s="11"/>
      <c r="D396" s="8"/>
      <c r="E396" s="8"/>
      <c r="F396" s="7"/>
      <c r="G396" s="8"/>
      <c r="H396" s="42"/>
      <c r="I396" s="8"/>
      <c r="J396" s="43"/>
    </row>
    <row r="397" spans="3:10" ht="97.5" customHeight="1">
      <c r="C397" s="61" t="s">
        <v>49</v>
      </c>
      <c r="D397" s="8"/>
      <c r="E397" s="8"/>
      <c r="F397" s="7"/>
      <c r="G397" s="8"/>
      <c r="H397" s="42"/>
      <c r="I397" s="8"/>
      <c r="J397" s="43"/>
    </row>
    <row r="398" spans="3:10" s="21" customFormat="1" ht="15.75">
      <c r="C398" s="20" t="s">
        <v>1</v>
      </c>
      <c r="D398" s="49">
        <f t="shared" ref="D398:G399" si="13">D404+D416+D428+D410</f>
        <v>77698</v>
      </c>
      <c r="E398" s="49">
        <f>E404+E410+E416+E422+E428</f>
        <v>77698</v>
      </c>
      <c r="F398" s="49">
        <f>F404+F410+F416+F422+F428</f>
        <v>80744</v>
      </c>
      <c r="G398" s="49">
        <f t="shared" si="13"/>
        <v>33377.74</v>
      </c>
      <c r="H398" s="53">
        <f>G398/F398</f>
        <v>0.4133773407311998</v>
      </c>
      <c r="I398" s="49">
        <f>I404+I416+I428+I410</f>
        <v>31915.41</v>
      </c>
      <c r="J398" s="43">
        <f>I398/F398</f>
        <v>0.39526664519964333</v>
      </c>
    </row>
    <row r="399" spans="3:10" ht="15.75">
      <c r="C399" s="11" t="s">
        <v>16</v>
      </c>
      <c r="D399" s="7">
        <f t="shared" si="13"/>
        <v>77698</v>
      </c>
      <c r="E399" s="7">
        <f>E405+E411+E417+E423+E429</f>
        <v>77698</v>
      </c>
      <c r="F399" s="7">
        <f>F405+F411+F417+F423+F429</f>
        <v>77698</v>
      </c>
      <c r="G399" s="50">
        <f t="shared" si="13"/>
        <v>31915.489999999998</v>
      </c>
      <c r="H399" s="42">
        <f>G399/F399</f>
        <v>0.41076334011171456</v>
      </c>
      <c r="I399" s="7">
        <f>I405+I417+I429+I411</f>
        <v>31915.41</v>
      </c>
      <c r="J399" s="43">
        <f>I399/F399</f>
        <v>0.41076231048418232</v>
      </c>
    </row>
    <row r="400" spans="3:10" ht="15.75">
      <c r="C400" s="11" t="s">
        <v>10</v>
      </c>
      <c r="D400" s="7">
        <f>D406+D412+D418+D430</f>
        <v>0</v>
      </c>
      <c r="E400" s="7">
        <f>E406+E412+E418+E424+E430+0</f>
        <v>0</v>
      </c>
      <c r="F400" s="7">
        <f>F406+F412+F418+F424+F430</f>
        <v>0</v>
      </c>
      <c r="G400" s="50">
        <f>G406+G418+G430+G412</f>
        <v>0</v>
      </c>
      <c r="H400" s="42">
        <v>0</v>
      </c>
      <c r="I400" s="50">
        <f>I406+I412+I418+I424+I430</f>
        <v>0</v>
      </c>
      <c r="J400" s="43">
        <v>0</v>
      </c>
    </row>
    <row r="401" spans="3:10" ht="15.75">
      <c r="C401" s="11" t="s">
        <v>11</v>
      </c>
      <c r="D401" s="7">
        <f>D407+D419+D431</f>
        <v>0</v>
      </c>
      <c r="E401" s="7">
        <f>E407+E419+E431</f>
        <v>0</v>
      </c>
      <c r="F401" s="7">
        <f>F407+F413+F419+F425+F431</f>
        <v>3046</v>
      </c>
      <c r="G401" s="50">
        <f>G407+G419+G431+G413</f>
        <v>1462.25</v>
      </c>
      <c r="H401" s="42">
        <f>G401/F401</f>
        <v>0.48005581089954036</v>
      </c>
      <c r="I401" s="7">
        <f>I407+I419+I431</f>
        <v>0</v>
      </c>
      <c r="J401" s="43">
        <f>I401/F401</f>
        <v>0</v>
      </c>
    </row>
    <row r="402" spans="3:10" ht="15.75">
      <c r="C402" s="11"/>
      <c r="D402" s="7"/>
      <c r="E402" s="7"/>
      <c r="F402" s="7"/>
      <c r="G402" s="7"/>
      <c r="H402" s="42"/>
      <c r="I402" s="7"/>
      <c r="J402" s="43"/>
    </row>
    <row r="403" spans="3:10" ht="94.5">
      <c r="C403" s="10" t="s">
        <v>50</v>
      </c>
      <c r="D403" s="7"/>
      <c r="E403" s="7"/>
      <c r="F403" s="7"/>
      <c r="G403" s="7"/>
      <c r="H403" s="42"/>
      <c r="I403" s="7"/>
      <c r="J403" s="43"/>
    </row>
    <row r="404" spans="3:10" ht="15.75">
      <c r="C404" s="11" t="s">
        <v>1</v>
      </c>
      <c r="D404" s="7">
        <f>D405+D406+D407</f>
        <v>31000</v>
      </c>
      <c r="E404" s="7">
        <f>E405+E406+E407</f>
        <v>31000</v>
      </c>
      <c r="F404" s="7">
        <f>F405+F406+F407</f>
        <v>32746</v>
      </c>
      <c r="G404" s="7">
        <f>G405+G406+G407</f>
        <v>15524.15</v>
      </c>
      <c r="H404" s="42">
        <f>G404/F404</f>
        <v>0.47407774995419288</v>
      </c>
      <c r="I404" s="7">
        <f>I405+I406+I407</f>
        <v>14651.15</v>
      </c>
      <c r="J404" s="43">
        <f>I404/F404</f>
        <v>0.44741800525254993</v>
      </c>
    </row>
    <row r="405" spans="3:10" ht="15.75">
      <c r="C405" s="11" t="s">
        <v>16</v>
      </c>
      <c r="D405" s="7">
        <v>31000</v>
      </c>
      <c r="E405" s="7">
        <v>31000</v>
      </c>
      <c r="F405" s="7">
        <v>31000</v>
      </c>
      <c r="G405" s="8">
        <v>14651.15</v>
      </c>
      <c r="H405" s="42">
        <f>G405/F405</f>
        <v>0.47261774193548384</v>
      </c>
      <c r="I405" s="48">
        <v>14651.15</v>
      </c>
      <c r="J405" s="43">
        <f>I405/F405</f>
        <v>0.47261774193548384</v>
      </c>
    </row>
    <row r="406" spans="3:10" ht="15.75">
      <c r="C406" s="11" t="s">
        <v>10</v>
      </c>
      <c r="D406" s="7">
        <v>0</v>
      </c>
      <c r="E406" s="7">
        <v>0</v>
      </c>
      <c r="F406" s="7">
        <v>0</v>
      </c>
      <c r="G406" s="8">
        <v>0</v>
      </c>
      <c r="H406" s="42">
        <v>0</v>
      </c>
      <c r="I406" s="8">
        <v>0</v>
      </c>
      <c r="J406" s="43">
        <v>0</v>
      </c>
    </row>
    <row r="407" spans="3:10" ht="15.75">
      <c r="C407" s="11" t="s">
        <v>11</v>
      </c>
      <c r="D407" s="8">
        <v>0</v>
      </c>
      <c r="E407" s="8">
        <v>0</v>
      </c>
      <c r="F407" s="8">
        <v>1746</v>
      </c>
      <c r="G407" s="48">
        <v>873</v>
      </c>
      <c r="H407" s="42">
        <f>G407/F407</f>
        <v>0.5</v>
      </c>
      <c r="I407" s="48">
        <v>0</v>
      </c>
      <c r="J407" s="43">
        <f>I407/F407</f>
        <v>0</v>
      </c>
    </row>
    <row r="408" spans="3:10" ht="15.75">
      <c r="C408" s="11"/>
      <c r="D408" s="8"/>
      <c r="E408" s="8"/>
      <c r="F408" s="7"/>
      <c r="G408" s="8"/>
      <c r="H408" s="42"/>
      <c r="I408" s="8"/>
      <c r="J408" s="43"/>
    </row>
    <row r="409" spans="3:10" ht="31.5">
      <c r="C409" s="10" t="s">
        <v>94</v>
      </c>
      <c r="D409" s="7"/>
      <c r="E409" s="7"/>
      <c r="F409" s="7"/>
      <c r="G409" s="7"/>
      <c r="H409" s="42"/>
      <c r="I409" s="7"/>
      <c r="J409" s="43"/>
    </row>
    <row r="410" spans="3:10" ht="15.75">
      <c r="C410" s="11" t="s">
        <v>1</v>
      </c>
      <c r="D410" s="7">
        <f>D411+D412+D413</f>
        <v>0</v>
      </c>
      <c r="E410" s="50">
        <f>E411+E412+E413</f>
        <v>0</v>
      </c>
      <c r="F410" s="7">
        <f>F411+F412+F413</f>
        <v>0</v>
      </c>
      <c r="G410" s="50">
        <f>G411+G412+G413</f>
        <v>0</v>
      </c>
      <c r="H410" s="53">
        <v>0</v>
      </c>
      <c r="I410" s="50">
        <f>I411+I412+I413</f>
        <v>0</v>
      </c>
      <c r="J410" s="57">
        <v>0</v>
      </c>
    </row>
    <row r="411" spans="3:10" ht="15.75">
      <c r="C411" s="11" t="s">
        <v>16</v>
      </c>
      <c r="D411" s="7">
        <v>0</v>
      </c>
      <c r="E411" s="7">
        <v>0</v>
      </c>
      <c r="F411" s="7">
        <v>0</v>
      </c>
      <c r="G411" s="8">
        <v>0</v>
      </c>
      <c r="H411" s="53">
        <v>0</v>
      </c>
      <c r="I411" s="8">
        <v>0</v>
      </c>
      <c r="J411" s="57">
        <v>0</v>
      </c>
    </row>
    <row r="412" spans="3:10" ht="15.75">
      <c r="C412" s="11" t="s">
        <v>10</v>
      </c>
      <c r="D412" s="7">
        <v>0</v>
      </c>
      <c r="E412" s="7">
        <v>0</v>
      </c>
      <c r="F412" s="7">
        <v>0</v>
      </c>
      <c r="G412" s="8">
        <v>0</v>
      </c>
      <c r="H412" s="53">
        <v>0</v>
      </c>
      <c r="I412" s="8">
        <v>0</v>
      </c>
      <c r="J412" s="57">
        <v>0</v>
      </c>
    </row>
    <row r="413" spans="3:10" ht="15.75">
      <c r="C413" s="11" t="s">
        <v>11</v>
      </c>
      <c r="D413" s="8">
        <v>0</v>
      </c>
      <c r="E413" s="8">
        <v>0</v>
      </c>
      <c r="F413" s="8">
        <v>0</v>
      </c>
      <c r="G413" s="8">
        <v>0</v>
      </c>
      <c r="H413" s="42">
        <v>0</v>
      </c>
      <c r="I413" s="8">
        <v>0</v>
      </c>
      <c r="J413" s="43">
        <v>0</v>
      </c>
    </row>
    <row r="414" spans="3:10" ht="15.75">
      <c r="C414" s="11"/>
      <c r="D414" s="8"/>
      <c r="E414" s="8"/>
      <c r="F414" s="7"/>
      <c r="G414" s="8"/>
      <c r="H414" s="42"/>
      <c r="I414" s="8"/>
      <c r="J414" s="43"/>
    </row>
    <row r="415" spans="3:10" ht="31.5">
      <c r="C415" s="10" t="s">
        <v>51</v>
      </c>
      <c r="D415" s="8"/>
      <c r="E415" s="8"/>
      <c r="F415" s="7"/>
      <c r="G415" s="8"/>
      <c r="H415" s="42"/>
      <c r="I415" s="8"/>
      <c r="J415" s="43"/>
    </row>
    <row r="416" spans="3:10" ht="15.75">
      <c r="C416" s="11" t="s">
        <v>1</v>
      </c>
      <c r="D416" s="7">
        <f>D417+D418+D419</f>
        <v>15683</v>
      </c>
      <c r="E416" s="7">
        <f>E417+E418+E419</f>
        <v>15243</v>
      </c>
      <c r="F416" s="7">
        <f>F417+F418+F419</f>
        <v>15433</v>
      </c>
      <c r="G416" s="50">
        <f>G417+G419</f>
        <v>2306.7600000000002</v>
      </c>
      <c r="H416" s="42">
        <f>G416/F416</f>
        <v>0.14946931899177091</v>
      </c>
      <c r="I416" s="7">
        <f>I417+I418+I419</f>
        <v>2306.7600000000002</v>
      </c>
      <c r="J416" s="43">
        <f>I416/F416</f>
        <v>0.14946931899177091</v>
      </c>
    </row>
    <row r="417" spans="3:10" ht="15.75">
      <c r="C417" s="11" t="s">
        <v>16</v>
      </c>
      <c r="D417" s="7">
        <v>15683</v>
      </c>
      <c r="E417" s="7">
        <v>15243</v>
      </c>
      <c r="F417" s="7">
        <v>15433</v>
      </c>
      <c r="G417" s="48">
        <v>2306.7600000000002</v>
      </c>
      <c r="H417" s="42">
        <f>G417/F417</f>
        <v>0.14946931899177091</v>
      </c>
      <c r="I417" s="8">
        <v>2306.7600000000002</v>
      </c>
      <c r="J417" s="43">
        <f>I417/F417</f>
        <v>0.14946931899177091</v>
      </c>
    </row>
    <row r="418" spans="3:10" ht="15.75">
      <c r="C418" s="11" t="s">
        <v>10</v>
      </c>
      <c r="D418" s="7">
        <v>0</v>
      </c>
      <c r="E418" s="7">
        <v>0</v>
      </c>
      <c r="F418" s="7">
        <v>0</v>
      </c>
      <c r="G418" s="48">
        <v>0</v>
      </c>
      <c r="H418" s="42">
        <v>0</v>
      </c>
      <c r="I418" s="8">
        <v>0</v>
      </c>
      <c r="J418" s="43">
        <v>0</v>
      </c>
    </row>
    <row r="419" spans="3:10" ht="15.75">
      <c r="C419" s="11" t="s">
        <v>11</v>
      </c>
      <c r="D419" s="8">
        <v>0</v>
      </c>
      <c r="E419" s="8">
        <v>0</v>
      </c>
      <c r="F419" s="7"/>
      <c r="G419" s="48">
        <v>0</v>
      </c>
      <c r="H419" s="42">
        <v>0</v>
      </c>
      <c r="I419" s="48">
        <v>0</v>
      </c>
      <c r="J419" s="43">
        <v>0</v>
      </c>
    </row>
    <row r="420" spans="3:10" ht="15.75">
      <c r="C420" s="11"/>
      <c r="D420" s="8"/>
      <c r="E420" s="8"/>
      <c r="F420" s="7"/>
      <c r="G420" s="48"/>
      <c r="H420" s="42"/>
      <c r="I420" s="48"/>
      <c r="J420" s="43"/>
    </row>
    <row r="421" spans="3:10" ht="47.25">
      <c r="C421" s="10" t="s">
        <v>99</v>
      </c>
      <c r="D421" s="8"/>
      <c r="E421" s="8"/>
      <c r="F421" s="7"/>
      <c r="G421" s="48"/>
      <c r="H421" s="42"/>
      <c r="I421" s="48"/>
      <c r="J421" s="43"/>
    </row>
    <row r="422" spans="3:10" ht="15.75">
      <c r="C422" s="11" t="s">
        <v>1</v>
      </c>
      <c r="D422" s="8">
        <f>D423+D424+D425</f>
        <v>0</v>
      </c>
      <c r="E422" s="8">
        <f>E423+E424+E425</f>
        <v>250</v>
      </c>
      <c r="F422" s="7">
        <f>F423+F424+F425</f>
        <v>250</v>
      </c>
      <c r="G422" s="48">
        <f>G423+G424+G425</f>
        <v>0</v>
      </c>
      <c r="H422" s="42">
        <v>0</v>
      </c>
      <c r="I422" s="48">
        <f>I423+I424+I425</f>
        <v>0</v>
      </c>
      <c r="J422" s="43">
        <v>0</v>
      </c>
    </row>
    <row r="423" spans="3:10" ht="15.75">
      <c r="C423" s="11" t="s">
        <v>16</v>
      </c>
      <c r="D423" s="8">
        <v>0</v>
      </c>
      <c r="E423" s="8">
        <v>250</v>
      </c>
      <c r="F423" s="7">
        <v>250</v>
      </c>
      <c r="G423" s="48">
        <v>0</v>
      </c>
      <c r="H423" s="42">
        <v>0</v>
      </c>
      <c r="I423" s="48">
        <v>0</v>
      </c>
      <c r="J423" s="43">
        <v>0</v>
      </c>
    </row>
    <row r="424" spans="3:10" ht="15.75">
      <c r="C424" s="11" t="s">
        <v>10</v>
      </c>
      <c r="D424" s="8">
        <v>0</v>
      </c>
      <c r="E424" s="8">
        <v>0</v>
      </c>
      <c r="F424" s="7">
        <v>0</v>
      </c>
      <c r="G424" s="48">
        <v>0</v>
      </c>
      <c r="H424" s="42">
        <v>0</v>
      </c>
      <c r="I424" s="48">
        <v>0</v>
      </c>
      <c r="J424" s="43">
        <v>0</v>
      </c>
    </row>
    <row r="425" spans="3:10" ht="15.75">
      <c r="C425" s="11" t="s">
        <v>11</v>
      </c>
      <c r="D425" s="8">
        <v>0</v>
      </c>
      <c r="E425" s="8">
        <v>0</v>
      </c>
      <c r="F425" s="7">
        <v>0</v>
      </c>
      <c r="G425" s="48">
        <v>0</v>
      </c>
      <c r="H425" s="42">
        <v>0</v>
      </c>
      <c r="I425" s="48">
        <v>0</v>
      </c>
      <c r="J425" s="43">
        <v>0</v>
      </c>
    </row>
    <row r="426" spans="3:10" ht="15.75">
      <c r="C426" s="11"/>
      <c r="D426" s="8"/>
      <c r="E426" s="8"/>
      <c r="F426" s="7"/>
      <c r="G426" s="48"/>
      <c r="H426" s="42"/>
      <c r="I426" s="8"/>
      <c r="J426" s="57"/>
    </row>
    <row r="427" spans="3:10" ht="40.5" customHeight="1">
      <c r="C427" s="10" t="s">
        <v>48</v>
      </c>
      <c r="D427" s="8"/>
      <c r="E427" s="8"/>
      <c r="F427" s="7"/>
      <c r="G427" s="8"/>
      <c r="H427" s="42"/>
      <c r="I427" s="8"/>
      <c r="J427" s="43"/>
    </row>
    <row r="428" spans="3:10" ht="15.75">
      <c r="C428" s="11" t="s">
        <v>1</v>
      </c>
      <c r="D428" s="7">
        <f>D429+D431+D430</f>
        <v>31015</v>
      </c>
      <c r="E428" s="7">
        <f>E429+E431+E430</f>
        <v>31205</v>
      </c>
      <c r="F428" s="7">
        <f>F429+F431+F430</f>
        <v>32315</v>
      </c>
      <c r="G428" s="50">
        <f>G429+G431+G430</f>
        <v>15546.83</v>
      </c>
      <c r="H428" s="42">
        <f>G428/F428</f>
        <v>0.48110258393934707</v>
      </c>
      <c r="I428" s="7">
        <f>I429+I430+I431</f>
        <v>14957.5</v>
      </c>
      <c r="J428" s="43">
        <f>I428/F428</f>
        <v>0.46286554231780908</v>
      </c>
    </row>
    <row r="429" spans="3:10" ht="15.75">
      <c r="C429" s="11" t="s">
        <v>16</v>
      </c>
      <c r="D429" s="7">
        <v>31015</v>
      </c>
      <c r="E429" s="7">
        <v>31205</v>
      </c>
      <c r="F429" s="7">
        <v>31015</v>
      </c>
      <c r="G429" s="8">
        <v>14957.58</v>
      </c>
      <c r="H429" s="42">
        <f>G429/F429</f>
        <v>0.48226922456875704</v>
      </c>
      <c r="I429" s="8">
        <v>14957.5</v>
      </c>
      <c r="J429" s="43">
        <f>I429/F429</f>
        <v>0.4822666451716911</v>
      </c>
    </row>
    <row r="430" spans="3:10" ht="15.75">
      <c r="C430" s="11" t="s">
        <v>10</v>
      </c>
      <c r="D430" s="7">
        <v>0</v>
      </c>
      <c r="E430" s="7">
        <v>0</v>
      </c>
      <c r="F430" s="7">
        <v>0</v>
      </c>
      <c r="G430" s="8">
        <v>0</v>
      </c>
      <c r="H430" s="42">
        <v>0</v>
      </c>
      <c r="I430" s="8">
        <v>0</v>
      </c>
      <c r="J430" s="43">
        <v>0</v>
      </c>
    </row>
    <row r="431" spans="3:10" ht="15.75" customHeight="1">
      <c r="C431" s="11" t="s">
        <v>11</v>
      </c>
      <c r="D431" s="8">
        <v>0</v>
      </c>
      <c r="E431" s="8">
        <v>0</v>
      </c>
      <c r="F431" s="7">
        <v>1300</v>
      </c>
      <c r="G431" s="8">
        <v>589.25</v>
      </c>
      <c r="H431" s="42">
        <f>G431/F431</f>
        <v>0.45326923076923076</v>
      </c>
      <c r="I431" s="8">
        <v>0</v>
      </c>
      <c r="J431" s="43">
        <f>I431/F431</f>
        <v>0</v>
      </c>
    </row>
    <row r="432" spans="3:10" ht="15.75" customHeight="1">
      <c r="C432" s="11"/>
      <c r="D432" s="8"/>
      <c r="E432" s="8"/>
      <c r="F432" s="7"/>
      <c r="G432" s="8"/>
      <c r="H432" s="42"/>
      <c r="I432" s="8"/>
      <c r="J432" s="43"/>
    </row>
    <row r="433" spans="3:10" ht="75" customHeight="1">
      <c r="C433" s="61" t="s">
        <v>52</v>
      </c>
      <c r="D433" s="8"/>
      <c r="E433" s="8"/>
      <c r="F433" s="7"/>
      <c r="G433" s="8"/>
      <c r="H433" s="42"/>
      <c r="I433" s="8"/>
      <c r="J433" s="43"/>
    </row>
    <row r="434" spans="3:10" s="21" customFormat="1" ht="15.75">
      <c r="C434" s="20" t="s">
        <v>1</v>
      </c>
      <c r="D434" s="49">
        <f>D440+D446+D452</f>
        <v>685697</v>
      </c>
      <c r="E434" s="49">
        <f t="shared" ref="E434:F437" si="14">E440+E446+E452</f>
        <v>720725.49</v>
      </c>
      <c r="F434" s="49">
        <f t="shared" si="14"/>
        <v>685697</v>
      </c>
      <c r="G434" s="49">
        <f>G440+G446+G452</f>
        <v>314863</v>
      </c>
      <c r="H434" s="53">
        <f>G434/F434</f>
        <v>0.45918678366683829</v>
      </c>
      <c r="I434" s="49">
        <f>I440+I446+I452</f>
        <v>314863</v>
      </c>
      <c r="J434" s="57">
        <f>I434/F434</f>
        <v>0.45918678366683829</v>
      </c>
    </row>
    <row r="435" spans="3:10" ht="15.75">
      <c r="C435" s="11" t="s">
        <v>16</v>
      </c>
      <c r="D435" s="7">
        <f>D441+D447+D453</f>
        <v>685697</v>
      </c>
      <c r="E435" s="7">
        <f t="shared" si="14"/>
        <v>660591.99</v>
      </c>
      <c r="F435" s="7">
        <f t="shared" si="14"/>
        <v>685697</v>
      </c>
      <c r="G435" s="7">
        <f>G441+G447+G453</f>
        <v>314863</v>
      </c>
      <c r="H435" s="42">
        <f>G435/F435</f>
        <v>0.45918678366683829</v>
      </c>
      <c r="I435" s="7">
        <f>I441+I447+I453</f>
        <v>314863</v>
      </c>
      <c r="J435" s="43">
        <f>I435/F435</f>
        <v>0.45918678366683829</v>
      </c>
    </row>
    <row r="436" spans="3:10" ht="15.75">
      <c r="C436" s="11" t="s">
        <v>10</v>
      </c>
      <c r="D436" s="7">
        <f>D442+D448+D454</f>
        <v>0</v>
      </c>
      <c r="E436" s="7">
        <f t="shared" si="14"/>
        <v>60133.5</v>
      </c>
      <c r="F436" s="7">
        <f t="shared" si="14"/>
        <v>0</v>
      </c>
      <c r="G436" s="7">
        <f>G442+G448+G454</f>
        <v>0</v>
      </c>
      <c r="H436" s="42">
        <v>0</v>
      </c>
      <c r="I436" s="7">
        <f>I442+I448+I454</f>
        <v>0</v>
      </c>
      <c r="J436" s="43">
        <v>0</v>
      </c>
    </row>
    <row r="437" spans="3:10" ht="18" customHeight="1">
      <c r="C437" s="11" t="s">
        <v>11</v>
      </c>
      <c r="D437" s="7">
        <f>D443+D449+D455</f>
        <v>0</v>
      </c>
      <c r="E437" s="7">
        <f t="shared" si="14"/>
        <v>0</v>
      </c>
      <c r="F437" s="7">
        <f t="shared" si="14"/>
        <v>0</v>
      </c>
      <c r="G437" s="7">
        <f>G443+G449+G455</f>
        <v>0</v>
      </c>
      <c r="H437" s="42">
        <v>0</v>
      </c>
      <c r="I437" s="7">
        <f>I443+I449+I455</f>
        <v>0</v>
      </c>
      <c r="J437" s="43">
        <v>0</v>
      </c>
    </row>
    <row r="438" spans="3:10" ht="18" customHeight="1">
      <c r="C438" s="34"/>
      <c r="D438" s="35"/>
      <c r="E438" s="35"/>
      <c r="F438" s="36"/>
      <c r="G438" s="8"/>
      <c r="H438" s="42"/>
      <c r="I438" s="8"/>
      <c r="J438" s="43"/>
    </row>
    <row r="439" spans="3:10" ht="40.5" customHeight="1">
      <c r="C439" s="34" t="s">
        <v>53</v>
      </c>
      <c r="D439" s="35"/>
      <c r="E439" s="35"/>
      <c r="F439" s="36"/>
      <c r="G439" s="8"/>
      <c r="H439" s="42"/>
      <c r="I439" s="8"/>
      <c r="J439" s="43"/>
    </row>
    <row r="440" spans="3:10" ht="23.25" customHeight="1">
      <c r="C440" s="34" t="s">
        <v>1</v>
      </c>
      <c r="D440" s="35">
        <f>D441+D442+D443</f>
        <v>5000</v>
      </c>
      <c r="E440" s="35">
        <f>E441+E442+E443</f>
        <v>3994.99</v>
      </c>
      <c r="F440" s="35">
        <f>F441+F442+F443</f>
        <v>5000</v>
      </c>
      <c r="G440" s="52">
        <f>G441+G442+G443</f>
        <v>1861.8</v>
      </c>
      <c r="H440" s="53">
        <f>G440/F440</f>
        <v>0.37235999999999997</v>
      </c>
      <c r="I440" s="52">
        <f>I441+I442+I443</f>
        <v>1861.77</v>
      </c>
      <c r="J440" s="43">
        <f>I440/F440</f>
        <v>0.37235400000000002</v>
      </c>
    </row>
    <row r="441" spans="3:10" ht="21" customHeight="1">
      <c r="C441" s="34" t="s">
        <v>16</v>
      </c>
      <c r="D441" s="36">
        <v>5000</v>
      </c>
      <c r="E441" s="35">
        <v>3994.99</v>
      </c>
      <c r="F441" s="36">
        <v>5000</v>
      </c>
      <c r="G441" s="48">
        <v>1861.8</v>
      </c>
      <c r="H441" s="53">
        <f>G441/F441</f>
        <v>0.37235999999999997</v>
      </c>
      <c r="I441" s="48">
        <v>1861.77</v>
      </c>
      <c r="J441" s="43">
        <f>I441/F441</f>
        <v>0.37235400000000002</v>
      </c>
    </row>
    <row r="442" spans="3:10" ht="18" customHeight="1">
      <c r="C442" s="34" t="s">
        <v>54</v>
      </c>
      <c r="D442" s="36">
        <v>0</v>
      </c>
      <c r="E442" s="35">
        <v>0</v>
      </c>
      <c r="F442" s="36">
        <v>0</v>
      </c>
      <c r="G442" s="48">
        <v>0</v>
      </c>
      <c r="H442" s="53">
        <v>0</v>
      </c>
      <c r="I442" s="48">
        <v>0</v>
      </c>
      <c r="J442" s="57">
        <v>0</v>
      </c>
    </row>
    <row r="443" spans="3:10" ht="18" customHeight="1">
      <c r="C443" s="34" t="s">
        <v>11</v>
      </c>
      <c r="D443" s="36">
        <v>0</v>
      </c>
      <c r="E443" s="35">
        <v>0</v>
      </c>
      <c r="F443" s="36">
        <v>0</v>
      </c>
      <c r="G443" s="48">
        <v>0</v>
      </c>
      <c r="H443" s="53">
        <v>0</v>
      </c>
      <c r="I443" s="48">
        <v>0</v>
      </c>
      <c r="J443" s="43">
        <v>0</v>
      </c>
    </row>
    <row r="444" spans="3:10" ht="18" customHeight="1">
      <c r="C444" s="34"/>
      <c r="D444" s="36"/>
      <c r="E444" s="35"/>
      <c r="F444" s="36"/>
      <c r="G444" s="48"/>
      <c r="H444" s="53"/>
      <c r="I444" s="48"/>
      <c r="J444" s="43"/>
    </row>
    <row r="445" spans="3:10" ht="18" customHeight="1">
      <c r="C445" s="34" t="s">
        <v>55</v>
      </c>
      <c r="D445" s="35"/>
      <c r="E445" s="35"/>
      <c r="F445" s="36"/>
      <c r="G445" s="48"/>
      <c r="H445" s="53"/>
      <c r="I445" s="48"/>
      <c r="J445" s="43"/>
    </row>
    <row r="446" spans="3:10" ht="18" customHeight="1">
      <c r="C446" s="34" t="s">
        <v>1</v>
      </c>
      <c r="D446" s="35">
        <f>D447+D448+D449</f>
        <v>675697</v>
      </c>
      <c r="E446" s="35">
        <f>E447+E448+E449</f>
        <v>711730.5</v>
      </c>
      <c r="F446" s="35">
        <f>F447+F448+F449</f>
        <v>675697</v>
      </c>
      <c r="G446" s="52">
        <f>G447+G448+G449</f>
        <v>313001.2</v>
      </c>
      <c r="H446" s="53">
        <f>G446/F446</f>
        <v>0.46322715655093927</v>
      </c>
      <c r="I446" s="52">
        <f>I447+I448+I449</f>
        <v>313001.23</v>
      </c>
      <c r="J446" s="43">
        <f>I446/F446</f>
        <v>0.46322720094953801</v>
      </c>
    </row>
    <row r="447" spans="3:10" ht="18" customHeight="1">
      <c r="C447" s="34" t="s">
        <v>16</v>
      </c>
      <c r="D447" s="36">
        <v>675697</v>
      </c>
      <c r="E447" s="35">
        <v>651597</v>
      </c>
      <c r="F447" s="36">
        <v>675697</v>
      </c>
      <c r="G447" s="48">
        <v>313001.2</v>
      </c>
      <c r="H447" s="53">
        <f>G447/F447</f>
        <v>0.46322715655093927</v>
      </c>
      <c r="I447" s="48">
        <v>313001.23</v>
      </c>
      <c r="J447" s="43">
        <f>I447/F447</f>
        <v>0.46322720094953801</v>
      </c>
    </row>
    <row r="448" spans="3:10" ht="18" customHeight="1">
      <c r="C448" s="34" t="s">
        <v>10</v>
      </c>
      <c r="D448" s="36">
        <v>0</v>
      </c>
      <c r="E448" s="35">
        <v>60133.5</v>
      </c>
      <c r="F448" s="36">
        <v>0</v>
      </c>
      <c r="G448" s="48">
        <v>0</v>
      </c>
      <c r="H448" s="53">
        <v>0</v>
      </c>
      <c r="I448" s="48">
        <v>0</v>
      </c>
      <c r="J448" s="43">
        <v>0</v>
      </c>
    </row>
    <row r="449" spans="3:10" ht="18" customHeight="1">
      <c r="C449" s="34" t="s">
        <v>11</v>
      </c>
      <c r="D449" s="36">
        <v>0</v>
      </c>
      <c r="E449" s="35">
        <v>0</v>
      </c>
      <c r="F449" s="36">
        <v>0</v>
      </c>
      <c r="G449" s="48">
        <v>0</v>
      </c>
      <c r="H449" s="53">
        <v>0</v>
      </c>
      <c r="I449" s="48">
        <v>0</v>
      </c>
      <c r="J449" s="43">
        <v>0</v>
      </c>
    </row>
    <row r="450" spans="3:10" ht="18" customHeight="1">
      <c r="C450" s="34"/>
      <c r="D450" s="36"/>
      <c r="E450" s="35"/>
      <c r="F450" s="36"/>
      <c r="G450" s="48"/>
      <c r="H450" s="53"/>
      <c r="I450" s="48"/>
      <c r="J450" s="43"/>
    </row>
    <row r="451" spans="3:10" ht="32.25" customHeight="1">
      <c r="C451" s="34" t="s">
        <v>107</v>
      </c>
      <c r="D451" s="36"/>
      <c r="E451" s="35"/>
      <c r="F451" s="36"/>
      <c r="G451" s="48"/>
      <c r="H451" s="53"/>
      <c r="I451" s="48"/>
      <c r="J451" s="43"/>
    </row>
    <row r="452" spans="3:10" ht="18" customHeight="1">
      <c r="C452" s="34" t="s">
        <v>1</v>
      </c>
      <c r="D452" s="36">
        <f>D453+D454+D455</f>
        <v>5000</v>
      </c>
      <c r="E452" s="35">
        <f>E453+E454+E455</f>
        <v>5000</v>
      </c>
      <c r="F452" s="36">
        <f>F453+F454+F455</f>
        <v>5000</v>
      </c>
      <c r="G452" s="48">
        <f>G453+G454+G455</f>
        <v>0</v>
      </c>
      <c r="H452" s="53">
        <f>G452/F452</f>
        <v>0</v>
      </c>
      <c r="I452" s="48">
        <f>I453+I454+I455</f>
        <v>0</v>
      </c>
      <c r="J452" s="43">
        <f>L454</f>
        <v>0</v>
      </c>
    </row>
    <row r="453" spans="3:10" ht="18" customHeight="1">
      <c r="C453" s="34" t="s">
        <v>16</v>
      </c>
      <c r="D453" s="36">
        <v>5000</v>
      </c>
      <c r="E453" s="35">
        <v>5000</v>
      </c>
      <c r="F453" s="36">
        <v>5000</v>
      </c>
      <c r="G453" s="48">
        <v>0</v>
      </c>
      <c r="H453" s="53">
        <f>G453/F453</f>
        <v>0</v>
      </c>
      <c r="I453" s="48">
        <v>0</v>
      </c>
      <c r="J453" s="43">
        <f>I453/F453</f>
        <v>0</v>
      </c>
    </row>
    <row r="454" spans="3:10" ht="18" customHeight="1">
      <c r="C454" s="34" t="s">
        <v>10</v>
      </c>
      <c r="D454" s="36">
        <v>0</v>
      </c>
      <c r="E454" s="35">
        <v>0</v>
      </c>
      <c r="F454" s="36">
        <v>0</v>
      </c>
      <c r="G454" s="48">
        <v>0</v>
      </c>
      <c r="H454" s="53">
        <v>0</v>
      </c>
      <c r="I454" s="48">
        <v>0</v>
      </c>
      <c r="J454" s="43">
        <v>0</v>
      </c>
    </row>
    <row r="455" spans="3:10" ht="18" customHeight="1">
      <c r="C455" s="34" t="s">
        <v>11</v>
      </c>
      <c r="D455" s="36">
        <v>0</v>
      </c>
      <c r="E455" s="35">
        <v>0</v>
      </c>
      <c r="F455" s="36">
        <v>0</v>
      </c>
      <c r="G455" s="48">
        <v>0</v>
      </c>
      <c r="H455" s="53">
        <v>0</v>
      </c>
      <c r="I455" s="48">
        <v>0</v>
      </c>
      <c r="J455" s="43">
        <v>0</v>
      </c>
    </row>
    <row r="456" spans="3:10" ht="18" customHeight="1">
      <c r="C456" s="34"/>
      <c r="D456" s="35"/>
      <c r="E456" s="35"/>
      <c r="F456" s="36"/>
      <c r="G456" s="8"/>
      <c r="H456" s="42"/>
      <c r="I456" s="8"/>
      <c r="J456" s="43"/>
    </row>
    <row r="457" spans="3:10" ht="61.5" customHeight="1">
      <c r="C457" s="61" t="s">
        <v>56</v>
      </c>
      <c r="D457" s="35"/>
      <c r="E457" s="35"/>
      <c r="F457" s="36"/>
      <c r="G457" s="8"/>
      <c r="H457" s="42"/>
      <c r="I457" s="8"/>
      <c r="J457" s="43"/>
    </row>
    <row r="458" spans="3:10" ht="18" customHeight="1">
      <c r="C458" s="20" t="s">
        <v>1</v>
      </c>
      <c r="D458" s="51">
        <f t="shared" ref="D458:G459" si="15">D464+D470+D476+D482</f>
        <v>182319.7</v>
      </c>
      <c r="E458" s="51">
        <f t="shared" si="15"/>
        <v>180529.27</v>
      </c>
      <c r="F458" s="51">
        <f t="shared" si="15"/>
        <v>182319.71</v>
      </c>
      <c r="G458" s="51">
        <f t="shared" si="15"/>
        <v>88402.6</v>
      </c>
      <c r="H458" s="53">
        <f>G458/F458</f>
        <v>0.48487681337360622</v>
      </c>
      <c r="I458" s="51">
        <f>I464+I470+I476+I482</f>
        <v>88402.58</v>
      </c>
      <c r="J458" s="43">
        <f>I458/F458</f>
        <v>0.48487670367619612</v>
      </c>
    </row>
    <row r="459" spans="3:10" ht="18" customHeight="1">
      <c r="C459" s="11" t="s">
        <v>16</v>
      </c>
      <c r="D459" s="35">
        <f t="shared" si="15"/>
        <v>182319.7</v>
      </c>
      <c r="E459" s="35">
        <f>E465+E471+E477+E483</f>
        <v>180529.27</v>
      </c>
      <c r="F459" s="35">
        <f t="shared" si="15"/>
        <v>182319.71</v>
      </c>
      <c r="G459" s="35">
        <f t="shared" si="15"/>
        <v>88402.6</v>
      </c>
      <c r="H459" s="42">
        <f>G459/F459</f>
        <v>0.48487681337360622</v>
      </c>
      <c r="I459" s="35">
        <f>I465+I471+I477+I483</f>
        <v>88402.58</v>
      </c>
      <c r="J459" s="43">
        <f>I459/F459</f>
        <v>0.48487670367619612</v>
      </c>
    </row>
    <row r="460" spans="3:10" ht="18" customHeight="1">
      <c r="C460" s="11" t="s">
        <v>10</v>
      </c>
      <c r="D460" s="35">
        <f>D466+D472+D478+D484</f>
        <v>0</v>
      </c>
      <c r="E460" s="35">
        <f>E466+E472+E478+E484</f>
        <v>0</v>
      </c>
      <c r="F460" s="35">
        <f>F466+F472+F478+F484</f>
        <v>0</v>
      </c>
      <c r="G460" s="35">
        <f>G466+G472+G478+G484</f>
        <v>0</v>
      </c>
      <c r="H460" s="42">
        <v>0</v>
      </c>
      <c r="I460" s="35">
        <f>I466+I472+I478+I484</f>
        <v>0</v>
      </c>
      <c r="J460" s="43">
        <v>0</v>
      </c>
    </row>
    <row r="461" spans="3:10" ht="18" customHeight="1">
      <c r="C461" s="11" t="s">
        <v>11</v>
      </c>
      <c r="D461" s="35">
        <f>D467+D479+D485</f>
        <v>0</v>
      </c>
      <c r="E461" s="35">
        <f>E467+E473</f>
        <v>0</v>
      </c>
      <c r="F461" s="35">
        <f>F467+F473+F479+F485</f>
        <v>0</v>
      </c>
      <c r="G461" s="35">
        <f>G467+G479+G485</f>
        <v>0</v>
      </c>
      <c r="H461" s="42">
        <v>0</v>
      </c>
      <c r="I461" s="35">
        <f>I467+I473+I479+I485</f>
        <v>0</v>
      </c>
      <c r="J461" s="43">
        <v>0</v>
      </c>
    </row>
    <row r="462" spans="3:10" ht="18" customHeight="1">
      <c r="C462" s="11"/>
      <c r="D462" s="35"/>
      <c r="E462" s="35"/>
      <c r="F462" s="36"/>
      <c r="G462" s="8"/>
      <c r="H462" s="42"/>
      <c r="I462" s="8"/>
      <c r="J462" s="43"/>
    </row>
    <row r="463" spans="3:10" ht="139.5" customHeight="1">
      <c r="C463" s="10" t="s">
        <v>95</v>
      </c>
      <c r="D463" s="35"/>
      <c r="E463" s="35"/>
      <c r="F463" s="36"/>
      <c r="G463" s="8"/>
      <c r="H463" s="42"/>
      <c r="I463" s="8"/>
      <c r="J463" s="43"/>
    </row>
    <row r="464" spans="3:10" ht="18" customHeight="1">
      <c r="C464" s="11" t="s">
        <v>1</v>
      </c>
      <c r="D464" s="7">
        <f>D465+D466+D467</f>
        <v>1320</v>
      </c>
      <c r="E464" s="7">
        <f>E465+E466+E467</f>
        <v>1320</v>
      </c>
      <c r="F464" s="7">
        <f>F465+F466+F467</f>
        <v>1320</v>
      </c>
      <c r="G464" s="7">
        <f>G465+G466+G467</f>
        <v>0</v>
      </c>
      <c r="H464" s="42">
        <f>G464/F464</f>
        <v>0</v>
      </c>
      <c r="I464" s="50">
        <f>I465+I466+I467</f>
        <v>0</v>
      </c>
      <c r="J464" s="43">
        <f>I464/F464</f>
        <v>0</v>
      </c>
    </row>
    <row r="465" spans="3:10" ht="18" customHeight="1">
      <c r="C465" s="11" t="s">
        <v>16</v>
      </c>
      <c r="D465" s="7">
        <v>1320</v>
      </c>
      <c r="E465" s="7">
        <v>1320</v>
      </c>
      <c r="F465" s="7">
        <v>1320</v>
      </c>
      <c r="G465" s="8">
        <v>0</v>
      </c>
      <c r="H465" s="42">
        <f>G465/F465</f>
        <v>0</v>
      </c>
      <c r="I465" s="8">
        <v>0</v>
      </c>
      <c r="J465" s="43">
        <f>I465/F465</f>
        <v>0</v>
      </c>
    </row>
    <row r="466" spans="3:10" ht="18" customHeight="1">
      <c r="C466" s="11" t="s">
        <v>10</v>
      </c>
      <c r="D466" s="7">
        <v>0</v>
      </c>
      <c r="E466" s="7">
        <v>0</v>
      </c>
      <c r="F466" s="7">
        <v>0</v>
      </c>
      <c r="G466" s="8">
        <v>0</v>
      </c>
      <c r="H466" s="42">
        <v>0</v>
      </c>
      <c r="I466" s="8">
        <v>0</v>
      </c>
      <c r="J466" s="43">
        <v>0</v>
      </c>
    </row>
    <row r="467" spans="3:10" ht="18" customHeight="1">
      <c r="C467" s="11" t="s">
        <v>11</v>
      </c>
      <c r="D467" s="7">
        <v>0</v>
      </c>
      <c r="E467" s="8">
        <v>0</v>
      </c>
      <c r="F467" s="7">
        <v>0</v>
      </c>
      <c r="G467" s="8">
        <v>0</v>
      </c>
      <c r="H467" s="42">
        <v>0</v>
      </c>
      <c r="I467" s="8">
        <v>0</v>
      </c>
      <c r="J467" s="43">
        <v>0</v>
      </c>
    </row>
    <row r="468" spans="3:10" ht="18" customHeight="1">
      <c r="C468" s="11"/>
      <c r="D468" s="35"/>
      <c r="E468" s="35"/>
      <c r="F468" s="36"/>
      <c r="G468" s="8"/>
      <c r="H468" s="42"/>
      <c r="I468" s="8"/>
      <c r="J468" s="43"/>
    </row>
    <row r="469" spans="3:10" ht="76.5" customHeight="1">
      <c r="C469" s="10" t="s">
        <v>57</v>
      </c>
      <c r="D469" s="35"/>
      <c r="E469" s="35"/>
      <c r="F469" s="36"/>
      <c r="G469" s="8"/>
      <c r="H469" s="42"/>
      <c r="I469" s="8"/>
      <c r="J469" s="43"/>
    </row>
    <row r="470" spans="3:10" ht="18" customHeight="1">
      <c r="C470" s="11" t="s">
        <v>1</v>
      </c>
      <c r="D470" s="7">
        <f>D471+D472+D473</f>
        <v>17078</v>
      </c>
      <c r="E470" s="50">
        <f>E471+E472+E473</f>
        <v>17078</v>
      </c>
      <c r="F470" s="7">
        <f>F471+F472+F473</f>
        <v>17078</v>
      </c>
      <c r="G470" s="7">
        <f>G471+G472+G473</f>
        <v>6442.6</v>
      </c>
      <c r="H470" s="42">
        <f>G470/F470</f>
        <v>0.37724557910762385</v>
      </c>
      <c r="I470" s="7">
        <f>I471+I472+I473</f>
        <v>6442.58</v>
      </c>
      <c r="J470" s="43">
        <f>I470/F470</f>
        <v>0.37724440801030568</v>
      </c>
    </row>
    <row r="471" spans="3:10" ht="18" customHeight="1">
      <c r="C471" s="11" t="s">
        <v>16</v>
      </c>
      <c r="D471" s="7">
        <v>17078</v>
      </c>
      <c r="E471" s="7">
        <v>17078</v>
      </c>
      <c r="F471" s="7">
        <v>17078</v>
      </c>
      <c r="G471" s="48">
        <v>6442.6</v>
      </c>
      <c r="H471" s="42">
        <f>G471/F471</f>
        <v>0.37724557910762385</v>
      </c>
      <c r="I471" s="8">
        <v>6442.58</v>
      </c>
      <c r="J471" s="43">
        <f>I471/F471</f>
        <v>0.37724440801030568</v>
      </c>
    </row>
    <row r="472" spans="3:10" ht="18" customHeight="1">
      <c r="C472" s="11" t="s">
        <v>10</v>
      </c>
      <c r="D472" s="8">
        <v>0</v>
      </c>
      <c r="E472" s="7">
        <v>0</v>
      </c>
      <c r="F472" s="8">
        <v>0</v>
      </c>
      <c r="G472" s="48">
        <v>0</v>
      </c>
      <c r="H472" s="42">
        <v>0</v>
      </c>
      <c r="I472" s="8">
        <v>0</v>
      </c>
      <c r="J472" s="43">
        <v>0</v>
      </c>
    </row>
    <row r="473" spans="3:10" ht="18" customHeight="1">
      <c r="C473" s="11" t="s">
        <v>11</v>
      </c>
      <c r="D473" s="7">
        <v>0</v>
      </c>
      <c r="E473" s="8">
        <v>0</v>
      </c>
      <c r="F473" s="7">
        <v>0</v>
      </c>
      <c r="G473" s="8">
        <v>0</v>
      </c>
      <c r="H473" s="42">
        <v>0</v>
      </c>
      <c r="I473" s="8">
        <v>0</v>
      </c>
      <c r="J473" s="43">
        <v>0</v>
      </c>
    </row>
    <row r="474" spans="3:10" ht="18" customHeight="1">
      <c r="C474" s="34"/>
      <c r="D474" s="36"/>
      <c r="E474" s="35"/>
      <c r="F474" s="36"/>
      <c r="G474" s="8"/>
      <c r="H474" s="42"/>
      <c r="I474" s="8"/>
      <c r="J474" s="43"/>
    </row>
    <row r="475" spans="3:10" ht="48.75" customHeight="1">
      <c r="C475" s="65" t="s">
        <v>96</v>
      </c>
      <c r="D475" s="36"/>
      <c r="E475" s="35"/>
      <c r="F475" s="36"/>
      <c r="G475" s="8"/>
      <c r="H475" s="42"/>
      <c r="I475" s="8"/>
      <c r="J475" s="43"/>
    </row>
    <row r="476" spans="3:10" ht="18" customHeight="1">
      <c r="C476" s="34" t="s">
        <v>1</v>
      </c>
      <c r="D476" s="36">
        <f>D477+D478+D479</f>
        <v>163921.70000000001</v>
      </c>
      <c r="E476" s="35">
        <f>E477+E478+E479</f>
        <v>162131.26999999999</v>
      </c>
      <c r="F476" s="36">
        <f>F477+F478+F479</f>
        <v>163921.71</v>
      </c>
      <c r="G476" s="8">
        <f>G477+G478+G479</f>
        <v>81960</v>
      </c>
      <c r="H476" s="42">
        <f>G476/F476</f>
        <v>0.49999478409540754</v>
      </c>
      <c r="I476" s="8">
        <f>I477+I478+I479</f>
        <v>81960</v>
      </c>
      <c r="J476" s="43">
        <f>I476/F476</f>
        <v>0.49999478409540754</v>
      </c>
    </row>
    <row r="477" spans="3:10" ht="18" customHeight="1">
      <c r="C477" s="34" t="s">
        <v>16</v>
      </c>
      <c r="D477" s="36">
        <v>163921.70000000001</v>
      </c>
      <c r="E477" s="35">
        <v>162131.26999999999</v>
      </c>
      <c r="F477" s="36">
        <v>163921.71</v>
      </c>
      <c r="G477" s="8">
        <v>81960</v>
      </c>
      <c r="H477" s="42">
        <f>G477/F477</f>
        <v>0.49999478409540754</v>
      </c>
      <c r="I477" s="8">
        <v>81960</v>
      </c>
      <c r="J477" s="43">
        <f>I477/F477</f>
        <v>0.49999478409540754</v>
      </c>
    </row>
    <row r="478" spans="3:10" ht="18" customHeight="1">
      <c r="C478" s="34" t="s">
        <v>10</v>
      </c>
      <c r="D478" s="36">
        <v>0</v>
      </c>
      <c r="E478" s="35">
        <v>0</v>
      </c>
      <c r="F478" s="36">
        <v>0</v>
      </c>
      <c r="G478" s="8">
        <v>0</v>
      </c>
      <c r="H478" s="42">
        <v>0</v>
      </c>
      <c r="I478" s="8">
        <v>0</v>
      </c>
      <c r="J478" s="43">
        <v>0</v>
      </c>
    </row>
    <row r="479" spans="3:10" ht="18" customHeight="1">
      <c r="C479" s="34" t="s">
        <v>11</v>
      </c>
      <c r="D479" s="36">
        <v>0</v>
      </c>
      <c r="E479" s="35">
        <v>0</v>
      </c>
      <c r="F479" s="36">
        <v>0</v>
      </c>
      <c r="G479" s="8">
        <v>0</v>
      </c>
      <c r="H479" s="42">
        <v>0</v>
      </c>
      <c r="I479" s="8">
        <v>0</v>
      </c>
      <c r="J479" s="43">
        <v>0</v>
      </c>
    </row>
    <row r="480" spans="3:10" ht="18" customHeight="1">
      <c r="C480" s="34"/>
      <c r="D480" s="36"/>
      <c r="E480" s="35"/>
      <c r="F480" s="36"/>
      <c r="G480" s="8"/>
      <c r="H480" s="42"/>
      <c r="I480" s="8"/>
      <c r="J480" s="43"/>
    </row>
    <row r="481" spans="3:10" ht="32.25" customHeight="1">
      <c r="C481" s="65" t="s">
        <v>97</v>
      </c>
      <c r="D481" s="36"/>
      <c r="E481" s="35"/>
      <c r="F481" s="36"/>
      <c r="G481" s="8"/>
      <c r="H481" s="42"/>
      <c r="I481" s="8"/>
      <c r="J481" s="43"/>
    </row>
    <row r="482" spans="3:10" ht="18" customHeight="1">
      <c r="C482" s="34" t="s">
        <v>1</v>
      </c>
      <c r="D482" s="36">
        <f>D483+D484+D485</f>
        <v>0</v>
      </c>
      <c r="E482" s="35">
        <f>E483+E484+E485</f>
        <v>0</v>
      </c>
      <c r="F482" s="36">
        <f>F483+F484+F485</f>
        <v>0</v>
      </c>
      <c r="G482" s="8">
        <f>G483+G484+G485</f>
        <v>0</v>
      </c>
      <c r="H482" s="42">
        <v>0</v>
      </c>
      <c r="I482" s="8">
        <f>I483+I484+I485</f>
        <v>0</v>
      </c>
      <c r="J482" s="43">
        <v>0</v>
      </c>
    </row>
    <row r="483" spans="3:10" ht="18" customHeight="1">
      <c r="C483" s="34" t="s">
        <v>16</v>
      </c>
      <c r="D483" s="36">
        <v>0</v>
      </c>
      <c r="E483" s="35">
        <v>0</v>
      </c>
      <c r="F483" s="36">
        <v>0</v>
      </c>
      <c r="G483" s="8">
        <v>0</v>
      </c>
      <c r="H483" s="42">
        <v>0</v>
      </c>
      <c r="I483" s="8">
        <v>0</v>
      </c>
      <c r="J483" s="43">
        <v>0</v>
      </c>
    </row>
    <row r="484" spans="3:10" ht="18" customHeight="1">
      <c r="C484" s="34" t="s">
        <v>10</v>
      </c>
      <c r="D484" s="36">
        <v>0</v>
      </c>
      <c r="E484" s="35">
        <v>0</v>
      </c>
      <c r="F484" s="36">
        <v>0</v>
      </c>
      <c r="G484" s="8">
        <v>0</v>
      </c>
      <c r="H484" s="42">
        <v>0</v>
      </c>
      <c r="I484" s="8">
        <v>0</v>
      </c>
      <c r="J484" s="43">
        <v>0</v>
      </c>
    </row>
    <row r="485" spans="3:10" ht="18" customHeight="1">
      <c r="C485" s="34" t="s">
        <v>11</v>
      </c>
      <c r="D485" s="36">
        <v>0</v>
      </c>
      <c r="E485" s="35">
        <v>0</v>
      </c>
      <c r="F485" s="36">
        <v>0</v>
      </c>
      <c r="G485" s="8">
        <v>0</v>
      </c>
      <c r="H485" s="42">
        <v>0</v>
      </c>
      <c r="I485" s="8">
        <v>0</v>
      </c>
      <c r="J485" s="43">
        <v>0</v>
      </c>
    </row>
    <row r="486" spans="3:10" ht="18" customHeight="1">
      <c r="C486" s="34"/>
      <c r="D486" s="36"/>
      <c r="E486" s="35"/>
      <c r="F486" s="36"/>
      <c r="G486" s="8"/>
      <c r="H486" s="42"/>
      <c r="I486" s="8"/>
      <c r="J486" s="43"/>
    </row>
    <row r="487" spans="3:10" ht="54" customHeight="1">
      <c r="C487" s="37" t="s">
        <v>58</v>
      </c>
      <c r="D487" s="36"/>
      <c r="E487" s="35"/>
      <c r="F487" s="36"/>
      <c r="G487" s="8"/>
      <c r="H487" s="42"/>
      <c r="I487" s="8"/>
      <c r="J487" s="43"/>
    </row>
    <row r="488" spans="3:10" ht="18" customHeight="1">
      <c r="C488" s="37" t="s">
        <v>1</v>
      </c>
      <c r="D488" s="47">
        <f>D494+D500</f>
        <v>5730</v>
      </c>
      <c r="E488" s="47">
        <f>E494+E500</f>
        <v>0</v>
      </c>
      <c r="F488" s="47">
        <f>F494+F500</f>
        <v>0</v>
      </c>
      <c r="G488" s="47">
        <f>G494+G500</f>
        <v>0</v>
      </c>
      <c r="H488" s="53">
        <v>0</v>
      </c>
      <c r="I488" s="47">
        <f>I494+I500</f>
        <v>0</v>
      </c>
      <c r="J488" s="43">
        <v>0</v>
      </c>
    </row>
    <row r="489" spans="3:10" ht="18" customHeight="1">
      <c r="C489" s="34" t="s">
        <v>16</v>
      </c>
      <c r="D489" s="36">
        <f t="shared" ref="D489:G491" si="16">D495+D501</f>
        <v>5730</v>
      </c>
      <c r="E489" s="36">
        <f t="shared" si="16"/>
        <v>0</v>
      </c>
      <c r="F489" s="36">
        <f>F495+F501</f>
        <v>0</v>
      </c>
      <c r="G489" s="36">
        <v>0</v>
      </c>
      <c r="H489" s="42">
        <v>0</v>
      </c>
      <c r="I489" s="36">
        <f>I495+I501</f>
        <v>0</v>
      </c>
      <c r="J489" s="43">
        <v>0</v>
      </c>
    </row>
    <row r="490" spans="3:10" ht="18" customHeight="1">
      <c r="C490" s="34" t="s">
        <v>10</v>
      </c>
      <c r="D490" s="36">
        <f t="shared" si="16"/>
        <v>0</v>
      </c>
      <c r="E490" s="36">
        <f t="shared" si="16"/>
        <v>0</v>
      </c>
      <c r="F490" s="36">
        <f t="shared" si="16"/>
        <v>0</v>
      </c>
      <c r="G490" s="36">
        <v>0</v>
      </c>
      <c r="H490" s="42">
        <v>0</v>
      </c>
      <c r="I490" s="36">
        <f>I497+I502</f>
        <v>0</v>
      </c>
      <c r="J490" s="43">
        <v>0</v>
      </c>
    </row>
    <row r="491" spans="3:10" ht="18" customHeight="1">
      <c r="C491" s="34" t="s">
        <v>11</v>
      </c>
      <c r="D491" s="36">
        <f t="shared" si="16"/>
        <v>0</v>
      </c>
      <c r="E491" s="36">
        <f t="shared" si="16"/>
        <v>0</v>
      </c>
      <c r="F491" s="36">
        <f t="shared" si="16"/>
        <v>0</v>
      </c>
      <c r="G491" s="36">
        <f t="shared" si="16"/>
        <v>0</v>
      </c>
      <c r="H491" s="42">
        <v>0</v>
      </c>
      <c r="I491" s="36">
        <f>I497+I503</f>
        <v>0</v>
      </c>
      <c r="J491" s="43">
        <v>0</v>
      </c>
    </row>
    <row r="492" spans="3:10" ht="18" customHeight="1">
      <c r="C492" s="34"/>
      <c r="D492" s="36"/>
      <c r="E492" s="35"/>
      <c r="F492" s="36"/>
      <c r="G492" s="8"/>
      <c r="H492" s="42"/>
      <c r="I492" s="8"/>
      <c r="J492" s="43"/>
    </row>
    <row r="493" spans="3:10" ht="33" customHeight="1">
      <c r="C493" s="34" t="s">
        <v>59</v>
      </c>
      <c r="D493" s="36"/>
      <c r="E493" s="35"/>
      <c r="F493" s="36"/>
      <c r="G493" s="8"/>
      <c r="H493" s="42"/>
      <c r="I493" s="8"/>
      <c r="J493" s="43"/>
    </row>
    <row r="494" spans="3:10" ht="23.25" customHeight="1">
      <c r="C494" s="34" t="s">
        <v>1</v>
      </c>
      <c r="D494" s="36">
        <f>D495+D496+D497</f>
        <v>0</v>
      </c>
      <c r="E494" s="36">
        <f>E495+E496+E497</f>
        <v>0</v>
      </c>
      <c r="F494" s="36">
        <f>F495+F496+F497</f>
        <v>0</v>
      </c>
      <c r="G494" s="36">
        <f>G495+G496+G497</f>
        <v>0</v>
      </c>
      <c r="H494" s="42">
        <v>0</v>
      </c>
      <c r="I494" s="8">
        <f>I495+I496+I497</f>
        <v>0</v>
      </c>
      <c r="J494" s="43">
        <v>0</v>
      </c>
    </row>
    <row r="495" spans="3:10" ht="18" customHeight="1">
      <c r="C495" s="34" t="s">
        <v>16</v>
      </c>
      <c r="D495" s="36">
        <v>0</v>
      </c>
      <c r="E495" s="35">
        <v>0</v>
      </c>
      <c r="F495" s="36">
        <v>0</v>
      </c>
      <c r="G495" s="8">
        <v>0</v>
      </c>
      <c r="H495" s="42">
        <v>0</v>
      </c>
      <c r="I495" s="8">
        <v>0</v>
      </c>
      <c r="J495" s="43">
        <v>0</v>
      </c>
    </row>
    <row r="496" spans="3:10" ht="18" customHeight="1">
      <c r="C496" s="34" t="s">
        <v>10</v>
      </c>
      <c r="D496" s="36">
        <v>0</v>
      </c>
      <c r="E496" s="35">
        <v>0</v>
      </c>
      <c r="F496" s="36">
        <v>0</v>
      </c>
      <c r="G496" s="8">
        <v>0</v>
      </c>
      <c r="H496" s="42">
        <v>0</v>
      </c>
      <c r="I496" s="8">
        <v>0</v>
      </c>
      <c r="J496" s="43">
        <v>0</v>
      </c>
    </row>
    <row r="497" spans="3:10" ht="18" customHeight="1">
      <c r="C497" s="34" t="s">
        <v>11</v>
      </c>
      <c r="D497" s="36">
        <v>0</v>
      </c>
      <c r="E497" s="35">
        <v>0</v>
      </c>
      <c r="F497" s="36">
        <v>0</v>
      </c>
      <c r="G497" s="8">
        <v>0</v>
      </c>
      <c r="H497" s="42">
        <v>0</v>
      </c>
      <c r="I497" s="8">
        <v>0</v>
      </c>
      <c r="J497" s="43">
        <v>0</v>
      </c>
    </row>
    <row r="498" spans="3:10" ht="18" customHeight="1">
      <c r="C498" s="34"/>
      <c r="D498" s="36"/>
      <c r="E498" s="35"/>
      <c r="F498" s="36"/>
      <c r="G498" s="8"/>
      <c r="H498" s="42"/>
      <c r="I498" s="8"/>
      <c r="J498" s="43"/>
    </row>
    <row r="499" spans="3:10" ht="47.25" customHeight="1">
      <c r="C499" s="34" t="s">
        <v>76</v>
      </c>
      <c r="D499" s="36"/>
      <c r="E499" s="35"/>
      <c r="F499" s="36"/>
      <c r="G499" s="8"/>
      <c r="H499" s="42"/>
      <c r="I499" s="8"/>
      <c r="J499" s="43"/>
    </row>
    <row r="500" spans="3:10" ht="18" customHeight="1">
      <c r="C500" s="34" t="s">
        <v>1</v>
      </c>
      <c r="D500" s="36">
        <f>D501+D502+D503</f>
        <v>5730</v>
      </c>
      <c r="E500" s="36">
        <f>E501+E502+E503</f>
        <v>0</v>
      </c>
      <c r="F500" s="36">
        <f>F501+F502+F503</f>
        <v>0</v>
      </c>
      <c r="G500" s="8">
        <f>G501+G503+G502</f>
        <v>0</v>
      </c>
      <c r="H500" s="42">
        <v>0</v>
      </c>
      <c r="I500" s="48">
        <f>I501+I503+I502</f>
        <v>0</v>
      </c>
      <c r="J500" s="43">
        <v>0</v>
      </c>
    </row>
    <row r="501" spans="3:10" ht="18" customHeight="1">
      <c r="C501" s="34" t="s">
        <v>16</v>
      </c>
      <c r="D501" s="36">
        <v>5730</v>
      </c>
      <c r="E501" s="35">
        <v>0</v>
      </c>
      <c r="F501" s="36">
        <v>0</v>
      </c>
      <c r="G501" s="8">
        <v>0</v>
      </c>
      <c r="H501" s="42">
        <v>0</v>
      </c>
      <c r="I501" s="8">
        <v>0</v>
      </c>
      <c r="J501" s="43">
        <v>0</v>
      </c>
    </row>
    <row r="502" spans="3:10" ht="18" customHeight="1">
      <c r="C502" s="34" t="s">
        <v>10</v>
      </c>
      <c r="D502" s="36">
        <v>0</v>
      </c>
      <c r="E502" s="35">
        <v>0</v>
      </c>
      <c r="F502" s="36">
        <v>0</v>
      </c>
      <c r="G502" s="8">
        <v>0</v>
      </c>
      <c r="H502" s="42">
        <v>0</v>
      </c>
      <c r="I502" s="48">
        <v>0</v>
      </c>
      <c r="J502" s="43">
        <v>0</v>
      </c>
    </row>
    <row r="503" spans="3:10" ht="18" customHeight="1">
      <c r="C503" s="34" t="s">
        <v>11</v>
      </c>
      <c r="D503" s="36">
        <v>0</v>
      </c>
      <c r="E503" s="35">
        <v>0</v>
      </c>
      <c r="F503" s="36">
        <v>0</v>
      </c>
      <c r="G503" s="8">
        <v>0</v>
      </c>
      <c r="H503" s="42">
        <v>0</v>
      </c>
      <c r="I503" s="8">
        <v>0</v>
      </c>
      <c r="J503" s="43">
        <v>0</v>
      </c>
    </row>
    <row r="504" spans="3:10" ht="18" customHeight="1">
      <c r="C504" s="34"/>
      <c r="D504" s="36"/>
      <c r="E504" s="35"/>
      <c r="F504" s="36"/>
      <c r="G504" s="8"/>
      <c r="H504" s="42"/>
      <c r="I504" s="8"/>
      <c r="J504" s="43"/>
    </row>
    <row r="505" spans="3:10" ht="62.25" customHeight="1">
      <c r="C505" s="75" t="s">
        <v>60</v>
      </c>
      <c r="D505" s="36"/>
      <c r="E505" s="35"/>
      <c r="F505" s="36"/>
      <c r="G505" s="8"/>
      <c r="H505" s="42"/>
      <c r="I505" s="8"/>
      <c r="J505" s="43"/>
    </row>
    <row r="506" spans="3:10" ht="18" customHeight="1">
      <c r="C506" s="37" t="s">
        <v>1</v>
      </c>
      <c r="D506" s="47">
        <f t="shared" ref="D506:G509" si="17">D512+D518+D525</f>
        <v>3443595</v>
      </c>
      <c r="E506" s="47">
        <f t="shared" si="17"/>
        <v>3272065.31</v>
      </c>
      <c r="F506" s="47">
        <f t="shared" si="17"/>
        <v>3305673.25</v>
      </c>
      <c r="G506" s="47">
        <f t="shared" si="17"/>
        <v>1100109.02</v>
      </c>
      <c r="H506" s="53">
        <f>G506/F506</f>
        <v>0.33279424093110233</v>
      </c>
      <c r="I506" s="47">
        <f>I512+I518+I525</f>
        <v>1100109.0099999998</v>
      </c>
      <c r="J506" s="43">
        <f>I506/F506</f>
        <v>0.33279423790599988</v>
      </c>
    </row>
    <row r="507" spans="3:10" ht="18" customHeight="1">
      <c r="C507" s="34" t="s">
        <v>16</v>
      </c>
      <c r="D507" s="36">
        <f t="shared" si="17"/>
        <v>2315500.1</v>
      </c>
      <c r="E507" s="36">
        <f t="shared" si="17"/>
        <v>2432093.6100000003</v>
      </c>
      <c r="F507" s="36">
        <f t="shared" si="17"/>
        <v>2407993.59</v>
      </c>
      <c r="G507" s="36">
        <f t="shared" si="17"/>
        <v>916750.29</v>
      </c>
      <c r="H507" s="42">
        <f>G507/F507</f>
        <v>0.38071126676047345</v>
      </c>
      <c r="I507" s="36">
        <f>I513+I519+I526</f>
        <v>916750.27999999991</v>
      </c>
      <c r="J507" s="43">
        <f>I507/F507</f>
        <v>0.38071126260763843</v>
      </c>
    </row>
    <row r="508" spans="3:10" ht="18" customHeight="1">
      <c r="C508" s="34" t="s">
        <v>10</v>
      </c>
      <c r="D508" s="36">
        <f t="shared" si="17"/>
        <v>1128094.8999999999</v>
      </c>
      <c r="E508" s="36">
        <f t="shared" si="17"/>
        <v>839971.7</v>
      </c>
      <c r="F508" s="36">
        <f t="shared" si="17"/>
        <v>839971.66</v>
      </c>
      <c r="G508" s="36">
        <f t="shared" si="17"/>
        <v>183358.73</v>
      </c>
      <c r="H508" s="42">
        <f>G508/F508</f>
        <v>0.21829156712263365</v>
      </c>
      <c r="I508" s="36">
        <f>I514+I520+I527</f>
        <v>183358.73</v>
      </c>
      <c r="J508" s="43">
        <f>I508/F508</f>
        <v>0.21829156712263365</v>
      </c>
    </row>
    <row r="509" spans="3:10" ht="18" customHeight="1">
      <c r="C509" s="34" t="s">
        <v>11</v>
      </c>
      <c r="D509" s="36">
        <f t="shared" si="17"/>
        <v>0</v>
      </c>
      <c r="E509" s="36">
        <f t="shared" si="17"/>
        <v>0</v>
      </c>
      <c r="F509" s="36">
        <f t="shared" si="17"/>
        <v>57708</v>
      </c>
      <c r="G509" s="36">
        <f t="shared" si="17"/>
        <v>0</v>
      </c>
      <c r="H509" s="42">
        <f>G509/F509</f>
        <v>0</v>
      </c>
      <c r="I509" s="36">
        <f>I515+I521+I528</f>
        <v>0</v>
      </c>
      <c r="J509" s="43">
        <f>I509/F509</f>
        <v>0</v>
      </c>
    </row>
    <row r="510" spans="3:10" ht="18" customHeight="1">
      <c r="C510" s="34"/>
      <c r="D510" s="36"/>
      <c r="E510" s="35"/>
      <c r="F510" s="36"/>
      <c r="G510" s="8"/>
      <c r="H510" s="42"/>
      <c r="I510" s="8"/>
      <c r="J510" s="43"/>
    </row>
    <row r="511" spans="3:10" ht="35.25" customHeight="1">
      <c r="C511" s="65" t="s">
        <v>13</v>
      </c>
      <c r="D511" s="36"/>
      <c r="E511" s="35"/>
      <c r="F511" s="36"/>
      <c r="G511" s="8"/>
      <c r="H511" s="42"/>
      <c r="I511" s="8"/>
      <c r="J511" s="43"/>
    </row>
    <row r="512" spans="3:10" ht="18" customHeight="1">
      <c r="C512" s="34" t="s">
        <v>1</v>
      </c>
      <c r="D512" s="46">
        <f>D513+D514+D515</f>
        <v>1546236</v>
      </c>
      <c r="E512" s="46">
        <f>E513+E514+E515</f>
        <v>1294704.71</v>
      </c>
      <c r="F512" s="36">
        <f>F513+F514+F515</f>
        <v>1270604.6800000002</v>
      </c>
      <c r="G512" s="46">
        <f>G513+G514+G515</f>
        <v>276860.36</v>
      </c>
      <c r="H512" s="42">
        <f>G512/F512</f>
        <v>0.21789653726129826</v>
      </c>
      <c r="I512" s="48">
        <f>I513+I514+I515</f>
        <v>276860.37</v>
      </c>
      <c r="J512" s="43">
        <f>I512/F512</f>
        <v>0.21789654513156678</v>
      </c>
    </row>
    <row r="513" spans="3:10" ht="18" customHeight="1">
      <c r="C513" s="34" t="s">
        <v>16</v>
      </c>
      <c r="D513" s="36">
        <v>419576.1</v>
      </c>
      <c r="E513" s="35">
        <v>456168.01</v>
      </c>
      <c r="F513" s="36">
        <v>432068.02</v>
      </c>
      <c r="G513" s="48">
        <v>93879.07</v>
      </c>
      <c r="H513" s="42">
        <f>G513/F513</f>
        <v>0.217278450740233</v>
      </c>
      <c r="I513" s="8">
        <v>93879.08</v>
      </c>
      <c r="J513" s="43">
        <f>I513/F513</f>
        <v>0.21727847388473695</v>
      </c>
    </row>
    <row r="514" spans="3:10" ht="18" customHeight="1">
      <c r="C514" s="34" t="s">
        <v>10</v>
      </c>
      <c r="D514" s="36">
        <v>1126659.8999999999</v>
      </c>
      <c r="E514" s="35">
        <v>838536.7</v>
      </c>
      <c r="F514" s="36">
        <v>838536.66</v>
      </c>
      <c r="G514" s="48">
        <v>182981.29</v>
      </c>
      <c r="H514" s="42">
        <f>G514/F514</f>
        <v>0.21821501519086833</v>
      </c>
      <c r="I514" s="8">
        <v>182981.29</v>
      </c>
      <c r="J514" s="43">
        <f>I514/F514</f>
        <v>0.21821501519086833</v>
      </c>
    </row>
    <row r="515" spans="3:10" ht="18" customHeight="1">
      <c r="C515" s="34" t="s">
        <v>11</v>
      </c>
      <c r="D515" s="36">
        <v>0</v>
      </c>
      <c r="E515" s="35">
        <v>0</v>
      </c>
      <c r="F515" s="36">
        <v>0</v>
      </c>
      <c r="G515" s="48">
        <v>0</v>
      </c>
      <c r="H515" s="42">
        <v>0</v>
      </c>
      <c r="I515" s="8">
        <v>0</v>
      </c>
      <c r="J515" s="43">
        <v>0</v>
      </c>
    </row>
    <row r="516" spans="3:10" ht="18" customHeight="1">
      <c r="C516" s="34"/>
      <c r="D516" s="36"/>
      <c r="E516" s="35"/>
      <c r="F516" s="36"/>
      <c r="G516" s="8"/>
      <c r="H516" s="42"/>
      <c r="I516" s="8"/>
      <c r="J516" s="43"/>
    </row>
    <row r="517" spans="3:10" ht="81" customHeight="1">
      <c r="C517" s="65" t="s">
        <v>98</v>
      </c>
      <c r="D517" s="36"/>
      <c r="E517" s="35"/>
      <c r="F517" s="36"/>
      <c r="G517" s="8"/>
      <c r="H517" s="42"/>
      <c r="I517" s="8"/>
      <c r="J517" s="43"/>
    </row>
    <row r="518" spans="3:10" ht="18" customHeight="1">
      <c r="C518" s="34" t="s">
        <v>1</v>
      </c>
      <c r="D518" s="36">
        <f>D519+D520+D521</f>
        <v>1897359</v>
      </c>
      <c r="E518" s="36">
        <f>E519+E520+E521</f>
        <v>1977360.6</v>
      </c>
      <c r="F518" s="36">
        <f>F519+F520+F521</f>
        <v>2035068.57</v>
      </c>
      <c r="G518" s="36">
        <f>G519+G520+G521</f>
        <v>823248.65999999992</v>
      </c>
      <c r="H518" s="42">
        <f>G518/F518</f>
        <v>0.40453116525700156</v>
      </c>
      <c r="I518" s="48">
        <f>I519+I521+I520</f>
        <v>823248.6399999999</v>
      </c>
      <c r="J518" s="43">
        <f>I518/F518</f>
        <v>0.40453115542932289</v>
      </c>
    </row>
    <row r="519" spans="3:10" ht="18" customHeight="1">
      <c r="C519" s="34" t="s">
        <v>16</v>
      </c>
      <c r="D519" s="36">
        <v>1895924</v>
      </c>
      <c r="E519" s="52">
        <v>1975925.6</v>
      </c>
      <c r="F519" s="36">
        <v>1975925.57</v>
      </c>
      <c r="G519" s="8">
        <v>822871.22</v>
      </c>
      <c r="H519" s="42">
        <f>G519/F519</f>
        <v>0.4164484900106839</v>
      </c>
      <c r="I519" s="48">
        <v>822871.2</v>
      </c>
      <c r="J519" s="43">
        <f>I519/F519</f>
        <v>0.41644847988884515</v>
      </c>
    </row>
    <row r="520" spans="3:10" ht="18" customHeight="1">
      <c r="C520" s="34" t="s">
        <v>10</v>
      </c>
      <c r="D520" s="36">
        <v>1435</v>
      </c>
      <c r="E520" s="35">
        <v>1435</v>
      </c>
      <c r="F520" s="36">
        <v>1435</v>
      </c>
      <c r="G520" s="8">
        <v>377.44</v>
      </c>
      <c r="H520" s="42">
        <f>G520/F520</f>
        <v>0.26302439024390245</v>
      </c>
      <c r="I520" s="8">
        <v>377.44</v>
      </c>
      <c r="J520" s="43">
        <f>I520/F520</f>
        <v>0.26302439024390245</v>
      </c>
    </row>
    <row r="521" spans="3:10" ht="18" customHeight="1">
      <c r="C521" s="34" t="s">
        <v>11</v>
      </c>
      <c r="D521" s="36">
        <v>0</v>
      </c>
      <c r="E521" s="35">
        <v>0</v>
      </c>
      <c r="F521" s="46">
        <v>57708</v>
      </c>
      <c r="G521" s="48">
        <v>0</v>
      </c>
      <c r="H521" s="53">
        <f>G521/F521</f>
        <v>0</v>
      </c>
      <c r="I521" s="8">
        <v>0</v>
      </c>
      <c r="J521" s="43">
        <f>I521/F521</f>
        <v>0</v>
      </c>
    </row>
    <row r="522" spans="3:10" ht="18" customHeight="1">
      <c r="C522" s="34"/>
      <c r="D522" s="36"/>
      <c r="E522" s="35"/>
      <c r="F522" s="36"/>
      <c r="G522" s="8"/>
      <c r="H522" s="42"/>
      <c r="I522" s="8"/>
      <c r="J522" s="43"/>
    </row>
    <row r="523" spans="3:10" ht="18" customHeight="1">
      <c r="C523" s="34"/>
      <c r="D523" s="36"/>
      <c r="E523" s="35"/>
      <c r="F523" s="36"/>
      <c r="G523" s="8"/>
      <c r="H523" s="42"/>
      <c r="I523" s="48"/>
      <c r="J523" s="43"/>
    </row>
    <row r="524" spans="3:10" ht="18" customHeight="1">
      <c r="C524" s="66" t="s">
        <v>77</v>
      </c>
      <c r="D524" s="36"/>
      <c r="E524" s="35"/>
      <c r="F524" s="36"/>
      <c r="G524" s="8"/>
      <c r="H524" s="42"/>
      <c r="I524" s="48"/>
      <c r="J524" s="43"/>
    </row>
    <row r="525" spans="3:10" ht="18" customHeight="1">
      <c r="C525" s="34" t="s">
        <v>1</v>
      </c>
      <c r="D525" s="36">
        <f>D526+D527+D528</f>
        <v>0</v>
      </c>
      <c r="E525" s="35">
        <f>E526+E527+E528</f>
        <v>0</v>
      </c>
      <c r="F525" s="36">
        <f>F526+F527+F528</f>
        <v>0</v>
      </c>
      <c r="G525" s="8">
        <f>G526+G527+G528</f>
        <v>0</v>
      </c>
      <c r="H525" s="42">
        <v>0</v>
      </c>
      <c r="I525" s="48">
        <f>I526+I527+I528</f>
        <v>0</v>
      </c>
      <c r="J525" s="43">
        <v>0</v>
      </c>
    </row>
    <row r="526" spans="3:10" ht="18" customHeight="1">
      <c r="C526" s="34" t="s">
        <v>16</v>
      </c>
      <c r="D526" s="36">
        <v>0</v>
      </c>
      <c r="E526" s="35">
        <v>0</v>
      </c>
      <c r="F526" s="36">
        <v>0</v>
      </c>
      <c r="G526" s="8">
        <v>0</v>
      </c>
      <c r="H526" s="42">
        <v>0</v>
      </c>
      <c r="I526" s="48">
        <v>0</v>
      </c>
      <c r="J526" s="43">
        <v>0</v>
      </c>
    </row>
    <row r="527" spans="3:10" ht="18" customHeight="1">
      <c r="C527" s="34" t="s">
        <v>10</v>
      </c>
      <c r="D527" s="36">
        <v>0</v>
      </c>
      <c r="E527" s="35">
        <v>0</v>
      </c>
      <c r="F527" s="36">
        <v>0</v>
      </c>
      <c r="G527" s="8">
        <v>0</v>
      </c>
      <c r="H527" s="42">
        <v>0</v>
      </c>
      <c r="I527" s="48">
        <v>0</v>
      </c>
      <c r="J527" s="43">
        <v>0</v>
      </c>
    </row>
    <row r="528" spans="3:10" ht="18" customHeight="1">
      <c r="C528" s="34" t="s">
        <v>11</v>
      </c>
      <c r="D528" s="36">
        <v>0</v>
      </c>
      <c r="E528" s="35">
        <v>0</v>
      </c>
      <c r="F528" s="36">
        <v>0</v>
      </c>
      <c r="G528" s="8">
        <v>0</v>
      </c>
      <c r="H528" s="42">
        <v>0</v>
      </c>
      <c r="I528" s="48">
        <v>0</v>
      </c>
      <c r="J528" s="43">
        <v>0</v>
      </c>
    </row>
    <row r="529" spans="3:10" ht="18" customHeight="1">
      <c r="C529" s="34"/>
      <c r="D529" s="36"/>
      <c r="E529" s="35"/>
      <c r="F529" s="36"/>
      <c r="G529" s="8"/>
      <c r="H529" s="42"/>
      <c r="I529" s="8"/>
      <c r="J529" s="43"/>
    </row>
    <row r="530" spans="3:10" ht="50.25" customHeight="1">
      <c r="C530" s="37" t="s">
        <v>61</v>
      </c>
      <c r="D530" s="36"/>
      <c r="E530" s="35"/>
      <c r="F530" s="36"/>
      <c r="G530" s="8"/>
      <c r="H530" s="42"/>
      <c r="I530" s="8"/>
      <c r="J530" s="43"/>
    </row>
    <row r="531" spans="3:10" ht="18" customHeight="1">
      <c r="C531" s="37" t="s">
        <v>1</v>
      </c>
      <c r="D531" s="47">
        <f>D537+D543+D549</f>
        <v>0</v>
      </c>
      <c r="E531" s="47">
        <f>E537+E543+E549</f>
        <v>0</v>
      </c>
      <c r="F531" s="47">
        <f>F537+F543+F549</f>
        <v>0</v>
      </c>
      <c r="G531" s="47">
        <f>G537+G543+G549</f>
        <v>0</v>
      </c>
      <c r="H531" s="53">
        <v>0</v>
      </c>
      <c r="I531" s="47">
        <f>I537+I543+I549</f>
        <v>0</v>
      </c>
      <c r="J531" s="43">
        <v>0</v>
      </c>
    </row>
    <row r="532" spans="3:10" ht="18" customHeight="1">
      <c r="C532" s="34" t="s">
        <v>16</v>
      </c>
      <c r="D532" s="36">
        <f t="shared" ref="D532:G534" si="18">D538+D544+D550</f>
        <v>0</v>
      </c>
      <c r="E532" s="36">
        <f>E538+E544+E550</f>
        <v>0</v>
      </c>
      <c r="F532" s="36">
        <f>F538+F544+F550</f>
        <v>0</v>
      </c>
      <c r="G532" s="36">
        <f t="shared" si="18"/>
        <v>0</v>
      </c>
      <c r="H532" s="42">
        <v>0</v>
      </c>
      <c r="I532" s="36">
        <f>I538+I544+I550</f>
        <v>0</v>
      </c>
      <c r="J532" s="43">
        <v>0</v>
      </c>
    </row>
    <row r="533" spans="3:10" ht="18" customHeight="1">
      <c r="C533" s="34" t="s">
        <v>10</v>
      </c>
      <c r="D533" s="36">
        <f t="shared" si="18"/>
        <v>0</v>
      </c>
      <c r="E533" s="36">
        <f t="shared" si="18"/>
        <v>0</v>
      </c>
      <c r="F533" s="36">
        <f>F539+F545+F551</f>
        <v>0</v>
      </c>
      <c r="G533" s="36">
        <f t="shared" si="18"/>
        <v>0</v>
      </c>
      <c r="H533" s="42">
        <v>0</v>
      </c>
      <c r="I533" s="36">
        <f>I539+I545+I551</f>
        <v>0</v>
      </c>
      <c r="J533" s="43">
        <v>0</v>
      </c>
    </row>
    <row r="534" spans="3:10" ht="18" customHeight="1">
      <c r="C534" s="34" t="s">
        <v>11</v>
      </c>
      <c r="D534" s="36">
        <f t="shared" si="18"/>
        <v>0</v>
      </c>
      <c r="E534" s="36">
        <f t="shared" si="18"/>
        <v>0</v>
      </c>
      <c r="F534" s="36">
        <f t="shared" si="18"/>
        <v>0</v>
      </c>
      <c r="G534" s="36">
        <f t="shared" si="18"/>
        <v>0</v>
      </c>
      <c r="H534" s="42">
        <v>0</v>
      </c>
      <c r="I534" s="36">
        <f>I540+I546+I552</f>
        <v>0</v>
      </c>
      <c r="J534" s="43">
        <v>0</v>
      </c>
    </row>
    <row r="535" spans="3:10" ht="18" customHeight="1">
      <c r="C535" s="34"/>
      <c r="D535" s="36"/>
      <c r="E535" s="35"/>
      <c r="F535" s="36"/>
      <c r="G535" s="8"/>
      <c r="H535" s="42"/>
      <c r="I535" s="8"/>
      <c r="J535" s="43"/>
    </row>
    <row r="536" spans="3:10" ht="32.25" customHeight="1">
      <c r="C536" s="34" t="s">
        <v>62</v>
      </c>
      <c r="D536" s="36"/>
      <c r="E536" s="35"/>
      <c r="F536" s="36"/>
      <c r="G536" s="8"/>
      <c r="H536" s="42"/>
      <c r="I536" s="8"/>
      <c r="J536" s="43"/>
    </row>
    <row r="537" spans="3:10" ht="18" customHeight="1">
      <c r="C537" s="34" t="s">
        <v>1</v>
      </c>
      <c r="D537" s="46">
        <f>D538+D539+D540</f>
        <v>0</v>
      </c>
      <c r="E537" s="36">
        <f>E538+E539+E540</f>
        <v>0</v>
      </c>
      <c r="F537" s="36">
        <f>F538+F539+F540</f>
        <v>0</v>
      </c>
      <c r="G537" s="48">
        <f>G538+G539+G540</f>
        <v>0</v>
      </c>
      <c r="H537" s="42">
        <v>0</v>
      </c>
      <c r="I537" s="8">
        <f>I538+I539+I540</f>
        <v>0</v>
      </c>
      <c r="J537" s="43">
        <v>0</v>
      </c>
    </row>
    <row r="538" spans="3:10" ht="18" customHeight="1">
      <c r="C538" s="34" t="s">
        <v>16</v>
      </c>
      <c r="D538" s="36">
        <v>0</v>
      </c>
      <c r="E538" s="35">
        <v>0</v>
      </c>
      <c r="F538" s="36">
        <v>0</v>
      </c>
      <c r="G538" s="48">
        <v>0</v>
      </c>
      <c r="H538" s="42">
        <v>0</v>
      </c>
      <c r="I538" s="8">
        <v>0</v>
      </c>
      <c r="J538" s="43">
        <v>0</v>
      </c>
    </row>
    <row r="539" spans="3:10" ht="18" customHeight="1">
      <c r="C539" s="34" t="s">
        <v>10</v>
      </c>
      <c r="D539" s="36">
        <v>0</v>
      </c>
      <c r="E539" s="35">
        <v>0</v>
      </c>
      <c r="F539" s="36">
        <v>0</v>
      </c>
      <c r="G539" s="48">
        <v>0</v>
      </c>
      <c r="H539" s="42">
        <v>0</v>
      </c>
      <c r="I539" s="8">
        <v>0</v>
      </c>
      <c r="J539" s="43">
        <v>0</v>
      </c>
    </row>
    <row r="540" spans="3:10" ht="18" customHeight="1">
      <c r="C540" s="34" t="s">
        <v>11</v>
      </c>
      <c r="D540" s="36">
        <v>0</v>
      </c>
      <c r="E540" s="35">
        <v>0</v>
      </c>
      <c r="F540" s="36">
        <v>0</v>
      </c>
      <c r="G540" s="8">
        <v>0</v>
      </c>
      <c r="H540" s="42">
        <v>0</v>
      </c>
      <c r="I540" s="8">
        <v>0</v>
      </c>
      <c r="J540" s="43">
        <v>0</v>
      </c>
    </row>
    <row r="541" spans="3:10" ht="18" customHeight="1">
      <c r="C541" s="34"/>
      <c r="D541" s="36"/>
      <c r="E541" s="35"/>
      <c r="F541" s="36"/>
      <c r="G541" s="8"/>
      <c r="H541" s="42"/>
      <c r="I541" s="8"/>
      <c r="J541" s="43"/>
    </row>
    <row r="542" spans="3:10" ht="57" customHeight="1">
      <c r="C542" s="34" t="s">
        <v>63</v>
      </c>
      <c r="D542" s="36"/>
      <c r="E542" s="35"/>
      <c r="F542" s="36"/>
      <c r="G542" s="8"/>
      <c r="H542" s="42"/>
      <c r="I542" s="8"/>
      <c r="J542" s="43"/>
    </row>
    <row r="543" spans="3:10" ht="18" customHeight="1">
      <c r="C543" s="34" t="s">
        <v>1</v>
      </c>
      <c r="D543" s="36">
        <f>D544+D545+D546</f>
        <v>0</v>
      </c>
      <c r="E543" s="36">
        <f>E544+E545+E546</f>
        <v>0</v>
      </c>
      <c r="F543" s="36">
        <f>F544+F545+F546</f>
        <v>0</v>
      </c>
      <c r="G543" s="36">
        <f>G544+G545+G546</f>
        <v>0</v>
      </c>
      <c r="H543" s="42">
        <v>0</v>
      </c>
      <c r="I543" s="8">
        <f>I544+I545+I546</f>
        <v>0</v>
      </c>
      <c r="J543" s="43">
        <v>0</v>
      </c>
    </row>
    <row r="544" spans="3:10" ht="18" customHeight="1">
      <c r="C544" s="34" t="s">
        <v>16</v>
      </c>
      <c r="D544" s="36">
        <v>0</v>
      </c>
      <c r="E544" s="35">
        <v>0</v>
      </c>
      <c r="F544" s="36">
        <v>0</v>
      </c>
      <c r="G544" s="8">
        <v>0</v>
      </c>
      <c r="H544" s="42">
        <v>0</v>
      </c>
      <c r="I544" s="8">
        <v>0</v>
      </c>
      <c r="J544" s="43">
        <v>0</v>
      </c>
    </row>
    <row r="545" spans="3:10" ht="18" customHeight="1">
      <c r="C545" s="34" t="s">
        <v>10</v>
      </c>
      <c r="D545" s="36">
        <v>0</v>
      </c>
      <c r="E545" s="35">
        <v>0</v>
      </c>
      <c r="F545" s="36">
        <v>0</v>
      </c>
      <c r="G545" s="8">
        <v>0</v>
      </c>
      <c r="H545" s="42">
        <v>0</v>
      </c>
      <c r="I545" s="8">
        <v>0</v>
      </c>
      <c r="J545" s="43">
        <v>0</v>
      </c>
    </row>
    <row r="546" spans="3:10" ht="18" customHeight="1">
      <c r="C546" s="34" t="s">
        <v>11</v>
      </c>
      <c r="D546" s="36">
        <v>0</v>
      </c>
      <c r="E546" s="35">
        <v>0</v>
      </c>
      <c r="F546" s="36">
        <v>0</v>
      </c>
      <c r="G546" s="8">
        <v>0</v>
      </c>
      <c r="H546" s="42">
        <v>0</v>
      </c>
      <c r="I546" s="8">
        <v>0</v>
      </c>
      <c r="J546" s="43">
        <v>0</v>
      </c>
    </row>
    <row r="547" spans="3:10" ht="18" customHeight="1">
      <c r="C547" s="34"/>
      <c r="D547" s="36"/>
      <c r="E547" s="35"/>
      <c r="F547" s="36"/>
      <c r="G547" s="8"/>
      <c r="H547" s="42"/>
      <c r="I547" s="8"/>
      <c r="J547" s="43"/>
    </row>
    <row r="548" spans="3:10" ht="18" customHeight="1">
      <c r="C548" s="34" t="s">
        <v>40</v>
      </c>
      <c r="D548" s="36"/>
      <c r="E548" s="35"/>
      <c r="F548" s="36"/>
      <c r="G548" s="8"/>
      <c r="H548" s="42"/>
      <c r="I548" s="8"/>
      <c r="J548" s="43"/>
    </row>
    <row r="549" spans="3:10" ht="18" customHeight="1">
      <c r="C549" s="34" t="s">
        <v>1</v>
      </c>
      <c r="D549" s="36">
        <f>D550+D551+D552</f>
        <v>0</v>
      </c>
      <c r="E549" s="36">
        <f>E550+E551+E552</f>
        <v>0</v>
      </c>
      <c r="F549" s="36">
        <f>F550+F551+F552</f>
        <v>0</v>
      </c>
      <c r="G549" s="8">
        <f>G550+G552+G551</f>
        <v>0</v>
      </c>
      <c r="H549" s="42">
        <v>0</v>
      </c>
      <c r="I549" s="8">
        <f>I550+I552+I551</f>
        <v>0</v>
      </c>
      <c r="J549" s="43">
        <v>0</v>
      </c>
    </row>
    <row r="550" spans="3:10" ht="18" customHeight="1">
      <c r="C550" s="34" t="s">
        <v>16</v>
      </c>
      <c r="D550" s="36">
        <v>0</v>
      </c>
      <c r="E550" s="35">
        <v>0</v>
      </c>
      <c r="F550" s="36">
        <v>0</v>
      </c>
      <c r="G550" s="8">
        <v>0</v>
      </c>
      <c r="H550" s="42">
        <v>0</v>
      </c>
      <c r="I550" s="8">
        <v>0</v>
      </c>
      <c r="J550" s="43">
        <v>0</v>
      </c>
    </row>
    <row r="551" spans="3:10" ht="18" customHeight="1">
      <c r="C551" s="34" t="s">
        <v>10</v>
      </c>
      <c r="D551" s="36">
        <v>0</v>
      </c>
      <c r="E551" s="35">
        <v>0</v>
      </c>
      <c r="F551" s="36">
        <v>0</v>
      </c>
      <c r="G551" s="8">
        <v>0</v>
      </c>
      <c r="H551" s="42">
        <v>0</v>
      </c>
      <c r="I551" s="8">
        <v>0</v>
      </c>
      <c r="J551" s="43">
        <v>0</v>
      </c>
    </row>
    <row r="552" spans="3:10" ht="18" customHeight="1">
      <c r="C552" s="34" t="s">
        <v>11</v>
      </c>
      <c r="D552" s="36">
        <v>0</v>
      </c>
      <c r="E552" s="35">
        <v>0</v>
      </c>
      <c r="F552" s="36">
        <v>0</v>
      </c>
      <c r="G552" s="8">
        <v>0</v>
      </c>
      <c r="H552" s="42">
        <v>0</v>
      </c>
      <c r="I552" s="8">
        <v>0</v>
      </c>
      <c r="J552" s="43">
        <v>0</v>
      </c>
    </row>
    <row r="553" spans="3:10" ht="18" customHeight="1">
      <c r="C553" s="34"/>
      <c r="D553" s="36"/>
      <c r="E553" s="35"/>
      <c r="F553" s="36"/>
      <c r="G553" s="8"/>
      <c r="H553" s="42"/>
      <c r="I553" s="8"/>
      <c r="J553" s="43"/>
    </row>
    <row r="554" spans="3:10" ht="47.25" customHeight="1">
      <c r="C554" s="75" t="s">
        <v>64</v>
      </c>
      <c r="D554" s="36"/>
      <c r="E554" s="52"/>
      <c r="F554" s="46"/>
      <c r="G554" s="48"/>
      <c r="H554" s="53"/>
      <c r="I554" s="48"/>
      <c r="J554" s="43"/>
    </row>
    <row r="555" spans="3:10" ht="18" customHeight="1">
      <c r="C555" s="37" t="s">
        <v>1</v>
      </c>
      <c r="D555" s="47">
        <f t="shared" ref="D555:G558" si="19">D561+D567+D573</f>
        <v>2739694</v>
      </c>
      <c r="E555" s="47">
        <f>E561+E567+E573</f>
        <v>2191873.9900000002</v>
      </c>
      <c r="F555" s="47">
        <f t="shared" si="19"/>
        <v>2772443.1376800002</v>
      </c>
      <c r="G555" s="47">
        <f t="shared" si="19"/>
        <v>216668.34759000002</v>
      </c>
      <c r="H555" s="53">
        <f>G555/F555</f>
        <v>7.8150691224386878E-2</v>
      </c>
      <c r="I555" s="47">
        <f>I561+I567+I573</f>
        <v>216668.34999999998</v>
      </c>
      <c r="J555" s="43">
        <f>I555/F555</f>
        <v>7.8150692093656271E-2</v>
      </c>
    </row>
    <row r="556" spans="3:10" ht="18" customHeight="1">
      <c r="C556" s="34" t="s">
        <v>16</v>
      </c>
      <c r="D556" s="36">
        <f t="shared" si="19"/>
        <v>971530.1</v>
      </c>
      <c r="E556" s="36">
        <f>E562+E568+E574</f>
        <v>980115.43</v>
      </c>
      <c r="F556" s="36">
        <f t="shared" si="19"/>
        <v>985845.43428000004</v>
      </c>
      <c r="G556" s="36">
        <f t="shared" si="19"/>
        <v>54178.016360000001</v>
      </c>
      <c r="H556" s="42">
        <f>G556/F556</f>
        <v>5.4955893161455112E-2</v>
      </c>
      <c r="I556" s="36">
        <f>I562+I568+I574</f>
        <v>54178.02</v>
      </c>
      <c r="J556" s="43">
        <f>I556/F556</f>
        <v>5.4955896853717483E-2</v>
      </c>
    </row>
    <row r="557" spans="3:10" ht="18" customHeight="1">
      <c r="C557" s="34" t="s">
        <v>10</v>
      </c>
      <c r="D557" s="36">
        <f t="shared" si="19"/>
        <v>1768163.9</v>
      </c>
      <c r="E557" s="36">
        <f>E563+E569+E575</f>
        <v>1211758.56</v>
      </c>
      <c r="F557" s="36">
        <f t="shared" si="19"/>
        <v>1786597.7034</v>
      </c>
      <c r="G557" s="36">
        <f t="shared" si="19"/>
        <v>162490.33123000001</v>
      </c>
      <c r="H557" s="42">
        <f>G557/F557</f>
        <v>9.0949591461340962E-2</v>
      </c>
      <c r="I557" s="36">
        <f>I563+I569+I575</f>
        <v>162490.32999999999</v>
      </c>
      <c r="J557" s="43">
        <f>I557/F557</f>
        <v>9.0949590772881533E-2</v>
      </c>
    </row>
    <row r="558" spans="3:10" ht="18" customHeight="1">
      <c r="C558" s="34" t="s">
        <v>11</v>
      </c>
      <c r="D558" s="36">
        <f t="shared" si="19"/>
        <v>0</v>
      </c>
      <c r="E558" s="36">
        <f>E564+E570+E576</f>
        <v>0</v>
      </c>
      <c r="F558" s="36">
        <f t="shared" si="19"/>
        <v>0</v>
      </c>
      <c r="G558" s="36">
        <f t="shared" si="19"/>
        <v>0</v>
      </c>
      <c r="H558" s="42">
        <v>0</v>
      </c>
      <c r="I558" s="36">
        <f>I564+I570+I576</f>
        <v>0</v>
      </c>
      <c r="J558" s="43">
        <v>0</v>
      </c>
    </row>
    <row r="559" spans="3:10" ht="18" customHeight="1">
      <c r="C559" s="34"/>
      <c r="D559" s="36"/>
      <c r="E559" s="35"/>
      <c r="F559" s="36"/>
      <c r="G559" s="8"/>
      <c r="H559" s="42"/>
      <c r="I559" s="8"/>
      <c r="J559" s="43"/>
    </row>
    <row r="560" spans="3:10" ht="51" customHeight="1">
      <c r="C560" s="34" t="s">
        <v>65</v>
      </c>
      <c r="D560" s="36"/>
      <c r="E560" s="35"/>
      <c r="F560" s="36"/>
      <c r="G560" s="8"/>
      <c r="H560" s="42"/>
      <c r="I560" s="8"/>
      <c r="J560" s="43"/>
    </row>
    <row r="561" spans="3:10" ht="18" customHeight="1">
      <c r="C561" s="34" t="s">
        <v>1</v>
      </c>
      <c r="D561" s="36">
        <f>D562+D563+D564</f>
        <v>0</v>
      </c>
      <c r="E561" s="36">
        <f>E562+E563+E564</f>
        <v>0</v>
      </c>
      <c r="F561" s="36">
        <f>F562+F563+F564</f>
        <v>0</v>
      </c>
      <c r="G561" s="36">
        <f>G562+G563+G564</f>
        <v>0</v>
      </c>
      <c r="H561" s="42">
        <v>0</v>
      </c>
      <c r="I561" s="8">
        <f>I562+I563+I564</f>
        <v>0</v>
      </c>
      <c r="J561" s="43">
        <v>0</v>
      </c>
    </row>
    <row r="562" spans="3:10" ht="18" customHeight="1">
      <c r="C562" s="34" t="s">
        <v>16</v>
      </c>
      <c r="D562" s="36">
        <v>0</v>
      </c>
      <c r="E562" s="35">
        <v>0</v>
      </c>
      <c r="F562" s="36">
        <v>0</v>
      </c>
      <c r="G562" s="8">
        <v>0</v>
      </c>
      <c r="H562" s="42">
        <v>0</v>
      </c>
      <c r="I562" s="8">
        <v>0</v>
      </c>
      <c r="J562" s="43">
        <v>0</v>
      </c>
    </row>
    <row r="563" spans="3:10" ht="18" customHeight="1">
      <c r="C563" s="34" t="s">
        <v>10</v>
      </c>
      <c r="D563" s="36">
        <v>0</v>
      </c>
      <c r="E563" s="35">
        <v>0</v>
      </c>
      <c r="F563" s="36">
        <v>0</v>
      </c>
      <c r="G563" s="8">
        <v>0</v>
      </c>
      <c r="H563" s="42">
        <v>0</v>
      </c>
      <c r="I563" s="8">
        <v>0</v>
      </c>
      <c r="J563" s="43">
        <v>0</v>
      </c>
    </row>
    <row r="564" spans="3:10" ht="18" customHeight="1">
      <c r="C564" s="34" t="s">
        <v>11</v>
      </c>
      <c r="D564" s="36">
        <v>0</v>
      </c>
      <c r="E564" s="35">
        <v>0</v>
      </c>
      <c r="F564" s="36">
        <v>0</v>
      </c>
      <c r="G564" s="8">
        <v>0</v>
      </c>
      <c r="H564" s="42">
        <v>0</v>
      </c>
      <c r="I564" s="8">
        <v>0</v>
      </c>
      <c r="J564" s="43">
        <v>0</v>
      </c>
    </row>
    <row r="565" spans="3:10" ht="18" customHeight="1">
      <c r="C565" s="34"/>
      <c r="D565" s="36"/>
      <c r="E565" s="35"/>
      <c r="F565" s="36"/>
      <c r="G565" s="8"/>
      <c r="H565" s="42"/>
      <c r="I565" s="8"/>
      <c r="J565" s="43"/>
    </row>
    <row r="566" spans="3:10" ht="61.5" customHeight="1">
      <c r="C566" s="34" t="s">
        <v>66</v>
      </c>
      <c r="D566" s="36"/>
      <c r="E566" s="35"/>
      <c r="F566" s="36"/>
      <c r="G566" s="8"/>
      <c r="H566" s="42"/>
      <c r="I566" s="8"/>
      <c r="J566" s="43" t="s">
        <v>70</v>
      </c>
    </row>
    <row r="567" spans="3:10" ht="18" customHeight="1">
      <c r="C567" s="34" t="s">
        <v>1</v>
      </c>
      <c r="D567" s="36">
        <f>D568+D569+D570</f>
        <v>0</v>
      </c>
      <c r="E567" s="46">
        <f>E568+E569+E570</f>
        <v>0</v>
      </c>
      <c r="F567" s="36">
        <f>F568+F569+F570</f>
        <v>0</v>
      </c>
      <c r="G567" s="8">
        <f>G568+G569+G570</f>
        <v>0</v>
      </c>
      <c r="H567" s="42">
        <v>0</v>
      </c>
      <c r="I567" s="48">
        <f>I568+I569+I570</f>
        <v>0</v>
      </c>
      <c r="J567" s="43">
        <v>0</v>
      </c>
    </row>
    <row r="568" spans="3:10" ht="18" customHeight="1">
      <c r="C568" s="34" t="s">
        <v>16</v>
      </c>
      <c r="D568" s="36">
        <v>0</v>
      </c>
      <c r="E568" s="35">
        <v>0</v>
      </c>
      <c r="F568" s="36">
        <v>0</v>
      </c>
      <c r="G568" s="8">
        <v>0</v>
      </c>
      <c r="H568" s="42">
        <v>0</v>
      </c>
      <c r="I568" s="8">
        <v>0</v>
      </c>
      <c r="J568" s="43">
        <v>0</v>
      </c>
    </row>
    <row r="569" spans="3:10" ht="18" customHeight="1">
      <c r="C569" s="34" t="s">
        <v>10</v>
      </c>
      <c r="D569" s="36">
        <v>0</v>
      </c>
      <c r="E569" s="35">
        <v>0</v>
      </c>
      <c r="F569" s="36">
        <v>0</v>
      </c>
      <c r="G569" s="8">
        <v>0</v>
      </c>
      <c r="H569" s="42">
        <v>0</v>
      </c>
      <c r="I569" s="8">
        <v>0</v>
      </c>
      <c r="J569" s="43">
        <v>0</v>
      </c>
    </row>
    <row r="570" spans="3:10" ht="18" customHeight="1">
      <c r="C570" s="34" t="s">
        <v>11</v>
      </c>
      <c r="D570" s="36">
        <v>0</v>
      </c>
      <c r="E570" s="35">
        <v>0</v>
      </c>
      <c r="F570" s="36">
        <v>0</v>
      </c>
      <c r="G570" s="8">
        <v>0</v>
      </c>
      <c r="H570" s="42">
        <v>0</v>
      </c>
      <c r="I570" s="48">
        <v>0</v>
      </c>
      <c r="J570" s="43">
        <v>0</v>
      </c>
    </row>
    <row r="571" spans="3:10" ht="18" customHeight="1">
      <c r="C571" s="34"/>
      <c r="D571" s="36"/>
      <c r="E571" s="35"/>
      <c r="F571" s="36"/>
      <c r="G571" s="8"/>
      <c r="H571" s="42"/>
      <c r="I571" s="48"/>
      <c r="J571" s="43"/>
    </row>
    <row r="572" spans="3:10" ht="49.5" customHeight="1">
      <c r="C572" s="34" t="s">
        <v>105</v>
      </c>
      <c r="D572" s="36"/>
      <c r="E572" s="35"/>
      <c r="F572" s="36"/>
      <c r="G572" s="8"/>
      <c r="H572" s="53"/>
      <c r="I572" s="48"/>
      <c r="J572" s="43"/>
    </row>
    <row r="573" spans="3:10" ht="18" customHeight="1">
      <c r="C573" s="34" t="s">
        <v>1</v>
      </c>
      <c r="D573" s="36">
        <f>D574+D575+D576</f>
        <v>2739694</v>
      </c>
      <c r="E573" s="35">
        <f>+E574+E575+E576</f>
        <v>2191873.9900000002</v>
      </c>
      <c r="F573" s="36">
        <f>F574+F575+F576</f>
        <v>2772443.1376800002</v>
      </c>
      <c r="G573" s="8">
        <f>G574+G575+G576</f>
        <v>216668.34759000002</v>
      </c>
      <c r="H573" s="42">
        <f>G573/F573</f>
        <v>7.8150691224386878E-2</v>
      </c>
      <c r="I573" s="48">
        <f>I574+I575+I576</f>
        <v>216668.34999999998</v>
      </c>
      <c r="J573" s="43">
        <f>I573/F573</f>
        <v>7.8150692093656271E-2</v>
      </c>
    </row>
    <row r="574" spans="3:10" ht="18" customHeight="1">
      <c r="C574" s="34" t="s">
        <v>16</v>
      </c>
      <c r="D574" s="36">
        <v>971530.1</v>
      </c>
      <c r="E574" s="35">
        <v>980115.43</v>
      </c>
      <c r="F574" s="36">
        <v>985845.43428000004</v>
      </c>
      <c r="G574" s="8">
        <v>54178.016360000001</v>
      </c>
      <c r="H574" s="42">
        <f>G574/F574</f>
        <v>5.4955893161455112E-2</v>
      </c>
      <c r="I574" s="48">
        <v>54178.02</v>
      </c>
      <c r="J574" s="43">
        <f>I574/F574</f>
        <v>5.4955896853717483E-2</v>
      </c>
    </row>
    <row r="575" spans="3:10" ht="18" customHeight="1">
      <c r="C575" s="34" t="s">
        <v>10</v>
      </c>
      <c r="D575" s="36">
        <v>1768163.9</v>
      </c>
      <c r="E575" s="35">
        <v>1211758.56</v>
      </c>
      <c r="F575" s="36">
        <v>1786597.7034</v>
      </c>
      <c r="G575" s="8">
        <v>162490.33123000001</v>
      </c>
      <c r="H575" s="42">
        <f>G575/F575</f>
        <v>9.0949591461340962E-2</v>
      </c>
      <c r="I575" s="48">
        <v>162490.32999999999</v>
      </c>
      <c r="J575" s="43">
        <f>I575/F575</f>
        <v>9.0949590772881533E-2</v>
      </c>
    </row>
    <row r="576" spans="3:10" ht="18" customHeight="1">
      <c r="C576" s="34" t="s">
        <v>11</v>
      </c>
      <c r="D576" s="36">
        <v>0</v>
      </c>
      <c r="E576" s="35">
        <v>0</v>
      </c>
      <c r="F576" s="36">
        <v>0</v>
      </c>
      <c r="G576" s="8">
        <v>0</v>
      </c>
      <c r="H576" s="42">
        <v>0</v>
      </c>
      <c r="I576" s="48">
        <v>0</v>
      </c>
      <c r="J576" s="43">
        <v>0</v>
      </c>
    </row>
    <row r="577" spans="2:13" ht="18" customHeight="1">
      <c r="C577" s="34"/>
      <c r="D577" s="36"/>
      <c r="E577" s="35"/>
      <c r="F577" s="36"/>
      <c r="G577" s="8"/>
      <c r="H577" s="42"/>
      <c r="I577" s="8"/>
      <c r="J577" s="43"/>
    </row>
    <row r="578" spans="2:13" s="21" customFormat="1" ht="38.25" customHeight="1">
      <c r="C578" s="41" t="s">
        <v>0</v>
      </c>
      <c r="D578" s="38">
        <f t="shared" ref="D578:G580" si="20">D7+D25+D68+D92+D134+D158+D182+D212+D254+D296+D338+D368+D398+D434+D458+D488+D506+D531+D555</f>
        <v>18812474.280000001</v>
      </c>
      <c r="E578" s="38">
        <f t="shared" si="20"/>
        <v>18433309.390000001</v>
      </c>
      <c r="F578" s="38">
        <f t="shared" si="20"/>
        <v>19577255.479990005</v>
      </c>
      <c r="G578" s="79">
        <f t="shared" si="20"/>
        <v>7546459.7895899983</v>
      </c>
      <c r="H578" s="42">
        <f>G578/F578</f>
        <v>0.38547077231041227</v>
      </c>
      <c r="I578" s="38">
        <f>I7+I25+I68+I92+I134+I158+I182+I212+I254+I296+I338+I368+I398+I434+I458+I488+I506+I531+I555</f>
        <v>7359269.6999999974</v>
      </c>
      <c r="J578" s="43">
        <f>I578/F578</f>
        <v>0.37590916191097051</v>
      </c>
    </row>
    <row r="579" spans="2:13" ht="29.25" customHeight="1">
      <c r="C579" s="11" t="s">
        <v>16</v>
      </c>
      <c r="D579" s="8">
        <f t="shared" si="20"/>
        <v>10458089.48</v>
      </c>
      <c r="E579" s="8">
        <f>E8+E26+E69+E93+E135+E159+E183+E213+E255+E297+E339+E369+E399+E435+E459+E489+E507+E532+E556</f>
        <v>10683749.98</v>
      </c>
      <c r="F579" s="8">
        <f>F8+F26+F69+F93+F135+F159+F183+F213+F255+F297+F339+F369+F399+F435+F459+F489+F507+F532+F556</f>
        <v>10781366.654279999</v>
      </c>
      <c r="G579" s="8">
        <f t="shared" si="20"/>
        <v>4245066.8863500003</v>
      </c>
      <c r="H579" s="42">
        <f>G579/F579</f>
        <v>0.39374107406548398</v>
      </c>
      <c r="I579" s="8">
        <f>I8+I26+I69+I93+I135+I159+I183+I213+I255+I297+I339+I369+I399+I435+I459+I489+I507+I532+I556</f>
        <v>4267204.76</v>
      </c>
      <c r="J579" s="43">
        <f>I579/F579</f>
        <v>0.39579441983878733</v>
      </c>
      <c r="L579" s="21"/>
    </row>
    <row r="580" spans="2:13" ht="30" customHeight="1">
      <c r="C580" s="11" t="s">
        <v>10</v>
      </c>
      <c r="D580" s="8">
        <f t="shared" si="20"/>
        <v>8354384.8000000007</v>
      </c>
      <c r="E580" s="8">
        <f>E9+E27+E70+E94+E136+E160+E184+E214+E256+E298+E340+E370+E400+E436+E460+E490+E508+E533+E557</f>
        <v>7749559.4100000001</v>
      </c>
      <c r="F580" s="8">
        <f t="shared" si="20"/>
        <v>8269837.6638000011</v>
      </c>
      <c r="G580" s="8">
        <f t="shared" si="20"/>
        <v>3031473.2146900012</v>
      </c>
      <c r="H580" s="42">
        <f>G580/F580</f>
        <v>0.36656985758739008</v>
      </c>
      <c r="I580" s="8">
        <f>I9+I27+I70+I94+I136+I160+I184+I214+I256+I298+I340+I370+I400+I436+I460+I490+I508+I533+I557</f>
        <v>3092064.94</v>
      </c>
      <c r="J580" s="43">
        <f>I580/F580</f>
        <v>0.3738966912899705</v>
      </c>
      <c r="L580" s="21"/>
    </row>
    <row r="581" spans="2:13" ht="29.25" customHeight="1">
      <c r="C581" s="11" t="s">
        <v>11</v>
      </c>
      <c r="D581" s="8">
        <f>D10+D28+D71+D95+D137+D161+D185+D215+D257+D299+D341+D371+D401+D437+D461+D491+D509+D534+D558</f>
        <v>0</v>
      </c>
      <c r="E581" s="8">
        <f>E10+E28+E71+E95+E137+E161+E185+E215++E257+E299+E341+E371+E401+E437+E461+E491+E509+E534+E558</f>
        <v>0</v>
      </c>
      <c r="F581" s="8">
        <f>F10+F28+F71+F95+F137+F161+F185+F215+F257+F299+F341+F371+F401+F437+F461+F491+F509+F534+F558</f>
        <v>526051.16191000002</v>
      </c>
      <c r="G581" s="8">
        <f>G10+G28+G71+G95+G137+G161+G185+G215+G257+G299+G341+G371+G401+G437+G461+G491+G509+G534+G558</f>
        <v>269919.68855000002</v>
      </c>
      <c r="H581" s="42">
        <f>G581/F581</f>
        <v>0.51310539372248265</v>
      </c>
      <c r="I581" s="8">
        <f>I10+I28+I71+I95+I137+I161+I185+I215+I257+I299+I341+I371+I401+I437+I461+I491+I509+I534+I558</f>
        <v>0</v>
      </c>
      <c r="J581" s="43">
        <f>I581/F581</f>
        <v>0</v>
      </c>
    </row>
    <row r="582" spans="2:13" s="16" customFormat="1" ht="13.5" customHeight="1">
      <c r="B582" s="14"/>
      <c r="C582" s="70" t="s">
        <v>82</v>
      </c>
      <c r="D582" s="71"/>
      <c r="E582" s="70"/>
      <c r="F582" s="70"/>
      <c r="G582" s="70"/>
      <c r="H582" s="70"/>
      <c r="I582" s="71"/>
      <c r="J582" s="72"/>
      <c r="M582" s="14"/>
    </row>
    <row r="583" spans="2:13" s="16" customFormat="1" ht="13.5" customHeight="1">
      <c r="B583" s="14"/>
      <c r="C583" s="17"/>
      <c r="D583" s="15"/>
      <c r="E583" s="14"/>
      <c r="F583" s="14"/>
      <c r="G583" s="14"/>
      <c r="H583" s="14"/>
      <c r="I583" s="15"/>
      <c r="M583" s="14"/>
    </row>
    <row r="584" spans="2:13" s="16" customFormat="1" ht="14.45" customHeight="1">
      <c r="B584" s="17"/>
      <c r="C584" s="94"/>
      <c r="D584" s="95"/>
      <c r="E584" s="95"/>
      <c r="F584" s="95"/>
      <c r="G584" s="95"/>
      <c r="H584" s="95"/>
      <c r="I584" s="95"/>
      <c r="J584" s="95"/>
    </row>
    <row r="585" spans="2:13" s="16" customFormat="1" ht="14.45" customHeight="1">
      <c r="B585" s="17"/>
      <c r="C585" s="68"/>
      <c r="D585" s="69"/>
      <c r="E585" s="69"/>
      <c r="F585" s="69"/>
      <c r="G585" s="69"/>
      <c r="H585" s="69"/>
      <c r="I585" s="69"/>
      <c r="J585" s="69"/>
    </row>
    <row r="586" spans="2:13" ht="87.75" customHeight="1">
      <c r="C586" s="93"/>
      <c r="D586" s="93"/>
      <c r="E586" s="6"/>
      <c r="F586" s="4"/>
      <c r="G586" s="4"/>
      <c r="H586" s="3"/>
      <c r="I586" s="54"/>
    </row>
    <row r="587" spans="2:13" ht="14.25" customHeight="1">
      <c r="C587" s="88"/>
      <c r="D587" s="88"/>
      <c r="E587" s="9"/>
      <c r="F587" s="4"/>
      <c r="G587" s="4"/>
      <c r="H587" s="3"/>
      <c r="I587" s="6"/>
    </row>
    <row r="588" spans="2:13" ht="15.75">
      <c r="C588" s="2"/>
      <c r="D588" s="4"/>
      <c r="E588" s="9"/>
      <c r="F588" s="4"/>
      <c r="G588" s="4"/>
      <c r="H588" s="3"/>
      <c r="I588" s="6"/>
    </row>
    <row r="589" spans="2:13" ht="15.75">
      <c r="C589" s="2"/>
      <c r="D589" s="4"/>
      <c r="E589" s="9"/>
      <c r="F589" s="4"/>
      <c r="G589" s="4"/>
      <c r="H589" s="3"/>
      <c r="I589" s="6"/>
    </row>
    <row r="590" spans="2:13" ht="15.75">
      <c r="C590" s="2"/>
      <c r="D590" s="5"/>
      <c r="E590" s="5"/>
      <c r="F590" s="3"/>
      <c r="G590" s="3"/>
      <c r="H590" s="3"/>
      <c r="I590" s="6"/>
    </row>
    <row r="591" spans="2:13" ht="15.75">
      <c r="C591" s="2"/>
      <c r="D591" s="5"/>
      <c r="E591" s="5"/>
      <c r="F591" s="3"/>
      <c r="G591" s="3"/>
      <c r="H591" s="3"/>
      <c r="I591" s="6"/>
    </row>
    <row r="592" spans="2:13" ht="15.75">
      <c r="C592" s="2"/>
      <c r="D592" s="5"/>
      <c r="E592" s="5"/>
      <c r="F592" s="3"/>
      <c r="G592" s="3"/>
      <c r="H592" s="3"/>
      <c r="I592" s="6"/>
    </row>
    <row r="593" spans="3:9" ht="15.75">
      <c r="C593" s="2"/>
      <c r="D593" s="5"/>
      <c r="E593" s="5"/>
      <c r="F593" s="3"/>
      <c r="G593" s="3"/>
      <c r="H593" s="3"/>
      <c r="I593" s="6"/>
    </row>
    <row r="594" spans="3:9" ht="15.75">
      <c r="C594" s="2"/>
      <c r="D594" s="5"/>
      <c r="E594" s="5"/>
      <c r="F594" s="3"/>
      <c r="G594" s="3"/>
      <c r="H594" s="3"/>
      <c r="I594" s="6"/>
    </row>
    <row r="595" spans="3:9" ht="15.75">
      <c r="C595" s="2"/>
      <c r="D595" s="5"/>
      <c r="E595" s="5"/>
      <c r="F595" s="3"/>
      <c r="G595" s="3"/>
      <c r="H595" s="3"/>
      <c r="I595" s="6"/>
    </row>
    <row r="596" spans="3:9" ht="15.75">
      <c r="C596" s="2"/>
      <c r="D596" s="5"/>
      <c r="E596" s="5"/>
      <c r="F596" s="3"/>
      <c r="G596" s="3"/>
      <c r="H596" s="3"/>
      <c r="I596" s="6"/>
    </row>
    <row r="597" spans="3:9" ht="15.75">
      <c r="C597" s="2"/>
      <c r="D597" s="5"/>
      <c r="E597" s="5"/>
      <c r="F597" s="3"/>
      <c r="G597" s="3"/>
      <c r="H597" s="3"/>
      <c r="I597" s="6"/>
    </row>
    <row r="598" spans="3:9" ht="15">
      <c r="C598" s="2"/>
      <c r="F598" s="2"/>
      <c r="G598" s="2"/>
      <c r="H598" s="2"/>
      <c r="I598" s="5"/>
    </row>
    <row r="599" spans="3:9" ht="15">
      <c r="C599" s="2"/>
      <c r="F599" s="2"/>
      <c r="G599" s="2"/>
      <c r="H599" s="2"/>
      <c r="I599" s="5"/>
    </row>
    <row r="600" spans="3:9" ht="15">
      <c r="C600" s="2"/>
      <c r="F600" s="2"/>
      <c r="G600" s="2"/>
      <c r="H600" s="2"/>
      <c r="I600" s="5"/>
    </row>
    <row r="601" spans="3:9" ht="15">
      <c r="C601" s="2"/>
      <c r="F601" s="2"/>
      <c r="G601" s="2"/>
      <c r="H601" s="2"/>
      <c r="I601" s="5"/>
    </row>
  </sheetData>
  <mergeCells count="10">
    <mergeCell ref="G2:H4"/>
    <mergeCell ref="I2:J4"/>
    <mergeCell ref="C587:D587"/>
    <mergeCell ref="C1:J1"/>
    <mergeCell ref="C2:C5"/>
    <mergeCell ref="D2:D5"/>
    <mergeCell ref="E2:E5"/>
    <mergeCell ref="F2:F5"/>
    <mergeCell ref="C586:D586"/>
    <mergeCell ref="C584:J584"/>
  </mergeCells>
  <printOptions horizontalCentered="1"/>
  <pageMargins left="0" right="0" top="0.35433070866141736" bottom="0.39370078740157483" header="0.39370078740157483" footer="0.51181102362204722"/>
  <pageSetup paperSize="9" scale="80" fitToHeight="0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</vt:lpstr>
      <vt:lpstr>'3'!Заголовки_для_печати</vt:lpstr>
      <vt:lpstr>'3'!Область_печати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Масалитинова</dc:creator>
  <cp:lastModifiedBy>User</cp:lastModifiedBy>
  <cp:lastPrinted>2025-04-21T06:52:20Z</cp:lastPrinted>
  <dcterms:created xsi:type="dcterms:W3CDTF">2010-05-17T05:37:16Z</dcterms:created>
  <dcterms:modified xsi:type="dcterms:W3CDTF">2025-07-22T08:44:34Z</dcterms:modified>
</cp:coreProperties>
</file>