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3" sheetId="1" r:id="rId1"/>
  </sheets>
  <definedNames>
    <definedName name="_xlnm.Print_Titles" localSheetId="0">'3'!$2:$4</definedName>
    <definedName name="_xlnm.Print_Area" localSheetId="0">'3'!$C$1:$J$555</definedName>
  </definedNames>
  <calcPr fullCalcOnLoad="1"/>
</workbook>
</file>

<file path=xl/sharedStrings.xml><?xml version="1.0" encoding="utf-8"?>
<sst xmlns="http://schemas.openxmlformats.org/spreadsheetml/2006/main" count="469" uniqueCount="107">
  <si>
    <t>ВСЕГО ПО МУНИЦИПАЛЬНЫМ ПРОГРАММАМ,                    в т.ч.</t>
  </si>
  <si>
    <t>Всего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</si>
  <si>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</si>
  <si>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</si>
  <si>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</si>
  <si>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</si>
  <si>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Подпрограмма "Социальная ипотека"</t>
  </si>
  <si>
    <t>Наименование программ (подпрограмм)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</si>
  <si>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</si>
  <si>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</si>
  <si>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</si>
  <si>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</si>
  <si>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</si>
  <si>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</si>
  <si>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</si>
  <si>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</si>
  <si>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</si>
  <si>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</si>
  <si>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</si>
  <si>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</si>
  <si>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</si>
  <si>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</si>
  <si>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</si>
  <si>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</si>
  <si>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</si>
  <si>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</si>
  <si>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</si>
  <si>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</si>
  <si>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</si>
  <si>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</si>
  <si>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</si>
  <si>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</si>
  <si>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9.  Муниципальная программа городского округа Щёлково "Жилище"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</si>
  <si>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</si>
  <si>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</si>
  <si>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</si>
  <si>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</si>
  <si>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</si>
  <si>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</si>
  <si>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>Подпрограмма "Энергосбережение и повышение энергетической эффективности"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</si>
  <si>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</si>
  <si>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</si>
  <si>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</si>
  <si>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</si>
  <si>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</si>
  <si>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>12. Муниципальная программа городского округа Щёлково «Управление имуществом и муниципальными финансами»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</si>
  <si>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</si>
  <si>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</si>
  <si>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</si>
  <si>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</si>
  <si>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</si>
  <si>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</si>
  <si>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</si>
  <si>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</si>
  <si>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</si>
  <si>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</si>
  <si>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</si>
  <si>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</si>
  <si>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</si>
  <si>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</si>
  <si>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17.Муниципальная программа городского округа Щёлково "Формирование современной комфортной городской среды"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</si>
  <si>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</si>
  <si>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</si>
  <si>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</si>
  <si>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</si>
  <si>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</si>
  <si>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</si>
  <si>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</si>
  <si>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Межбюджетные источники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</si>
  <si>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</si>
  <si>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</si>
  <si>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                        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</si>
  <si>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</si>
  <si>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 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</si>
  <si>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</si>
  <si>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</si>
  <si>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</si>
  <si>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потребительского рынка и услуг на территории муниципального образования Московской области"</t>
  </si>
  <si>
    <t>Подпрограмма "Реализация политики пространственного развития городского округа"</t>
  </si>
  <si>
    <t>Обеспечивающая подпрограмма</t>
  </si>
  <si>
    <t>Подрограмма " Развитие лесного хозяйства"</t>
  </si>
  <si>
    <t>Подпрограмма "Создание условий для жилищного строительства"</t>
  </si>
  <si>
    <r>
      <rPr>
        <b/>
        <sz val="12"/>
        <rFont val="Times New Roman"/>
        <family val="1"/>
      </rPr>
      <t xml:space="preserve">8. Муниципальная программа городского округа Щёлково"Безопасность и обеспечение безопасности жизнедеятельности населения"     </t>
    </r>
    <r>
      <rPr>
        <b/>
        <sz val="12"/>
        <color indexed="10"/>
        <rFont val="Times New Roman"/>
        <family val="1"/>
      </rPr>
      <t xml:space="preserve">    </t>
    </r>
  </si>
  <si>
    <t>Исполнение  муниципальных * программ  (кассовый расход)</t>
  </si>
  <si>
    <t>*Исполнение муниципальных программ рассчитывается от объема финансирования, утвержденного в муниципальной программе ГОЩ</t>
  </si>
  <si>
    <t xml:space="preserve">Сводный оперативный отчет 
о реализации муниципальных программ городского округа Щёлково
за I квартал 2023 года
</t>
  </si>
  <si>
    <t>Объем фининсирования, утвержденый в бюджете ГОЩ
на 2023 год, решение СД ГОЩ от 14.12.2022 № 465/55-127- НПА</t>
  </si>
  <si>
    <t>Объем финансирования в соответствии со сводной бюджетной росписью на 01.04.2023</t>
  </si>
  <si>
    <t>Подпрограмма "Содействие занятости населения , развитие трудовых ресурсов и охраны труд"</t>
  </si>
  <si>
    <t>Подпрограмма "Обеспечение доступности для инвалидов и маломобильных групп населения объектов инфраструктуры и услуг"</t>
  </si>
  <si>
    <t xml:space="preserve">Подпрограмма "Вовлечение в оборот земель сельскохозяйственного назначения и развитие мелиорации"                    </t>
  </si>
  <si>
    <t xml:space="preserve">Подпрограмма "Обеспечение эпизоотического и ветеринарно-санитарного благополучия и развитие государственной ветеринарной службы"               </t>
  </si>
  <si>
    <t>Подпрограмма " Обеспечение мероприятий по защите населения и территорий от чрезвычайных ситуаций на территории муниципального образования Московской области</t>
  </si>
  <si>
    <t>Подпрограмма " Обеспечение мероприятий гражданской обороны на территории муниципального образования Московской области"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</si>
  <si>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</si>
  <si>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 xml:space="preserve"> Подпрограмма " Объекты теплоснабжения, инженерные коммуникации"               </t>
  </si>
  <si>
    <t>Подпрограмма "Реализация полномочий в сфере жилищно-коммунального хозяйства"</t>
  </si>
  <si>
    <t>Подпрограмма "Эффективное управление имущественным комплексом"</t>
  </si>
  <si>
    <t>Подпрограмма "Управление муниципальным долгом"</t>
  </si>
  <si>
    <t>Подпрограмма "Эффективное местное самоуправление "</t>
  </si>
  <si>
    <t>Подпрограмма "Повышение качества  и доступности предоставления государственных и муниципальных услуг на базе многофункциональных центров предоставления государственных муниципальных услуг"</t>
  </si>
  <si>
    <t>Подпрограмма "Обеспечивающая подпрограмма"</t>
  </si>
  <si>
    <t>Подпрограмма "Развитие архивного дела"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</si>
  <si>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</si>
  <si>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Подпрограмма "Развиие добровольчества (волонтерства) в Московской области</t>
  </si>
  <si>
    <t xml:space="preserve"> </t>
  </si>
  <si>
    <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</si>
</sst>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80" fontId="52" fillId="0" borderId="11" xfId="0" applyNumberFormat="1" applyFont="1" applyFill="1" applyBorder="1" applyAlignment="1">
      <alignment horizontal="right" vertical="center"/>
    </xf>
    <xf numFmtId="180" fontId="52" fillId="0" borderId="10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right" vertical="center"/>
    </xf>
    <xf numFmtId="180" fontId="6" fillId="32" borderId="1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52" fillId="32" borderId="11" xfId="0" applyNumberFormat="1" applyFont="1" applyFill="1" applyBorder="1" applyAlignment="1">
      <alignment horizontal="right" vertical="center"/>
    </xf>
    <xf numFmtId="180" fontId="52" fillId="32" borderId="10" xfId="0" applyNumberFormat="1" applyFont="1" applyFill="1" applyBorder="1" applyAlignment="1">
      <alignment horizontal="right" vertical="center"/>
    </xf>
    <xf numFmtId="177" fontId="4" fillId="32" borderId="18" xfId="0" applyNumberFormat="1" applyFont="1" applyFill="1" applyBorder="1" applyAlignment="1">
      <alignment horizontal="right" vertical="center" wrapText="1"/>
    </xf>
    <xf numFmtId="180" fontId="53" fillId="32" borderId="12" xfId="0" applyNumberFormat="1" applyFont="1" applyFill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left" vertical="center" wrapText="1"/>
    </xf>
    <xf numFmtId="180" fontId="8" fillId="32" borderId="12" xfId="0" applyNumberFormat="1" applyFont="1" applyFill="1" applyBorder="1" applyAlignment="1">
      <alignment horizontal="left" vertical="center" wrapText="1"/>
    </xf>
    <xf numFmtId="180" fontId="4" fillId="32" borderId="12" xfId="0" applyNumberFormat="1" applyFont="1" applyFill="1" applyBorder="1" applyAlignment="1">
      <alignment vertical="top" wrapText="1"/>
    </xf>
    <xf numFmtId="180" fontId="11" fillId="32" borderId="12" xfId="0" applyNumberFormat="1" applyFont="1" applyFill="1" applyBorder="1" applyAlignment="1" applyProtection="1">
      <alignment horizontal="left" vertical="top" wrapText="1"/>
      <protection hidden="1" locked="0"/>
    </xf>
    <xf numFmtId="180" fontId="4" fillId="32" borderId="15" xfId="0" applyNumberFormat="1" applyFont="1" applyFill="1" applyBorder="1" applyAlignment="1">
      <alignment horizontal="left" vertical="center" wrapText="1"/>
    </xf>
    <xf numFmtId="180" fontId="4" fillId="0" borderId="19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right" vertical="center" wrapText="1"/>
    </xf>
    <xf numFmtId="180" fontId="8" fillId="0" borderId="15" xfId="0" applyNumberFormat="1" applyFont="1" applyFill="1" applyBorder="1" applyAlignment="1">
      <alignment horizontal="left" vertical="center" wrapText="1"/>
    </xf>
    <xf numFmtId="180" fontId="8" fillId="32" borderId="15" xfId="0" applyNumberFormat="1" applyFont="1" applyFill="1" applyBorder="1" applyAlignment="1">
      <alignment horizontal="left" vertical="center" wrapText="1"/>
    </xf>
    <xf numFmtId="180" fontId="4" fillId="32" borderId="12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12" fillId="32" borderId="11" xfId="0" applyNumberFormat="1" applyFont="1" applyFill="1" applyBorder="1" applyAlignment="1">
      <alignment horizontal="center" vertical="center" wrapText="1"/>
    </xf>
    <xf numFmtId="180" fontId="4" fillId="32" borderId="11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9"/>
  <sheetViews>
    <sheetView tabSelected="1" zoomScale="110" zoomScaleNormal="110" zoomScaleSheetLayoutView="90" zoomScalePageLayoutView="0" workbookViewId="0" topLeftCell="B1">
      <pane ySplit="4" topLeftCell="A5" activePane="bottomLeft" state="frozen"/>
      <selection pane="topLeft" activeCell="A1" sqref="A1"/>
      <selection pane="bottomLeft" activeCell="C1" sqref="C1:J1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1" width="10.875" style="1" bestFit="1" customWidth="1"/>
    <col min="12" max="12" width="10.75390625" style="1" bestFit="1" customWidth="1"/>
    <col min="13" max="16384" width="9.125" style="1" customWidth="1"/>
  </cols>
  <sheetData>
    <row r="1" spans="3:10" ht="58.5" customHeight="1">
      <c r="C1" s="76" t="s">
        <v>85</v>
      </c>
      <c r="D1" s="76"/>
      <c r="E1" s="76"/>
      <c r="F1" s="76"/>
      <c r="G1" s="76"/>
      <c r="H1" s="76"/>
      <c r="I1" s="76"/>
      <c r="J1" s="76"/>
    </row>
    <row r="2" spans="3:10" ht="33" customHeight="1">
      <c r="C2" s="77" t="s">
        <v>7</v>
      </c>
      <c r="D2" s="78" t="s">
        <v>86</v>
      </c>
      <c r="E2" s="79" t="s">
        <v>87</v>
      </c>
      <c r="F2" s="79" t="s">
        <v>14</v>
      </c>
      <c r="G2" s="79" t="s">
        <v>105</v>
      </c>
      <c r="H2" s="79"/>
      <c r="I2" s="79" t="s">
        <v>83</v>
      </c>
      <c r="J2" s="79"/>
    </row>
    <row r="3" spans="3:10" ht="18" customHeight="1">
      <c r="C3" s="77"/>
      <c r="D3" s="78"/>
      <c r="E3" s="79"/>
      <c r="F3" s="79"/>
      <c r="G3" s="79"/>
      <c r="H3" s="79"/>
      <c r="I3" s="79"/>
      <c r="J3" s="79"/>
    </row>
    <row r="4" spans="3:10" ht="52.5" customHeight="1">
      <c r="C4" s="77"/>
      <c r="D4" s="78"/>
      <c r="E4" s="79"/>
      <c r="F4" s="79"/>
      <c r="G4" s="68" t="s">
        <v>5</v>
      </c>
      <c r="H4" s="69" t="s">
        <v>8</v>
      </c>
      <c r="I4" s="70" t="s">
        <v>5</v>
      </c>
      <c r="J4" s="69" t="s">
        <v>9</v>
      </c>
    </row>
    <row r="5" spans="3:10" ht="66" customHeight="1">
      <c r="C5" s="67" t="s">
        <v>15</v>
      </c>
      <c r="D5" s="13"/>
      <c r="E5" s="13"/>
      <c r="F5" s="20"/>
      <c r="G5" s="42"/>
      <c r="H5" s="42"/>
      <c r="I5" s="42"/>
      <c r="J5" s="13"/>
    </row>
    <row r="6" spans="3:10" s="22" customFormat="1" ht="16.5" customHeight="1">
      <c r="C6" s="21" t="s">
        <v>1</v>
      </c>
      <c r="D6" s="9">
        <f>D12+D18</f>
        <v>4320</v>
      </c>
      <c r="E6" s="9">
        <f>E12+E18</f>
        <v>4320</v>
      </c>
      <c r="F6" s="9">
        <f>F12+F18</f>
        <v>4320</v>
      </c>
      <c r="G6" s="9">
        <f>G12+G18</f>
        <v>700</v>
      </c>
      <c r="H6" s="56">
        <f>G6/F6</f>
        <v>0.16203703703703703</v>
      </c>
      <c r="I6" s="52">
        <f>I12+I18</f>
        <v>700</v>
      </c>
      <c r="J6" s="60">
        <f>I6/F6</f>
        <v>0.16203703703703703</v>
      </c>
    </row>
    <row r="7" spans="3:10" ht="16.5" customHeight="1">
      <c r="C7" s="12" t="s">
        <v>16</v>
      </c>
      <c r="D7" s="7">
        <f aca="true" t="shared" si="0" ref="D7:G9">D13+D19</f>
        <v>4320</v>
      </c>
      <c r="E7" s="7">
        <f t="shared" si="0"/>
        <v>4320</v>
      </c>
      <c r="F7" s="7">
        <v>4320</v>
      </c>
      <c r="G7" s="7">
        <f t="shared" si="0"/>
        <v>700</v>
      </c>
      <c r="H7" s="56">
        <f>G7/F7</f>
        <v>0.16203703703703703</v>
      </c>
      <c r="I7" s="7">
        <f>I13+I19</f>
        <v>700</v>
      </c>
      <c r="J7" s="60">
        <f>I7/F7</f>
        <v>0.16203703703703703</v>
      </c>
    </row>
    <row r="8" spans="3:11" ht="15" customHeight="1">
      <c r="C8" s="12" t="s">
        <v>10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45">
        <v>0</v>
      </c>
      <c r="I8" s="7">
        <f>I14+I20</f>
        <v>0</v>
      </c>
      <c r="J8" s="46">
        <v>0</v>
      </c>
      <c r="K8" s="23"/>
    </row>
    <row r="9" spans="3:10" ht="15.75" customHeight="1">
      <c r="C9" s="12" t="s">
        <v>11</v>
      </c>
      <c r="D9" s="7">
        <f t="shared" si="0"/>
        <v>0</v>
      </c>
      <c r="E9" s="7">
        <f t="shared" si="0"/>
        <v>0</v>
      </c>
      <c r="F9" s="7">
        <f>F15+G11</f>
        <v>0</v>
      </c>
      <c r="G9" s="7">
        <f t="shared" si="0"/>
        <v>0</v>
      </c>
      <c r="H9" s="45">
        <v>0</v>
      </c>
      <c r="I9" s="7">
        <f>I15+I21</f>
        <v>0</v>
      </c>
      <c r="J9" s="46">
        <v>0</v>
      </c>
    </row>
    <row r="10" spans="3:10" ht="16.5" customHeight="1">
      <c r="C10" s="12"/>
      <c r="D10" s="14"/>
      <c r="E10" s="14"/>
      <c r="F10" s="7"/>
      <c r="G10" s="8"/>
      <c r="H10" s="45"/>
      <c r="I10" s="8"/>
      <c r="J10" s="46"/>
    </row>
    <row r="11" spans="3:10" ht="63">
      <c r="C11" s="11" t="s">
        <v>17</v>
      </c>
      <c r="D11" s="14"/>
      <c r="E11" s="14"/>
      <c r="F11" s="7"/>
      <c r="G11" s="8"/>
      <c r="H11" s="45"/>
      <c r="I11" s="8"/>
      <c r="J11" s="46"/>
    </row>
    <row r="12" spans="3:10" ht="16.5" customHeight="1">
      <c r="C12" s="12" t="s">
        <v>1</v>
      </c>
      <c r="D12" s="7">
        <f>D13+D14+D15</f>
        <v>0</v>
      </c>
      <c r="E12" s="7">
        <f>E13+E14+E15</f>
        <v>0</v>
      </c>
      <c r="F12" s="7">
        <f>F13+F14+F15</f>
        <v>0</v>
      </c>
      <c r="G12" s="7">
        <f>G13+G14+G15</f>
        <v>0</v>
      </c>
      <c r="H12" s="45">
        <v>0</v>
      </c>
      <c r="I12" s="7">
        <f>I13+I14+I15</f>
        <v>0</v>
      </c>
      <c r="J12" s="46">
        <v>0</v>
      </c>
    </row>
    <row r="13" spans="3:10" ht="16.5" customHeight="1">
      <c r="C13" s="12" t="s">
        <v>16</v>
      </c>
      <c r="D13" s="8">
        <v>0</v>
      </c>
      <c r="E13" s="8">
        <v>0</v>
      </c>
      <c r="F13" s="8">
        <v>0</v>
      </c>
      <c r="G13" s="8">
        <v>0</v>
      </c>
      <c r="H13" s="45">
        <v>0</v>
      </c>
      <c r="I13" s="8">
        <v>0</v>
      </c>
      <c r="J13" s="46">
        <v>0</v>
      </c>
    </row>
    <row r="14" spans="3:10" ht="16.5" customHeight="1">
      <c r="C14" s="12" t="s">
        <v>10</v>
      </c>
      <c r="D14" s="8">
        <v>0</v>
      </c>
      <c r="E14" s="8">
        <v>0</v>
      </c>
      <c r="F14" s="7">
        <v>0</v>
      </c>
      <c r="G14" s="8">
        <v>0</v>
      </c>
      <c r="H14" s="45">
        <v>0</v>
      </c>
      <c r="I14" s="8">
        <v>0</v>
      </c>
      <c r="J14" s="46">
        <v>0</v>
      </c>
    </row>
    <row r="15" spans="3:10" ht="16.5" customHeight="1">
      <c r="C15" s="12" t="s">
        <v>11</v>
      </c>
      <c r="D15" s="8">
        <v>0</v>
      </c>
      <c r="E15" s="8">
        <v>0</v>
      </c>
      <c r="F15" s="7">
        <v>0</v>
      </c>
      <c r="G15" s="8">
        <v>0</v>
      </c>
      <c r="H15" s="45">
        <v>0</v>
      </c>
      <c r="I15" s="8">
        <v>0</v>
      </c>
      <c r="J15" s="46">
        <v>0</v>
      </c>
    </row>
    <row r="16" spans="3:10" ht="16.5" customHeight="1">
      <c r="C16" s="12"/>
      <c r="D16" s="14"/>
      <c r="E16" s="14"/>
      <c r="F16" s="7"/>
      <c r="G16" s="8"/>
      <c r="H16" s="45"/>
      <c r="I16" s="8"/>
      <c r="J16" s="46"/>
    </row>
    <row r="17" spans="3:10" ht="47.25">
      <c r="C17" s="11" t="s">
        <v>18</v>
      </c>
      <c r="D17" s="14"/>
      <c r="E17" s="14"/>
      <c r="F17" s="7"/>
      <c r="G17" s="8"/>
      <c r="H17" s="45"/>
      <c r="I17" s="8"/>
      <c r="J17" s="46"/>
    </row>
    <row r="18" spans="3:10" ht="16.5" customHeight="1">
      <c r="C18" s="12" t="s">
        <v>1</v>
      </c>
      <c r="D18" s="7">
        <f>D19+D20+D21</f>
        <v>4320</v>
      </c>
      <c r="E18" s="7">
        <f>E19+E20+E21</f>
        <v>4320</v>
      </c>
      <c r="F18" s="7">
        <f>F19+F20+F21</f>
        <v>4320</v>
      </c>
      <c r="G18" s="7">
        <f>G19+G20+G21</f>
        <v>700</v>
      </c>
      <c r="H18" s="45">
        <f>G18/F18</f>
        <v>0.16203703703703703</v>
      </c>
      <c r="I18" s="53">
        <f>I19+I20+I21</f>
        <v>700</v>
      </c>
      <c r="J18" s="46">
        <f>I18/F18</f>
        <v>0.16203703703703703</v>
      </c>
    </row>
    <row r="19" spans="3:10" ht="16.5" customHeight="1">
      <c r="C19" s="12" t="s">
        <v>16</v>
      </c>
      <c r="D19" s="8">
        <v>4320</v>
      </c>
      <c r="E19" s="8">
        <v>4320</v>
      </c>
      <c r="F19" s="8">
        <v>4320</v>
      </c>
      <c r="G19" s="8">
        <v>700</v>
      </c>
      <c r="H19" s="45">
        <f>G19/F19</f>
        <v>0.16203703703703703</v>
      </c>
      <c r="I19" s="8">
        <v>700</v>
      </c>
      <c r="J19" s="46">
        <f>I19/F19</f>
        <v>0.16203703703703703</v>
      </c>
    </row>
    <row r="20" spans="3:11" ht="16.5" customHeight="1">
      <c r="C20" s="12" t="s">
        <v>10</v>
      </c>
      <c r="D20" s="8">
        <v>0</v>
      </c>
      <c r="E20" s="8">
        <v>0</v>
      </c>
      <c r="F20" s="8">
        <v>0</v>
      </c>
      <c r="G20" s="8">
        <v>0</v>
      </c>
      <c r="H20" s="71">
        <v>0</v>
      </c>
      <c r="I20" s="8">
        <v>0</v>
      </c>
      <c r="J20" s="46">
        <v>0</v>
      </c>
      <c r="K20" s="23"/>
    </row>
    <row r="21" spans="3:10" ht="16.5" customHeight="1">
      <c r="C21" s="12" t="s">
        <v>11</v>
      </c>
      <c r="D21" s="8">
        <v>0</v>
      </c>
      <c r="E21" s="8">
        <v>0</v>
      </c>
      <c r="F21" s="7">
        <v>0</v>
      </c>
      <c r="G21" s="8">
        <v>0</v>
      </c>
      <c r="H21" s="71">
        <v>0</v>
      </c>
      <c r="I21" s="8">
        <v>0</v>
      </c>
      <c r="J21" s="46">
        <v>0</v>
      </c>
    </row>
    <row r="22" spans="3:10" ht="15.75">
      <c r="C22" s="12"/>
      <c r="D22" s="14"/>
      <c r="E22" s="14"/>
      <c r="F22" s="7"/>
      <c r="G22" s="8"/>
      <c r="H22" s="45"/>
      <c r="I22" s="8"/>
      <c r="J22" s="46"/>
    </row>
    <row r="23" spans="3:10" ht="47.25">
      <c r="C23" s="19" t="s">
        <v>19</v>
      </c>
      <c r="D23" s="14"/>
      <c r="E23" s="14"/>
      <c r="F23" s="27"/>
      <c r="G23" s="14"/>
      <c r="H23" s="45"/>
      <c r="I23" s="8"/>
      <c r="J23" s="46"/>
    </row>
    <row r="24" spans="3:10" s="22" customFormat="1" ht="15.75">
      <c r="C24" s="21" t="s">
        <v>1</v>
      </c>
      <c r="D24" s="52">
        <f aca="true" t="shared" si="1" ref="D24:G27">D30+D36+D42+D48+D55+D61</f>
        <v>695449.7599999999</v>
      </c>
      <c r="E24" s="52">
        <f t="shared" si="1"/>
        <v>684053.9299999999</v>
      </c>
      <c r="F24" s="9">
        <f t="shared" si="1"/>
        <v>750249.7599999999</v>
      </c>
      <c r="G24" s="9">
        <f t="shared" si="1"/>
        <v>167585.88</v>
      </c>
      <c r="H24" s="45">
        <f>G24/F24</f>
        <v>0.223373453661618</v>
      </c>
      <c r="I24" s="52">
        <f>I30+I36+I42+I48+I55+I61</f>
        <v>167585.93</v>
      </c>
      <c r="J24" s="46">
        <f>I24/F24</f>
        <v>0.22337352030609114</v>
      </c>
    </row>
    <row r="25" spans="3:10" ht="15.75">
      <c r="C25" s="12" t="s">
        <v>16</v>
      </c>
      <c r="D25" s="7">
        <f t="shared" si="1"/>
        <v>678707.83</v>
      </c>
      <c r="E25" s="7">
        <f t="shared" si="1"/>
        <v>674887.97</v>
      </c>
      <c r="F25" s="7">
        <f t="shared" si="1"/>
        <v>678707.7999999999</v>
      </c>
      <c r="G25" s="7">
        <f t="shared" si="1"/>
        <v>148798.91999999998</v>
      </c>
      <c r="H25" s="45">
        <f>G25/F25</f>
        <v>0.21923855892034835</v>
      </c>
      <c r="I25" s="53">
        <f>I31+I37+I43+I49+I56+I62</f>
        <v>148798.93</v>
      </c>
      <c r="J25" s="46">
        <f>I25/F25</f>
        <v>0.2192385736542294</v>
      </c>
    </row>
    <row r="26" spans="3:10" ht="15.75">
      <c r="C26" s="12" t="s">
        <v>10</v>
      </c>
      <c r="D26" s="7">
        <f t="shared" si="1"/>
        <v>16741.93</v>
      </c>
      <c r="E26" s="7">
        <f t="shared" si="1"/>
        <v>9165.96</v>
      </c>
      <c r="F26" s="7">
        <f t="shared" si="1"/>
        <v>16741.96</v>
      </c>
      <c r="G26" s="7">
        <f t="shared" si="1"/>
        <v>0</v>
      </c>
      <c r="H26" s="45">
        <f>G26/F26</f>
        <v>0</v>
      </c>
      <c r="I26" s="7">
        <f>I32+I38+I44+I50+I57+I63</f>
        <v>0</v>
      </c>
      <c r="J26" s="46">
        <f>I26/F26</f>
        <v>0</v>
      </c>
    </row>
    <row r="27" spans="3:10" ht="15.75">
      <c r="C27" s="12" t="s">
        <v>11</v>
      </c>
      <c r="D27" s="7">
        <f t="shared" si="1"/>
        <v>0</v>
      </c>
      <c r="E27" s="7">
        <f t="shared" si="1"/>
        <v>0</v>
      </c>
      <c r="F27" s="53">
        <f t="shared" si="1"/>
        <v>54800</v>
      </c>
      <c r="G27" s="7">
        <f t="shared" si="1"/>
        <v>18786.960000000003</v>
      </c>
      <c r="H27" s="45">
        <f>G27/F27</f>
        <v>0.3428277372262774</v>
      </c>
      <c r="I27" s="7">
        <f>I33+I39+I45+I51+I58+I64</f>
        <v>18787</v>
      </c>
      <c r="J27" s="46">
        <f>I27/F27</f>
        <v>0.3428284671532847</v>
      </c>
    </row>
    <row r="28" spans="3:10" ht="15.75">
      <c r="C28" s="12"/>
      <c r="D28" s="7"/>
      <c r="E28" s="7"/>
      <c r="F28" s="7"/>
      <c r="G28" s="7"/>
      <c r="H28" s="45"/>
      <c r="I28" s="7"/>
      <c r="J28" s="46"/>
    </row>
    <row r="29" spans="3:10" ht="31.5">
      <c r="C29" s="12" t="s">
        <v>72</v>
      </c>
      <c r="D29" s="7"/>
      <c r="E29" s="7"/>
      <c r="F29" s="7"/>
      <c r="G29" s="7"/>
      <c r="H29" s="45"/>
      <c r="I29" s="7"/>
      <c r="J29" s="46"/>
    </row>
    <row r="30" spans="3:10" ht="15.75">
      <c r="C30" s="12" t="s">
        <v>1</v>
      </c>
      <c r="D30" s="7">
        <f>D31+D32+D33</f>
        <v>48449.1</v>
      </c>
      <c r="E30" s="7">
        <f>E31+E32+E33</f>
        <v>48449.1</v>
      </c>
      <c r="F30" s="7">
        <f>F31+F32+F33</f>
        <v>49549.1</v>
      </c>
      <c r="G30" s="7">
        <f>G31+G32+G33</f>
        <v>11667.27</v>
      </c>
      <c r="H30" s="45">
        <f>G30/F30</f>
        <v>0.23546885816291316</v>
      </c>
      <c r="I30" s="7">
        <f>I31+I32+I33</f>
        <v>11667.3</v>
      </c>
      <c r="J30" s="46">
        <f>I30/F30</f>
        <v>0.23546946362295176</v>
      </c>
    </row>
    <row r="31" spans="3:10" ht="15.75">
      <c r="C31" s="12" t="s">
        <v>16</v>
      </c>
      <c r="D31" s="7">
        <v>48449.1</v>
      </c>
      <c r="E31" s="7">
        <v>48449.1</v>
      </c>
      <c r="F31" s="7">
        <v>48449.1</v>
      </c>
      <c r="G31" s="7">
        <v>11151.9</v>
      </c>
      <c r="H31" s="45">
        <f>G31/F31</f>
        <v>0.2301776503588302</v>
      </c>
      <c r="I31" s="7">
        <v>11151.9</v>
      </c>
      <c r="J31" s="46">
        <f>I31/F31</f>
        <v>0.2301776503588302</v>
      </c>
    </row>
    <row r="32" spans="3:10" ht="15.75">
      <c r="C32" s="12" t="s">
        <v>10</v>
      </c>
      <c r="D32" s="7">
        <v>0</v>
      </c>
      <c r="E32" s="7">
        <v>0</v>
      </c>
      <c r="F32" s="7">
        <v>0</v>
      </c>
      <c r="G32" s="7">
        <v>0</v>
      </c>
      <c r="H32" s="45">
        <v>0</v>
      </c>
      <c r="I32" s="7">
        <v>0</v>
      </c>
      <c r="J32" s="46">
        <v>0</v>
      </c>
    </row>
    <row r="33" spans="3:10" ht="15.75">
      <c r="C33" s="12" t="s">
        <v>11</v>
      </c>
      <c r="D33" s="7">
        <v>0</v>
      </c>
      <c r="E33" s="7">
        <v>0</v>
      </c>
      <c r="F33" s="7">
        <v>1100</v>
      </c>
      <c r="G33" s="7">
        <v>515.37</v>
      </c>
      <c r="H33" s="45">
        <f>G33/F33</f>
        <v>0.46851818181818183</v>
      </c>
      <c r="I33" s="53">
        <v>515.4</v>
      </c>
      <c r="J33" s="46">
        <f>I33/F33</f>
        <v>0.46854545454545454</v>
      </c>
    </row>
    <row r="34" spans="3:10" ht="15.75">
      <c r="C34" s="12"/>
      <c r="D34" s="7"/>
      <c r="E34" s="7"/>
      <c r="F34" s="7"/>
      <c r="G34" s="7"/>
      <c r="H34" s="45"/>
      <c r="I34" s="7"/>
      <c r="J34" s="46"/>
    </row>
    <row r="35" spans="3:10" ht="31.5">
      <c r="C35" s="12" t="s">
        <v>73</v>
      </c>
      <c r="D35" s="7"/>
      <c r="E35" s="7"/>
      <c r="F35" s="7"/>
      <c r="G35" s="7"/>
      <c r="H35" s="45"/>
      <c r="I35" s="7"/>
      <c r="J35" s="46"/>
    </row>
    <row r="36" spans="3:10" ht="15.75">
      <c r="C36" s="12" t="s">
        <v>1</v>
      </c>
      <c r="D36" s="7">
        <f>D37+D38+D39</f>
        <v>101726.36</v>
      </c>
      <c r="E36" s="7">
        <f>E37+E38+E39</f>
        <v>101726.42</v>
      </c>
      <c r="F36" s="7">
        <f>F37+F38+F39</f>
        <v>102226.33</v>
      </c>
      <c r="G36" s="7">
        <f>G37+G38+G39</f>
        <v>22516.8</v>
      </c>
      <c r="H36" s="45">
        <f>G36/F36</f>
        <v>0.22026419220958043</v>
      </c>
      <c r="I36" s="7">
        <f>I37+I38+I39</f>
        <v>22516.78</v>
      </c>
      <c r="J36" s="46">
        <f>I36/F36</f>
        <v>0.22026399656526843</v>
      </c>
    </row>
    <row r="37" spans="3:10" ht="15.75">
      <c r="C37" s="12" t="s">
        <v>16</v>
      </c>
      <c r="D37" s="7">
        <v>95939.73</v>
      </c>
      <c r="E37" s="7">
        <v>95939.8</v>
      </c>
      <c r="F37" s="7">
        <v>95939.7</v>
      </c>
      <c r="G37" s="7">
        <v>22365.7</v>
      </c>
      <c r="H37" s="45">
        <f>G37/F37</f>
        <v>0.23312247171921532</v>
      </c>
      <c r="I37" s="53">
        <v>22365.68</v>
      </c>
      <c r="J37" s="46">
        <f>I37/F37</f>
        <v>0.23312226325494034</v>
      </c>
    </row>
    <row r="38" spans="3:10" ht="15.75">
      <c r="C38" s="12" t="s">
        <v>10</v>
      </c>
      <c r="D38" s="7">
        <v>5786.63</v>
      </c>
      <c r="E38" s="7">
        <v>5786.62</v>
      </c>
      <c r="F38" s="7">
        <v>5786.63</v>
      </c>
      <c r="G38" s="7">
        <v>0</v>
      </c>
      <c r="H38" s="45">
        <f>G38/F38</f>
        <v>0</v>
      </c>
      <c r="I38" s="7">
        <v>0</v>
      </c>
      <c r="J38" s="46">
        <f>I38/F38</f>
        <v>0</v>
      </c>
    </row>
    <row r="39" spans="3:10" ht="15.75">
      <c r="C39" s="12" t="s">
        <v>11</v>
      </c>
      <c r="D39" s="7">
        <v>0</v>
      </c>
      <c r="E39" s="7">
        <v>0</v>
      </c>
      <c r="F39" s="7">
        <v>500</v>
      </c>
      <c r="G39" s="7">
        <v>151.1</v>
      </c>
      <c r="H39" s="45">
        <f>G39/F39</f>
        <v>0.30219999999999997</v>
      </c>
      <c r="I39" s="53">
        <v>151.1</v>
      </c>
      <c r="J39" s="46">
        <f>I39/F39</f>
        <v>0.30219999999999997</v>
      </c>
    </row>
    <row r="40" spans="3:10" ht="15.75">
      <c r="C40" s="12"/>
      <c r="D40" s="7"/>
      <c r="E40" s="7"/>
      <c r="F40" s="7"/>
      <c r="G40" s="7"/>
      <c r="H40" s="45"/>
      <c r="I40" s="7"/>
      <c r="J40" s="46"/>
    </row>
    <row r="41" spans="3:10" ht="93" customHeight="1">
      <c r="C41" s="12" t="s">
        <v>74</v>
      </c>
      <c r="D41" s="7"/>
      <c r="E41" s="7"/>
      <c r="F41" s="7"/>
      <c r="G41" s="7"/>
      <c r="H41" s="45"/>
      <c r="I41" s="7"/>
      <c r="J41" s="46"/>
    </row>
    <row r="42" spans="3:10" ht="20.25" customHeight="1">
      <c r="C42" s="12" t="s">
        <v>1</v>
      </c>
      <c r="D42" s="53">
        <f>D43+D44+D45</f>
        <v>513899</v>
      </c>
      <c r="E42" s="53">
        <f>E43+E44+E45</f>
        <v>513899.06</v>
      </c>
      <c r="F42" s="7">
        <f>F43+F44+F45</f>
        <v>567099.03</v>
      </c>
      <c r="G42" s="7">
        <f>G43+G44+G45</f>
        <v>128195.19</v>
      </c>
      <c r="H42" s="45">
        <f>G42/F42</f>
        <v>0.2260543277600034</v>
      </c>
      <c r="I42" s="7">
        <f>I43+I44+I45</f>
        <v>128195.23</v>
      </c>
      <c r="J42" s="46">
        <f>I42/F42</f>
        <v>0.22605439829442134</v>
      </c>
    </row>
    <row r="43" spans="3:10" ht="15.75">
      <c r="C43" s="12" t="s">
        <v>16</v>
      </c>
      <c r="D43" s="53">
        <v>510577.6</v>
      </c>
      <c r="E43" s="7">
        <v>510577.63</v>
      </c>
      <c r="F43" s="7">
        <v>510577.6</v>
      </c>
      <c r="G43" s="7">
        <v>110074.7</v>
      </c>
      <c r="H43" s="45">
        <f>G43/F43</f>
        <v>0.21558858046259766</v>
      </c>
      <c r="I43" s="53">
        <v>110074.73</v>
      </c>
      <c r="J43" s="46">
        <f>I43/F43</f>
        <v>0.2155886392195819</v>
      </c>
    </row>
    <row r="44" spans="3:10" ht="15.75">
      <c r="C44" s="12" t="s">
        <v>10</v>
      </c>
      <c r="D44" s="53">
        <v>3321.4</v>
      </c>
      <c r="E44" s="7">
        <v>3321.43</v>
      </c>
      <c r="F44" s="7">
        <v>3321.43</v>
      </c>
      <c r="G44" s="7">
        <v>0</v>
      </c>
      <c r="H44" s="45">
        <f>G44/F44</f>
        <v>0</v>
      </c>
      <c r="I44" s="7">
        <v>0</v>
      </c>
      <c r="J44" s="46">
        <f>I44/F44</f>
        <v>0</v>
      </c>
    </row>
    <row r="45" spans="3:10" ht="15.75">
      <c r="C45" s="12" t="s">
        <v>11</v>
      </c>
      <c r="D45" s="7">
        <v>0</v>
      </c>
      <c r="E45" s="7">
        <v>0</v>
      </c>
      <c r="F45" s="7">
        <v>53200</v>
      </c>
      <c r="G45" s="7">
        <v>18120.49</v>
      </c>
      <c r="H45" s="45">
        <f>G45/F45</f>
        <v>0.3406107142857143</v>
      </c>
      <c r="I45" s="53">
        <v>18120.5</v>
      </c>
      <c r="J45" s="46">
        <f>I45/F45</f>
        <v>0.3406109022556391</v>
      </c>
    </row>
    <row r="46" spans="3:10" ht="15.75">
      <c r="C46" s="12"/>
      <c r="D46" s="7"/>
      <c r="E46" s="7"/>
      <c r="F46" s="7"/>
      <c r="G46" s="7"/>
      <c r="H46" s="45"/>
      <c r="I46" s="7"/>
      <c r="J46" s="46"/>
    </row>
    <row r="47" spans="3:10" ht="78.75">
      <c r="C47" s="12" t="s">
        <v>75</v>
      </c>
      <c r="D47" s="7"/>
      <c r="E47" s="7"/>
      <c r="F47" s="7"/>
      <c r="G47" s="7"/>
      <c r="H47" s="45"/>
      <c r="I47" s="7"/>
      <c r="J47" s="46"/>
    </row>
    <row r="48" spans="3:10" ht="15.75">
      <c r="C48" s="12" t="s">
        <v>1</v>
      </c>
      <c r="D48" s="7">
        <f>D49+D50+D51</f>
        <v>82.7</v>
      </c>
      <c r="E48" s="7">
        <f>E49+E50+E51</f>
        <v>82.74</v>
      </c>
      <c r="F48" s="7">
        <f>F49+F50+F51</f>
        <v>82.7</v>
      </c>
      <c r="G48" s="7">
        <f>G49+G50+G51</f>
        <v>0</v>
      </c>
      <c r="H48" s="56">
        <f>G48/F48</f>
        <v>0</v>
      </c>
      <c r="I48" s="53">
        <f>I49+I50+I51</f>
        <v>0</v>
      </c>
      <c r="J48" s="60">
        <f>I48/F48</f>
        <v>0</v>
      </c>
    </row>
    <row r="49" spans="3:10" ht="15.75">
      <c r="C49" s="12" t="s">
        <v>16</v>
      </c>
      <c r="D49" s="7">
        <v>24.8</v>
      </c>
      <c r="E49" s="7">
        <v>24.83</v>
      </c>
      <c r="F49" s="7">
        <v>24.8</v>
      </c>
      <c r="G49" s="7">
        <v>0</v>
      </c>
      <c r="H49" s="56">
        <f>G49/F49</f>
        <v>0</v>
      </c>
      <c r="I49" s="7">
        <v>0</v>
      </c>
      <c r="J49" s="60">
        <f>I49/F49</f>
        <v>0</v>
      </c>
    </row>
    <row r="50" spans="3:10" ht="15.75">
      <c r="C50" s="12" t="s">
        <v>10</v>
      </c>
      <c r="D50" s="7">
        <v>57.9</v>
      </c>
      <c r="E50" s="7">
        <v>57.91</v>
      </c>
      <c r="F50" s="7">
        <v>57.9</v>
      </c>
      <c r="G50" s="7">
        <v>0</v>
      </c>
      <c r="H50" s="45">
        <v>0</v>
      </c>
      <c r="I50" s="7">
        <v>0</v>
      </c>
      <c r="J50" s="46">
        <v>0</v>
      </c>
    </row>
    <row r="51" spans="3:10" ht="15.75">
      <c r="C51" s="12" t="s">
        <v>11</v>
      </c>
      <c r="D51" s="7">
        <v>0</v>
      </c>
      <c r="E51" s="7">
        <v>0</v>
      </c>
      <c r="F51" s="7">
        <v>0</v>
      </c>
      <c r="G51" s="7">
        <v>0</v>
      </c>
      <c r="H51" s="45">
        <v>0</v>
      </c>
      <c r="I51" s="53">
        <v>0</v>
      </c>
      <c r="J51" s="46">
        <v>0</v>
      </c>
    </row>
    <row r="52" spans="3:10" ht="15.75">
      <c r="C52" s="12"/>
      <c r="D52" s="7"/>
      <c r="E52" s="7"/>
      <c r="F52" s="7"/>
      <c r="G52" s="7"/>
      <c r="H52" s="45"/>
      <c r="I52" s="7"/>
      <c r="J52" s="46"/>
    </row>
    <row r="53" spans="3:10" ht="15.75">
      <c r="C53" s="12"/>
      <c r="D53" s="7"/>
      <c r="E53" s="7"/>
      <c r="F53" s="7"/>
      <c r="G53" s="7"/>
      <c r="H53" s="45"/>
      <c r="I53" s="7"/>
      <c r="J53" s="46"/>
    </row>
    <row r="54" spans="3:10" ht="31.5">
      <c r="C54" s="12" t="s">
        <v>20</v>
      </c>
      <c r="D54" s="7"/>
      <c r="E54" s="7"/>
      <c r="F54" s="7"/>
      <c r="G54" s="7"/>
      <c r="H54" s="45"/>
      <c r="I54" s="7"/>
      <c r="J54" s="46"/>
    </row>
    <row r="55" spans="3:10" ht="15.75">
      <c r="C55" s="12" t="s">
        <v>1</v>
      </c>
      <c r="D55" s="7">
        <f>D56+D57+D58</f>
        <v>19896.6</v>
      </c>
      <c r="E55" s="7">
        <f>E56+E57+E58</f>
        <v>19896.61</v>
      </c>
      <c r="F55" s="7">
        <f>F56+F57+F58</f>
        <v>19896.6</v>
      </c>
      <c r="G55" s="7">
        <f>G56+G57+G58</f>
        <v>5206.62</v>
      </c>
      <c r="H55" s="45">
        <f>G55/F55</f>
        <v>0.2616839057929496</v>
      </c>
      <c r="I55" s="7">
        <f>I56+I57+I58</f>
        <v>5206.62</v>
      </c>
      <c r="J55" s="46">
        <f>I55/F55</f>
        <v>0.2616839057929496</v>
      </c>
    </row>
    <row r="56" spans="3:10" ht="15.75">
      <c r="C56" s="12" t="s">
        <v>16</v>
      </c>
      <c r="D56" s="7">
        <v>19896.6</v>
      </c>
      <c r="E56" s="7">
        <v>19896.61</v>
      </c>
      <c r="F56" s="7">
        <v>19896.6</v>
      </c>
      <c r="G56" s="7">
        <v>5206.62</v>
      </c>
      <c r="H56" s="45">
        <f>G56/F56</f>
        <v>0.2616839057929496</v>
      </c>
      <c r="I56" s="53">
        <v>5206.62</v>
      </c>
      <c r="J56" s="46">
        <f>I56/F56</f>
        <v>0.2616839057929496</v>
      </c>
    </row>
    <row r="57" spans="3:10" ht="15.75">
      <c r="C57" s="12" t="s">
        <v>10</v>
      </c>
      <c r="D57" s="7">
        <v>0</v>
      </c>
      <c r="E57" s="7">
        <v>0</v>
      </c>
      <c r="F57" s="7">
        <v>0</v>
      </c>
      <c r="G57" s="7">
        <v>0</v>
      </c>
      <c r="H57" s="45">
        <v>0</v>
      </c>
      <c r="I57" s="7">
        <v>0</v>
      </c>
      <c r="J57" s="46">
        <v>0</v>
      </c>
    </row>
    <row r="58" spans="3:10" ht="15.75">
      <c r="C58" s="12" t="s">
        <v>11</v>
      </c>
      <c r="D58" s="7">
        <v>0</v>
      </c>
      <c r="E58" s="7">
        <v>0</v>
      </c>
      <c r="F58" s="7">
        <v>0</v>
      </c>
      <c r="G58" s="7">
        <v>0</v>
      </c>
      <c r="H58" s="45">
        <v>0</v>
      </c>
      <c r="I58" s="7">
        <v>0</v>
      </c>
      <c r="J58" s="46">
        <v>0</v>
      </c>
    </row>
    <row r="59" spans="3:10" ht="15.75">
      <c r="C59" s="12"/>
      <c r="D59" s="7"/>
      <c r="E59" s="7"/>
      <c r="F59" s="7"/>
      <c r="G59" s="7"/>
      <c r="H59" s="45"/>
      <c r="I59" s="7"/>
      <c r="J59" s="46"/>
    </row>
    <row r="60" spans="3:10" ht="32.25" customHeight="1">
      <c r="C60" s="12" t="s">
        <v>102</v>
      </c>
      <c r="D60" s="7"/>
      <c r="E60" s="7"/>
      <c r="F60" s="7"/>
      <c r="G60" s="7"/>
      <c r="H60" s="45"/>
      <c r="I60" s="7"/>
      <c r="J60" s="46"/>
    </row>
    <row r="61" spans="3:10" ht="15.75">
      <c r="C61" s="12" t="s">
        <v>1</v>
      </c>
      <c r="D61" s="7">
        <f>D62+D63+D64</f>
        <v>11396</v>
      </c>
      <c r="E61" s="7">
        <f>E62+E63+E64</f>
        <v>0</v>
      </c>
      <c r="F61" s="7">
        <f>F62+F63+F64</f>
        <v>11396</v>
      </c>
      <c r="G61" s="7">
        <f>G62+G63+G64</f>
        <v>0</v>
      </c>
      <c r="H61" s="56">
        <f>G61/F61</f>
        <v>0</v>
      </c>
      <c r="I61" s="7">
        <f>I62+I63+I64</f>
        <v>0</v>
      </c>
      <c r="J61" s="60">
        <f>I61/F61</f>
        <v>0</v>
      </c>
    </row>
    <row r="62" spans="3:10" ht="15.75">
      <c r="C62" s="12" t="s">
        <v>16</v>
      </c>
      <c r="D62" s="7">
        <v>3820</v>
      </c>
      <c r="E62" s="7">
        <v>0</v>
      </c>
      <c r="F62" s="7">
        <v>3820</v>
      </c>
      <c r="G62" s="7">
        <v>0</v>
      </c>
      <c r="H62" s="56">
        <f>G62/F62</f>
        <v>0</v>
      </c>
      <c r="I62" s="7">
        <v>0</v>
      </c>
      <c r="J62" s="46">
        <f>I62/F62</f>
        <v>0</v>
      </c>
    </row>
    <row r="63" spans="3:10" ht="15.75">
      <c r="C63" s="12" t="s">
        <v>68</v>
      </c>
      <c r="D63" s="7">
        <v>7576</v>
      </c>
      <c r="E63" s="7">
        <v>0</v>
      </c>
      <c r="F63" s="7">
        <v>7576</v>
      </c>
      <c r="G63" s="7">
        <v>0</v>
      </c>
      <c r="H63" s="56">
        <f>G63/F63</f>
        <v>0</v>
      </c>
      <c r="I63" s="7">
        <v>0</v>
      </c>
      <c r="J63" s="46">
        <f>I63/F63</f>
        <v>0</v>
      </c>
    </row>
    <row r="64" spans="3:10" ht="15.75">
      <c r="C64" s="12" t="s">
        <v>11</v>
      </c>
      <c r="D64" s="7">
        <v>0</v>
      </c>
      <c r="E64" s="7">
        <v>0</v>
      </c>
      <c r="F64" s="7">
        <v>0</v>
      </c>
      <c r="G64" s="7">
        <v>0</v>
      </c>
      <c r="H64" s="56">
        <v>0</v>
      </c>
      <c r="I64" s="53">
        <v>0</v>
      </c>
      <c r="J64" s="60">
        <v>0</v>
      </c>
    </row>
    <row r="65" spans="3:10" ht="15.75">
      <c r="C65" s="12"/>
      <c r="D65" s="7"/>
      <c r="E65" s="7"/>
      <c r="F65" s="7"/>
      <c r="G65" s="7"/>
      <c r="H65" s="45"/>
      <c r="I65" s="7"/>
      <c r="J65" s="46"/>
    </row>
    <row r="66" spans="3:10" ht="16.5" customHeight="1">
      <c r="C66" s="12"/>
      <c r="D66" s="14"/>
      <c r="E66" s="14"/>
      <c r="F66" s="7"/>
      <c r="G66" s="43"/>
      <c r="H66" s="45"/>
      <c r="I66" s="8"/>
      <c r="J66" s="46"/>
    </row>
    <row r="67" spans="3:10" ht="47.25">
      <c r="C67" s="28" t="s">
        <v>21</v>
      </c>
      <c r="D67" s="14"/>
      <c r="E67" s="14"/>
      <c r="F67" s="7"/>
      <c r="G67" s="43"/>
      <c r="H67" s="45"/>
      <c r="I67" s="8"/>
      <c r="J67" s="46"/>
    </row>
    <row r="68" spans="3:10" s="22" customFormat="1" ht="15.75" customHeight="1">
      <c r="C68" s="21" t="s">
        <v>1</v>
      </c>
      <c r="D68" s="9">
        <f aca="true" t="shared" si="2" ref="D68:G71">D74+D80+D86</f>
        <v>5705342.970000001</v>
      </c>
      <c r="E68" s="52">
        <f t="shared" si="2"/>
        <v>5727283.640000001</v>
      </c>
      <c r="F68" s="9">
        <f t="shared" si="2"/>
        <v>5888360.010000001</v>
      </c>
      <c r="G68" s="9">
        <f t="shared" si="2"/>
        <v>1379264.85</v>
      </c>
      <c r="H68" s="45">
        <f>G68/F68</f>
        <v>0.23423582247988264</v>
      </c>
      <c r="I68" s="9">
        <f>I74+I80+I86</f>
        <v>1379264.79</v>
      </c>
      <c r="J68" s="46">
        <f>I68/F68</f>
        <v>0.23423581229028825</v>
      </c>
    </row>
    <row r="69" spans="3:10" ht="16.5" customHeight="1">
      <c r="C69" s="12" t="s">
        <v>16</v>
      </c>
      <c r="D69" s="7">
        <f t="shared" si="2"/>
        <v>1958323</v>
      </c>
      <c r="E69" s="7">
        <f t="shared" si="2"/>
        <v>1977626.7699999998</v>
      </c>
      <c r="F69" s="7">
        <f t="shared" si="2"/>
        <v>1958322.9899999998</v>
      </c>
      <c r="G69" s="7">
        <f t="shared" si="2"/>
        <v>436090.86</v>
      </c>
      <c r="H69" s="45">
        <f>G69/F69</f>
        <v>0.22268587062852183</v>
      </c>
      <c r="I69" s="7">
        <f>I75+I81+I87</f>
        <v>436090.8</v>
      </c>
      <c r="J69" s="46">
        <f>I69/F69</f>
        <v>0.22268583999006214</v>
      </c>
    </row>
    <row r="70" spans="3:10" ht="17.25" customHeight="1">
      <c r="C70" s="12" t="s">
        <v>10</v>
      </c>
      <c r="D70" s="7">
        <f t="shared" si="2"/>
        <v>3747019.97</v>
      </c>
      <c r="E70" s="7">
        <f t="shared" si="2"/>
        <v>3749656.87</v>
      </c>
      <c r="F70" s="7">
        <f t="shared" si="2"/>
        <v>3747020.02</v>
      </c>
      <c r="G70" s="7">
        <f t="shared" si="2"/>
        <v>895933.5</v>
      </c>
      <c r="H70" s="45">
        <f>G70/F70</f>
        <v>0.23910560798124586</v>
      </c>
      <c r="I70" s="7">
        <f>I76+I82+I88</f>
        <v>895933.49</v>
      </c>
      <c r="J70" s="46">
        <f>I70/F70</f>
        <v>0.2391056053124584</v>
      </c>
    </row>
    <row r="71" spans="3:10" ht="17.25" customHeight="1">
      <c r="C71" s="12" t="s">
        <v>11</v>
      </c>
      <c r="D71" s="7">
        <f t="shared" si="2"/>
        <v>0</v>
      </c>
      <c r="E71" s="7">
        <f t="shared" si="2"/>
        <v>0</v>
      </c>
      <c r="F71" s="7">
        <f t="shared" si="2"/>
        <v>183017</v>
      </c>
      <c r="G71" s="7">
        <f t="shared" si="2"/>
        <v>47240.490000000005</v>
      </c>
      <c r="H71" s="45">
        <f>G71/F71</f>
        <v>0.25812077566564856</v>
      </c>
      <c r="I71" s="7">
        <v>47240.5</v>
      </c>
      <c r="J71" s="46">
        <f>I71/F71</f>
        <v>0.25812083030538147</v>
      </c>
    </row>
    <row r="72" spans="3:10" ht="18.75" customHeight="1">
      <c r="C72" s="29"/>
      <c r="D72" s="14"/>
      <c r="E72" s="14"/>
      <c r="F72" s="25"/>
      <c r="G72" s="43"/>
      <c r="H72" s="45"/>
      <c r="I72" s="43"/>
      <c r="J72" s="46"/>
    </row>
    <row r="73" spans="3:10" ht="17.25" customHeight="1">
      <c r="C73" s="11" t="s">
        <v>2</v>
      </c>
      <c r="D73" s="14"/>
      <c r="E73" s="14"/>
      <c r="F73" s="26"/>
      <c r="G73" s="8"/>
      <c r="H73" s="45"/>
      <c r="I73" s="8"/>
      <c r="J73" s="46"/>
    </row>
    <row r="74" spans="3:10" ht="17.25" customHeight="1">
      <c r="C74" s="12" t="s">
        <v>1</v>
      </c>
      <c r="D74" s="53">
        <f>D75+D76+D77</f>
        <v>5070752.65</v>
      </c>
      <c r="E74" s="53">
        <f>E75+E76+E77</f>
        <v>5087255.48</v>
      </c>
      <c r="F74" s="7">
        <f>F75+F76+F77</f>
        <v>5179872.7</v>
      </c>
      <c r="G74" s="7">
        <f>G75+G76+G77</f>
        <v>1208914.73</v>
      </c>
      <c r="H74" s="45">
        <f>G74/F74</f>
        <v>0.2333869575597871</v>
      </c>
      <c r="I74" s="53">
        <f>I75+I76+I77</f>
        <v>1208914.7</v>
      </c>
      <c r="J74" s="46">
        <f>I74/F74</f>
        <v>0.233386951768139</v>
      </c>
    </row>
    <row r="75" spans="3:10" ht="17.25" customHeight="1">
      <c r="C75" s="12" t="s">
        <v>16</v>
      </c>
      <c r="D75" s="7">
        <v>1324670.2</v>
      </c>
      <c r="E75" s="7">
        <v>1339153.13</v>
      </c>
      <c r="F75" s="7">
        <v>1324670.2</v>
      </c>
      <c r="G75" s="8">
        <v>283378.42</v>
      </c>
      <c r="H75" s="45">
        <f>G75/F75</f>
        <v>0.2139237524932621</v>
      </c>
      <c r="I75" s="51">
        <v>283378.41</v>
      </c>
      <c r="J75" s="46">
        <f>I75/F75</f>
        <v>0.21392374494421326</v>
      </c>
    </row>
    <row r="76" spans="3:10" ht="17.25" customHeight="1">
      <c r="C76" s="12" t="s">
        <v>10</v>
      </c>
      <c r="D76" s="8">
        <v>3746082.45</v>
      </c>
      <c r="E76" s="7">
        <v>3748102.35</v>
      </c>
      <c r="F76" s="8">
        <v>3746082.5</v>
      </c>
      <c r="G76" s="8">
        <v>895933.5</v>
      </c>
      <c r="H76" s="45">
        <f>G76/F76</f>
        <v>0.2391654481715232</v>
      </c>
      <c r="I76" s="51">
        <v>895933.49</v>
      </c>
      <c r="J76" s="46">
        <f>I76/F76</f>
        <v>0.23916544550206784</v>
      </c>
    </row>
    <row r="77" spans="3:10" ht="17.25" customHeight="1">
      <c r="C77" s="12" t="s">
        <v>11</v>
      </c>
      <c r="D77" s="8">
        <v>0</v>
      </c>
      <c r="E77" s="8">
        <v>0</v>
      </c>
      <c r="F77" s="7">
        <v>109120</v>
      </c>
      <c r="G77" s="8">
        <v>29602.81</v>
      </c>
      <c r="H77" s="45">
        <f>G77/F77</f>
        <v>0.27128674853372436</v>
      </c>
      <c r="I77" s="51">
        <v>29602.8</v>
      </c>
      <c r="J77" s="46">
        <f>I77/F77</f>
        <v>0.2712866568914956</v>
      </c>
    </row>
    <row r="78" spans="3:10" ht="17.25" customHeight="1">
      <c r="C78" s="12"/>
      <c r="D78" s="8"/>
      <c r="E78" s="8"/>
      <c r="F78" s="7"/>
      <c r="G78" s="8"/>
      <c r="H78" s="45"/>
      <c r="I78" s="8"/>
      <c r="J78" s="46"/>
    </row>
    <row r="79" spans="3:10" ht="48" customHeight="1">
      <c r="C79" s="11" t="s">
        <v>12</v>
      </c>
      <c r="D79" s="8"/>
      <c r="E79" s="8"/>
      <c r="F79" s="7"/>
      <c r="G79" s="8"/>
      <c r="H79" s="45"/>
      <c r="I79" s="8"/>
      <c r="J79" s="46"/>
    </row>
    <row r="80" spans="3:10" ht="17.25" customHeight="1">
      <c r="C80" s="12" t="s">
        <v>1</v>
      </c>
      <c r="D80" s="7">
        <f>D81+D82+D83</f>
        <v>587007.13</v>
      </c>
      <c r="E80" s="53">
        <f>E81+E82+E83</f>
        <v>592444.97</v>
      </c>
      <c r="F80" s="7">
        <f>F81+F82+F83</f>
        <v>660904.12</v>
      </c>
      <c r="G80" s="7">
        <f>G81+G82+G83</f>
        <v>162527.02</v>
      </c>
      <c r="H80" s="45">
        <f>G80/F80</f>
        <v>0.24591618524030384</v>
      </c>
      <c r="I80" s="7">
        <f>I81+I82+I83</f>
        <v>162527.04</v>
      </c>
      <c r="J80" s="46">
        <f>I80/F80</f>
        <v>0.24591621550187948</v>
      </c>
    </row>
    <row r="81" spans="3:10" ht="17.25" customHeight="1">
      <c r="C81" s="12" t="s">
        <v>16</v>
      </c>
      <c r="D81" s="7">
        <v>586069.61</v>
      </c>
      <c r="E81" s="7">
        <v>590890.45</v>
      </c>
      <c r="F81" s="7">
        <v>586069.6</v>
      </c>
      <c r="G81" s="7">
        <v>144889.34</v>
      </c>
      <c r="H81" s="45">
        <f>G81/F81</f>
        <v>0.2472220705527125</v>
      </c>
      <c r="I81" s="7">
        <v>144889.34</v>
      </c>
      <c r="J81" s="46">
        <f>I81/F81</f>
        <v>0.2472220705527125</v>
      </c>
    </row>
    <row r="82" spans="3:10" ht="17.25" customHeight="1">
      <c r="C82" s="12" t="s">
        <v>10</v>
      </c>
      <c r="D82" s="8">
        <v>937.52</v>
      </c>
      <c r="E82" s="7">
        <v>1554.52</v>
      </c>
      <c r="F82" s="7">
        <v>937.52</v>
      </c>
      <c r="G82" s="8">
        <v>0</v>
      </c>
      <c r="H82" s="45">
        <f>G82/F82</f>
        <v>0</v>
      </c>
      <c r="I82" s="8">
        <v>0</v>
      </c>
      <c r="J82" s="46">
        <f>I82/F82</f>
        <v>0</v>
      </c>
    </row>
    <row r="83" spans="3:10" ht="17.25" customHeight="1">
      <c r="C83" s="12" t="s">
        <v>11</v>
      </c>
      <c r="D83" s="8">
        <v>0</v>
      </c>
      <c r="E83" s="8">
        <v>0</v>
      </c>
      <c r="F83" s="8">
        <v>73897</v>
      </c>
      <c r="G83" s="7">
        <v>17637.68</v>
      </c>
      <c r="H83" s="45">
        <f>G83/F83</f>
        <v>0.23867924272974547</v>
      </c>
      <c r="I83" s="53">
        <v>17637.7</v>
      </c>
      <c r="J83" s="46">
        <f>I83/F83</f>
        <v>0.23867951337672708</v>
      </c>
    </row>
    <row r="84" spans="3:10" ht="17.25" customHeight="1">
      <c r="C84" s="12"/>
      <c r="D84" s="8"/>
      <c r="E84" s="8"/>
      <c r="F84" s="7"/>
      <c r="G84" s="8"/>
      <c r="H84" s="45"/>
      <c r="I84" s="8"/>
      <c r="J84" s="46"/>
    </row>
    <row r="85" spans="1:10" ht="31.5" customHeight="1">
      <c r="A85" s="1" t="s">
        <v>70</v>
      </c>
      <c r="C85" s="12" t="s">
        <v>40</v>
      </c>
      <c r="D85" s="8"/>
      <c r="E85" s="8"/>
      <c r="F85" s="7"/>
      <c r="G85" s="8"/>
      <c r="H85" s="45"/>
      <c r="I85" s="8"/>
      <c r="J85" s="46"/>
    </row>
    <row r="86" spans="3:10" ht="17.25" customHeight="1">
      <c r="C86" s="12" t="s">
        <v>1</v>
      </c>
      <c r="D86" s="8">
        <f>D87+D88+D89</f>
        <v>47583.19</v>
      </c>
      <c r="E86" s="8">
        <f>E87+E88+E89</f>
        <v>47583.19</v>
      </c>
      <c r="F86" s="8">
        <f>F87+F88+F89</f>
        <v>47583.19</v>
      </c>
      <c r="G86" s="8">
        <f>G87+G88+G89</f>
        <v>7823.1</v>
      </c>
      <c r="H86" s="45">
        <f>G86/F86</f>
        <v>0.16440890154695387</v>
      </c>
      <c r="I86" s="51">
        <f>I87+I88+I89</f>
        <v>7823.05</v>
      </c>
      <c r="J86" s="46">
        <f>I86/F86</f>
        <v>0.16440785075569755</v>
      </c>
    </row>
    <row r="87" spans="3:10" ht="17.25" customHeight="1">
      <c r="C87" s="12" t="s">
        <v>16</v>
      </c>
      <c r="D87" s="7">
        <v>47583.19</v>
      </c>
      <c r="E87" s="8">
        <v>47583.19</v>
      </c>
      <c r="F87" s="7">
        <v>47583.19</v>
      </c>
      <c r="G87" s="8">
        <v>7823.1</v>
      </c>
      <c r="H87" s="45">
        <f>G87/F87</f>
        <v>0.16440890154695387</v>
      </c>
      <c r="I87" s="51">
        <v>7823.05</v>
      </c>
      <c r="J87" s="46">
        <f>I87/F87</f>
        <v>0.16440785075569755</v>
      </c>
    </row>
    <row r="88" spans="3:10" ht="17.25" customHeight="1">
      <c r="C88" s="12" t="s">
        <v>10</v>
      </c>
      <c r="D88" s="7">
        <v>0</v>
      </c>
      <c r="E88" s="8">
        <v>0</v>
      </c>
      <c r="F88" s="7">
        <v>0</v>
      </c>
      <c r="G88" s="8">
        <v>0</v>
      </c>
      <c r="H88" s="45">
        <v>0</v>
      </c>
      <c r="I88" s="8">
        <v>0</v>
      </c>
      <c r="J88" s="46">
        <v>0</v>
      </c>
    </row>
    <row r="89" spans="3:10" ht="17.25" customHeight="1">
      <c r="C89" s="12" t="s">
        <v>11</v>
      </c>
      <c r="D89" s="7">
        <v>0</v>
      </c>
      <c r="E89" s="8">
        <v>0</v>
      </c>
      <c r="F89" s="7">
        <v>0</v>
      </c>
      <c r="G89" s="8">
        <v>0</v>
      </c>
      <c r="H89" s="45">
        <v>0</v>
      </c>
      <c r="I89" s="8">
        <v>0</v>
      </c>
      <c r="J89" s="46">
        <v>0</v>
      </c>
    </row>
    <row r="90" spans="3:10" ht="17.25" customHeight="1">
      <c r="C90" s="12"/>
      <c r="D90" s="8"/>
      <c r="E90" s="8"/>
      <c r="F90" s="7"/>
      <c r="G90" s="8"/>
      <c r="H90" s="45"/>
      <c r="I90" s="8"/>
      <c r="J90" s="46"/>
    </row>
    <row r="91" spans="3:10" ht="57.75" customHeight="1">
      <c r="C91" s="19" t="s">
        <v>22</v>
      </c>
      <c r="D91" s="8"/>
      <c r="E91" s="8"/>
      <c r="F91" s="7"/>
      <c r="G91" s="8"/>
      <c r="H91" s="45"/>
      <c r="I91" s="8"/>
      <c r="J91" s="46"/>
    </row>
    <row r="92" spans="3:10" s="22" customFormat="1" ht="15.75" customHeight="1">
      <c r="C92" s="21" t="s">
        <v>1</v>
      </c>
      <c r="D92" s="9">
        <f aca="true" t="shared" si="3" ref="D92:G95">D98+D104+D110+D116+D122+D128</f>
        <v>64125</v>
      </c>
      <c r="E92" s="9">
        <f t="shared" si="3"/>
        <v>64125</v>
      </c>
      <c r="F92" s="9">
        <f t="shared" si="3"/>
        <v>64125</v>
      </c>
      <c r="G92" s="9">
        <f t="shared" si="3"/>
        <v>8327.27</v>
      </c>
      <c r="H92" s="45">
        <f>G92/F92</f>
        <v>0.12985996101364522</v>
      </c>
      <c r="I92" s="52">
        <f>I98+I104+I110+I116+I122+I128</f>
        <v>8327.220000000001</v>
      </c>
      <c r="J92" s="46">
        <f>I92/F92</f>
        <v>0.12985918128654972</v>
      </c>
    </row>
    <row r="93" spans="3:10" ht="16.5" customHeight="1">
      <c r="C93" s="12" t="s">
        <v>16</v>
      </c>
      <c r="D93" s="7">
        <f t="shared" si="3"/>
        <v>43964</v>
      </c>
      <c r="E93" s="7">
        <f t="shared" si="3"/>
        <v>43964</v>
      </c>
      <c r="F93" s="7">
        <f t="shared" si="3"/>
        <v>43964</v>
      </c>
      <c r="G93" s="7">
        <f t="shared" si="3"/>
        <v>6547.1</v>
      </c>
      <c r="H93" s="45">
        <f>G93/F93</f>
        <v>0.14891957055772906</v>
      </c>
      <c r="I93" s="7">
        <f>I99+I105+I111+I117+I123+I129</f>
        <v>6547.05</v>
      </c>
      <c r="J93" s="46">
        <f>I93/F93</f>
        <v>0.1489184332635793</v>
      </c>
    </row>
    <row r="94" spans="3:10" ht="18" customHeight="1">
      <c r="C94" s="12" t="s">
        <v>10</v>
      </c>
      <c r="D94" s="7">
        <f t="shared" si="3"/>
        <v>20161</v>
      </c>
      <c r="E94" s="7">
        <f t="shared" si="3"/>
        <v>20161</v>
      </c>
      <c r="F94" s="7">
        <f t="shared" si="3"/>
        <v>20161</v>
      </c>
      <c r="G94" s="7">
        <f t="shared" si="3"/>
        <v>1780.17</v>
      </c>
      <c r="H94" s="45">
        <f>G94/F94</f>
        <v>0.08829770348693021</v>
      </c>
      <c r="I94" s="7">
        <f>I100+I106+I112+I118+I124+I130</f>
        <v>1780.17</v>
      </c>
      <c r="J94" s="46">
        <f>I94/F94</f>
        <v>0.08829770348693021</v>
      </c>
    </row>
    <row r="95" spans="3:10" ht="16.5" customHeight="1">
      <c r="C95" s="12" t="s">
        <v>11</v>
      </c>
      <c r="D95" s="7">
        <f t="shared" si="3"/>
        <v>0</v>
      </c>
      <c r="E95" s="7">
        <f t="shared" si="3"/>
        <v>0</v>
      </c>
      <c r="F95" s="7">
        <f t="shared" si="3"/>
        <v>0</v>
      </c>
      <c r="G95" s="7">
        <f t="shared" si="3"/>
        <v>0</v>
      </c>
      <c r="H95" s="45">
        <v>0</v>
      </c>
      <c r="I95" s="7">
        <f>I101+I107+I113+I119+I125+I131</f>
        <v>0</v>
      </c>
      <c r="J95" s="46">
        <v>0</v>
      </c>
    </row>
    <row r="96" spans="3:10" ht="13.5" customHeight="1">
      <c r="C96" s="34"/>
      <c r="D96" s="8"/>
      <c r="E96" s="8"/>
      <c r="F96" s="7"/>
      <c r="G96" s="8"/>
      <c r="H96" s="45"/>
      <c r="I96" s="8"/>
      <c r="J96" s="46"/>
    </row>
    <row r="97" spans="3:10" ht="29.25" customHeight="1">
      <c r="C97" s="30" t="s">
        <v>23</v>
      </c>
      <c r="D97" s="8"/>
      <c r="E97" s="8"/>
      <c r="F97" s="7"/>
      <c r="G97" s="8"/>
      <c r="H97" s="45"/>
      <c r="I97" s="8"/>
      <c r="J97" s="46"/>
    </row>
    <row r="98" spans="3:10" ht="15.75">
      <c r="C98" s="12" t="s">
        <v>1</v>
      </c>
      <c r="D98" s="7">
        <f>D99+D100+D101</f>
        <v>28000</v>
      </c>
      <c r="E98" s="7">
        <f>E99+E100+E101</f>
        <v>28000</v>
      </c>
      <c r="F98" s="7">
        <f>F99+F100+F101</f>
        <v>28000</v>
      </c>
      <c r="G98" s="7">
        <f>G99+G100+G101</f>
        <v>6547.1</v>
      </c>
      <c r="H98" s="45">
        <f>G98/F98</f>
        <v>0.233825</v>
      </c>
      <c r="I98" s="53">
        <f>I99+I100+I101</f>
        <v>6547.05</v>
      </c>
      <c r="J98" s="46">
        <f>I98/F98</f>
        <v>0.2338232142857143</v>
      </c>
    </row>
    <row r="99" spans="3:10" ht="15.75">
      <c r="C99" s="12" t="s">
        <v>16</v>
      </c>
      <c r="D99" s="7">
        <v>28000</v>
      </c>
      <c r="E99" s="7">
        <v>28000</v>
      </c>
      <c r="F99" s="7">
        <v>28000</v>
      </c>
      <c r="G99" s="8">
        <v>6547.1</v>
      </c>
      <c r="H99" s="45">
        <f>G99/F99</f>
        <v>0.233825</v>
      </c>
      <c r="I99" s="8">
        <v>6547.05</v>
      </c>
      <c r="J99" s="46">
        <f>I99/F99</f>
        <v>0.2338232142857143</v>
      </c>
    </row>
    <row r="100" spans="3:10" ht="15.75">
      <c r="C100" s="12" t="s">
        <v>10</v>
      </c>
      <c r="D100" s="8">
        <v>0</v>
      </c>
      <c r="E100" s="8">
        <v>0</v>
      </c>
      <c r="F100" s="8">
        <v>0</v>
      </c>
      <c r="G100" s="8">
        <v>0</v>
      </c>
      <c r="H100" s="45">
        <v>0</v>
      </c>
      <c r="I100" s="8">
        <v>0</v>
      </c>
      <c r="J100" s="46">
        <v>0</v>
      </c>
    </row>
    <row r="101" spans="3:10" ht="15.75">
      <c r="C101" s="12" t="s">
        <v>11</v>
      </c>
      <c r="D101" s="7">
        <v>0</v>
      </c>
      <c r="E101" s="8">
        <v>0</v>
      </c>
      <c r="F101" s="7">
        <v>0</v>
      </c>
      <c r="G101" s="8">
        <v>0</v>
      </c>
      <c r="H101" s="45">
        <v>0</v>
      </c>
      <c r="I101" s="8">
        <v>0</v>
      </c>
      <c r="J101" s="46">
        <v>0</v>
      </c>
    </row>
    <row r="102" spans="3:10" ht="15.75">
      <c r="C102" s="31"/>
      <c r="D102" s="8"/>
      <c r="E102" s="8"/>
      <c r="F102" s="7"/>
      <c r="G102" s="8"/>
      <c r="H102" s="45"/>
      <c r="I102" s="8"/>
      <c r="J102" s="46"/>
    </row>
    <row r="103" spans="3:10" ht="31.5">
      <c r="C103" s="32" t="s">
        <v>24</v>
      </c>
      <c r="D103" s="8"/>
      <c r="E103" s="8"/>
      <c r="F103" s="7"/>
      <c r="G103" s="8"/>
      <c r="H103" s="45"/>
      <c r="I103" s="8"/>
      <c r="J103" s="46"/>
    </row>
    <row r="104" spans="3:10" ht="15" customHeight="1">
      <c r="C104" s="12" t="s">
        <v>1</v>
      </c>
      <c r="D104" s="7">
        <f>D105+D106+D107</f>
        <v>24989</v>
      </c>
      <c r="E104" s="7">
        <f>E105+E106+E107</f>
        <v>24989</v>
      </c>
      <c r="F104" s="7">
        <f>F105+F106+F107</f>
        <v>24989</v>
      </c>
      <c r="G104" s="7">
        <f>G105+G106+G107</f>
        <v>0</v>
      </c>
      <c r="H104" s="45">
        <f>G104/F104</f>
        <v>0</v>
      </c>
      <c r="I104" s="7">
        <f>I105+I106+I107</f>
        <v>0</v>
      </c>
      <c r="J104" s="46">
        <f>I104/F104</f>
        <v>0</v>
      </c>
    </row>
    <row r="105" spans="3:10" ht="15" customHeight="1">
      <c r="C105" s="12" t="s">
        <v>16</v>
      </c>
      <c r="D105" s="7">
        <v>15264</v>
      </c>
      <c r="E105" s="7">
        <v>15264</v>
      </c>
      <c r="F105" s="7">
        <v>15264</v>
      </c>
      <c r="G105" s="8">
        <v>0</v>
      </c>
      <c r="H105" s="45">
        <f>G105/F105</f>
        <v>0</v>
      </c>
      <c r="I105" s="8">
        <v>0</v>
      </c>
      <c r="J105" s="46">
        <f>I105/F105</f>
        <v>0</v>
      </c>
    </row>
    <row r="106" spans="3:10" ht="15" customHeight="1">
      <c r="C106" s="12" t="s">
        <v>10</v>
      </c>
      <c r="D106" s="7">
        <v>9725</v>
      </c>
      <c r="E106" s="7">
        <v>9725</v>
      </c>
      <c r="F106" s="7">
        <v>9725</v>
      </c>
      <c r="G106" s="8">
        <v>0</v>
      </c>
      <c r="H106" s="45">
        <f>G106/F106</f>
        <v>0</v>
      </c>
      <c r="I106" s="8">
        <v>0</v>
      </c>
      <c r="J106" s="46">
        <f>I106/F106</f>
        <v>0</v>
      </c>
    </row>
    <row r="107" spans="3:10" ht="15" customHeight="1">
      <c r="C107" s="12" t="s">
        <v>11</v>
      </c>
      <c r="D107" s="8">
        <v>0</v>
      </c>
      <c r="E107" s="8">
        <v>0</v>
      </c>
      <c r="F107" s="8">
        <v>0</v>
      </c>
      <c r="G107" s="8">
        <v>0</v>
      </c>
      <c r="H107" s="45">
        <v>0</v>
      </c>
      <c r="I107" s="8">
        <v>0</v>
      </c>
      <c r="J107" s="46">
        <v>0</v>
      </c>
    </row>
    <row r="108" spans="3:10" ht="15" customHeight="1">
      <c r="C108" s="12"/>
      <c r="D108" s="8"/>
      <c r="E108" s="8"/>
      <c r="F108" s="7"/>
      <c r="G108" s="8"/>
      <c r="H108" s="45"/>
      <c r="I108" s="8"/>
      <c r="J108" s="46"/>
    </row>
    <row r="109" spans="3:10" ht="60" customHeight="1">
      <c r="C109" s="11" t="s">
        <v>88</v>
      </c>
      <c r="D109" s="8"/>
      <c r="E109" s="8"/>
      <c r="F109" s="7"/>
      <c r="G109" s="8"/>
      <c r="H109" s="45"/>
      <c r="I109" s="8"/>
      <c r="J109" s="46"/>
    </row>
    <row r="110" spans="3:10" ht="29.25" customHeight="1">
      <c r="C110" s="12" t="s">
        <v>1</v>
      </c>
      <c r="D110" s="8">
        <f>D111+D112+D113</f>
        <v>0</v>
      </c>
      <c r="E110" s="8">
        <f>E111+E112+E113</f>
        <v>0</v>
      </c>
      <c r="F110" s="7">
        <f>F111+F112+F113</f>
        <v>0</v>
      </c>
      <c r="G110" s="8">
        <f>G111+G112+G113</f>
        <v>0</v>
      </c>
      <c r="H110" s="45">
        <v>0</v>
      </c>
      <c r="I110" s="8">
        <f>I111+I112+I113</f>
        <v>0</v>
      </c>
      <c r="J110" s="46">
        <v>0</v>
      </c>
    </row>
    <row r="111" spans="3:10" ht="15" customHeight="1">
      <c r="C111" s="12" t="s">
        <v>16</v>
      </c>
      <c r="D111" s="8">
        <v>0</v>
      </c>
      <c r="E111" s="8">
        <v>0</v>
      </c>
      <c r="F111" s="7">
        <v>0</v>
      </c>
      <c r="G111" s="8">
        <v>0</v>
      </c>
      <c r="H111" s="45">
        <v>0</v>
      </c>
      <c r="I111" s="8">
        <v>0</v>
      </c>
      <c r="J111" s="46">
        <v>0</v>
      </c>
    </row>
    <row r="112" spans="3:10" ht="15" customHeight="1">
      <c r="C112" s="12" t="s">
        <v>10</v>
      </c>
      <c r="D112" s="8">
        <f>+E112</f>
        <v>0</v>
      </c>
      <c r="E112" s="8">
        <v>0</v>
      </c>
      <c r="F112" s="7">
        <v>0</v>
      </c>
      <c r="G112" s="8">
        <v>0</v>
      </c>
      <c r="H112" s="45">
        <v>0</v>
      </c>
      <c r="I112" s="8">
        <v>0</v>
      </c>
      <c r="J112" s="46">
        <v>0</v>
      </c>
    </row>
    <row r="113" spans="3:10" ht="15" customHeight="1">
      <c r="C113" s="12" t="s">
        <v>11</v>
      </c>
      <c r="D113" s="8">
        <v>0</v>
      </c>
      <c r="E113" s="8">
        <v>0</v>
      </c>
      <c r="F113" s="7">
        <v>0</v>
      </c>
      <c r="G113" s="8">
        <v>0</v>
      </c>
      <c r="H113" s="45">
        <v>0</v>
      </c>
      <c r="I113" s="8">
        <v>0</v>
      </c>
      <c r="J113" s="46">
        <v>0</v>
      </c>
    </row>
    <row r="114" spans="3:10" ht="15" customHeight="1">
      <c r="C114" s="12"/>
      <c r="D114" s="8"/>
      <c r="E114" s="8"/>
      <c r="F114" s="7"/>
      <c r="G114" s="8"/>
      <c r="H114" s="45"/>
      <c r="I114" s="8"/>
      <c r="J114" s="46"/>
    </row>
    <row r="115" spans="3:10" ht="27" customHeight="1">
      <c r="C115" s="33" t="s">
        <v>48</v>
      </c>
      <c r="D115" s="8"/>
      <c r="E115" s="8"/>
      <c r="F115" s="7"/>
      <c r="G115" s="8"/>
      <c r="H115" s="45"/>
      <c r="I115" s="8"/>
      <c r="J115" s="46"/>
    </row>
    <row r="116" spans="3:10" ht="25.5" customHeight="1">
      <c r="C116" s="33" t="s">
        <v>1</v>
      </c>
      <c r="D116" s="8">
        <f>D117+D118+D119</f>
        <v>10436</v>
      </c>
      <c r="E116" s="8">
        <f>E117+E118+E119</f>
        <v>10436</v>
      </c>
      <c r="F116" s="7">
        <f>F117+F118+F119+F120</f>
        <v>10436</v>
      </c>
      <c r="G116" s="8">
        <f>G117+G118+G119+G120</f>
        <v>1780.17</v>
      </c>
      <c r="H116" s="45">
        <f>G116/F116</f>
        <v>0.17057972403219626</v>
      </c>
      <c r="I116" s="8">
        <f>I117+I118+I119</f>
        <v>1780.17</v>
      </c>
      <c r="J116" s="46">
        <f>I116/F116</f>
        <v>0.17057972403219626</v>
      </c>
    </row>
    <row r="117" spans="3:10" ht="15" customHeight="1">
      <c r="C117" s="33" t="s">
        <v>16</v>
      </c>
      <c r="D117" s="8">
        <v>0</v>
      </c>
      <c r="E117" s="8">
        <v>0</v>
      </c>
      <c r="F117" s="7">
        <v>0</v>
      </c>
      <c r="G117" s="8">
        <v>0</v>
      </c>
      <c r="H117" s="45">
        <v>0</v>
      </c>
      <c r="I117" s="8">
        <v>0</v>
      </c>
      <c r="J117" s="46">
        <v>0</v>
      </c>
    </row>
    <row r="118" spans="3:10" ht="15" customHeight="1">
      <c r="C118" s="33" t="s">
        <v>10</v>
      </c>
      <c r="D118" s="8">
        <v>10436</v>
      </c>
      <c r="E118" s="8">
        <v>10436</v>
      </c>
      <c r="F118" s="7">
        <v>10436</v>
      </c>
      <c r="G118" s="8">
        <v>1780.17</v>
      </c>
      <c r="H118" s="45">
        <f>G118/F118</f>
        <v>0.17057972403219626</v>
      </c>
      <c r="I118" s="8">
        <v>1780.17</v>
      </c>
      <c r="J118" s="46">
        <f>I118/F118</f>
        <v>0.17057972403219626</v>
      </c>
    </row>
    <row r="119" spans="3:10" ht="15" customHeight="1">
      <c r="C119" s="33" t="s">
        <v>11</v>
      </c>
      <c r="D119" s="8">
        <v>0</v>
      </c>
      <c r="E119" s="8">
        <v>0</v>
      </c>
      <c r="F119" s="7">
        <v>0</v>
      </c>
      <c r="G119" s="8">
        <v>0</v>
      </c>
      <c r="H119" s="45">
        <v>0</v>
      </c>
      <c r="I119" s="8">
        <v>0</v>
      </c>
      <c r="J119" s="46">
        <v>0</v>
      </c>
    </row>
    <row r="120" spans="3:10" ht="15" customHeight="1">
      <c r="C120" s="33"/>
      <c r="D120" s="8"/>
      <c r="E120" s="8"/>
      <c r="F120" s="7"/>
      <c r="G120" s="8"/>
      <c r="H120" s="45"/>
      <c r="I120" s="8"/>
      <c r="J120" s="46"/>
    </row>
    <row r="121" spans="3:10" ht="57" customHeight="1">
      <c r="C121" s="32" t="s">
        <v>25</v>
      </c>
      <c r="D121" s="8"/>
      <c r="E121" s="8"/>
      <c r="F121" s="7"/>
      <c r="G121" s="8"/>
      <c r="H121" s="45"/>
      <c r="I121" s="8"/>
      <c r="J121" s="46"/>
    </row>
    <row r="122" spans="3:10" ht="26.25" customHeight="1">
      <c r="C122" s="12" t="s">
        <v>1</v>
      </c>
      <c r="D122" s="7">
        <f>D123+D124+D125</f>
        <v>700</v>
      </c>
      <c r="E122" s="7">
        <f>E123+E124+E125</f>
        <v>700</v>
      </c>
      <c r="F122" s="7">
        <f>F123+F124+F125</f>
        <v>700</v>
      </c>
      <c r="G122" s="7">
        <f>G123+G124+G125</f>
        <v>0</v>
      </c>
      <c r="H122" s="45">
        <f>G122/F122</f>
        <v>0</v>
      </c>
      <c r="I122" s="7">
        <f>I123+I124+I125</f>
        <v>0</v>
      </c>
      <c r="J122" s="46">
        <f>I122/F122</f>
        <v>0</v>
      </c>
    </row>
    <row r="123" spans="3:10" ht="15" customHeight="1">
      <c r="C123" s="12" t="s">
        <v>16</v>
      </c>
      <c r="D123" s="7">
        <v>700</v>
      </c>
      <c r="E123" s="7">
        <v>700</v>
      </c>
      <c r="F123" s="7">
        <v>700</v>
      </c>
      <c r="G123" s="8">
        <v>0</v>
      </c>
      <c r="H123" s="45">
        <f>G123/F123</f>
        <v>0</v>
      </c>
      <c r="I123" s="8">
        <v>0</v>
      </c>
      <c r="J123" s="46">
        <f>I123/F123</f>
        <v>0</v>
      </c>
    </row>
    <row r="124" spans="3:10" ht="15" customHeight="1">
      <c r="C124" s="12" t="s">
        <v>10</v>
      </c>
      <c r="D124" s="8">
        <v>0</v>
      </c>
      <c r="E124" s="8">
        <v>0</v>
      </c>
      <c r="F124" s="8">
        <v>0</v>
      </c>
      <c r="G124" s="8">
        <v>0</v>
      </c>
      <c r="H124" s="45">
        <v>0</v>
      </c>
      <c r="I124" s="8">
        <v>0</v>
      </c>
      <c r="J124" s="46">
        <v>0</v>
      </c>
    </row>
    <row r="125" spans="3:10" ht="15" customHeight="1">
      <c r="C125" s="12" t="s">
        <v>11</v>
      </c>
      <c r="D125" s="8">
        <v>0</v>
      </c>
      <c r="E125" s="8">
        <v>0</v>
      </c>
      <c r="F125" s="7">
        <v>0</v>
      </c>
      <c r="G125" s="8">
        <v>0</v>
      </c>
      <c r="H125" s="45">
        <v>0</v>
      </c>
      <c r="I125" s="8">
        <v>0</v>
      </c>
      <c r="J125" s="46">
        <v>0</v>
      </c>
    </row>
    <row r="126" spans="3:10" ht="15" customHeight="1">
      <c r="C126" s="12"/>
      <c r="D126" s="8"/>
      <c r="E126" s="8"/>
      <c r="F126" s="7"/>
      <c r="G126" s="8"/>
      <c r="H126" s="45"/>
      <c r="I126" s="8"/>
      <c r="J126" s="46"/>
    </row>
    <row r="127" spans="3:10" ht="64.5" customHeight="1">
      <c r="C127" s="11" t="s">
        <v>89</v>
      </c>
      <c r="D127" s="8"/>
      <c r="E127" s="8"/>
      <c r="F127" s="7"/>
      <c r="G127" s="8"/>
      <c r="H127" s="45"/>
      <c r="I127" s="8"/>
      <c r="J127" s="46"/>
    </row>
    <row r="128" spans="3:10" ht="21" customHeight="1">
      <c r="C128" s="12" t="s">
        <v>1</v>
      </c>
      <c r="D128" s="8">
        <f>D129+D130+D131</f>
        <v>0</v>
      </c>
      <c r="E128" s="8">
        <f>E129+E130+E131</f>
        <v>0</v>
      </c>
      <c r="F128" s="7">
        <f>F129+F130+F131</f>
        <v>0</v>
      </c>
      <c r="G128" s="8">
        <f>G129+G130+G131</f>
        <v>0</v>
      </c>
      <c r="H128" s="45">
        <v>0</v>
      </c>
      <c r="I128" s="8">
        <f>I129+I130+I131</f>
        <v>0</v>
      </c>
      <c r="J128" s="46">
        <v>0</v>
      </c>
    </row>
    <row r="129" spans="3:10" ht="15" customHeight="1">
      <c r="C129" s="12" t="s">
        <v>16</v>
      </c>
      <c r="D129" s="8">
        <v>0</v>
      </c>
      <c r="E129" s="8">
        <v>0</v>
      </c>
      <c r="F129" s="7">
        <v>0</v>
      </c>
      <c r="G129" s="8">
        <v>0</v>
      </c>
      <c r="H129" s="45">
        <v>0</v>
      </c>
      <c r="I129" s="8">
        <v>0</v>
      </c>
      <c r="J129" s="46">
        <v>0</v>
      </c>
    </row>
    <row r="130" spans="3:10" ht="15" customHeight="1">
      <c r="C130" s="12" t="s">
        <v>10</v>
      </c>
      <c r="D130" s="8">
        <v>0</v>
      </c>
      <c r="E130" s="8">
        <v>0</v>
      </c>
      <c r="F130" s="7">
        <v>0</v>
      </c>
      <c r="G130" s="8">
        <v>0</v>
      </c>
      <c r="H130" s="45">
        <v>0</v>
      </c>
      <c r="I130" s="8">
        <v>0</v>
      </c>
      <c r="J130" s="46">
        <v>0</v>
      </c>
    </row>
    <row r="131" spans="3:10" ht="15" customHeight="1">
      <c r="C131" s="12" t="s">
        <v>11</v>
      </c>
      <c r="D131" s="8">
        <v>0</v>
      </c>
      <c r="E131" s="8">
        <v>0</v>
      </c>
      <c r="F131" s="7">
        <v>0</v>
      </c>
      <c r="G131" s="8">
        <v>0</v>
      </c>
      <c r="H131" s="45">
        <v>0</v>
      </c>
      <c r="I131" s="8">
        <v>0</v>
      </c>
      <c r="J131" s="46">
        <v>0</v>
      </c>
    </row>
    <row r="132" spans="3:10" ht="15" customHeight="1">
      <c r="C132" s="33"/>
      <c r="D132" s="8"/>
      <c r="E132" s="8"/>
      <c r="F132" s="7"/>
      <c r="G132" s="8"/>
      <c r="H132" s="45"/>
      <c r="I132" s="8"/>
      <c r="J132" s="46"/>
    </row>
    <row r="133" spans="3:10" ht="36.75" customHeight="1">
      <c r="C133" s="19" t="s">
        <v>26</v>
      </c>
      <c r="D133" s="8"/>
      <c r="E133" s="8"/>
      <c r="F133" s="7"/>
      <c r="G133" s="8"/>
      <c r="H133" s="45"/>
      <c r="I133" s="8"/>
      <c r="J133" s="46"/>
    </row>
    <row r="134" spans="3:10" s="22" customFormat="1" ht="15.75">
      <c r="C134" s="21" t="s">
        <v>1</v>
      </c>
      <c r="D134" s="9">
        <f>D140+D146+D152</f>
        <v>429730</v>
      </c>
      <c r="E134" s="9">
        <f>E140+E146+E152</f>
        <v>465066.09</v>
      </c>
      <c r="F134" s="9">
        <f>F140+F146+F152</f>
        <v>486230</v>
      </c>
      <c r="G134" s="9">
        <f>G140+G146+G152</f>
        <v>123760.29</v>
      </c>
      <c r="H134" s="45">
        <f>G134/F134</f>
        <v>0.25453034572116073</v>
      </c>
      <c r="I134" s="9">
        <f>I140+I146+I152</f>
        <v>123760.34</v>
      </c>
      <c r="J134" s="46">
        <f>I134/F134</f>
        <v>0.2545304485531539</v>
      </c>
    </row>
    <row r="135" spans="3:10" ht="15.75">
      <c r="C135" s="12" t="s">
        <v>16</v>
      </c>
      <c r="D135" s="7">
        <f aca="true" t="shared" si="4" ref="D135:G137">D141+D147+D153</f>
        <v>429730</v>
      </c>
      <c r="E135" s="7">
        <f t="shared" si="4"/>
        <v>465066.09</v>
      </c>
      <c r="F135" s="7">
        <f t="shared" si="4"/>
        <v>429730</v>
      </c>
      <c r="G135" s="7">
        <f t="shared" si="4"/>
        <v>105833.84</v>
      </c>
      <c r="H135" s="45">
        <f>G135/F135</f>
        <v>0.24627985013845902</v>
      </c>
      <c r="I135" s="7">
        <f>I141+I147+I153</f>
        <v>105833.84</v>
      </c>
      <c r="J135" s="46">
        <f>I135/F135</f>
        <v>0.24627985013845902</v>
      </c>
    </row>
    <row r="136" spans="3:10" ht="15.75">
      <c r="C136" s="12" t="s">
        <v>10</v>
      </c>
      <c r="D136" s="7">
        <f t="shared" si="4"/>
        <v>0</v>
      </c>
      <c r="E136" s="7">
        <f t="shared" si="4"/>
        <v>0</v>
      </c>
      <c r="F136" s="7">
        <f t="shared" si="4"/>
        <v>0</v>
      </c>
      <c r="G136" s="7">
        <v>0</v>
      </c>
      <c r="H136" s="45">
        <v>0</v>
      </c>
      <c r="I136" s="7">
        <f>I142+I148+I154</f>
        <v>0</v>
      </c>
      <c r="J136" s="46">
        <v>0</v>
      </c>
    </row>
    <row r="137" spans="3:10" ht="15.75">
      <c r="C137" s="12" t="s">
        <v>11</v>
      </c>
      <c r="D137" s="7">
        <f t="shared" si="4"/>
        <v>0</v>
      </c>
      <c r="E137" s="7">
        <f t="shared" si="4"/>
        <v>0</v>
      </c>
      <c r="F137" s="7">
        <f t="shared" si="4"/>
        <v>56500</v>
      </c>
      <c r="G137" s="7">
        <f t="shared" si="4"/>
        <v>17926.45</v>
      </c>
      <c r="H137" s="45">
        <f>G137/F137</f>
        <v>0.3172823008849558</v>
      </c>
      <c r="I137" s="7">
        <f>I143+I149+I155</f>
        <v>17926.5</v>
      </c>
      <c r="J137" s="46">
        <f>I137/F137</f>
        <v>0.31728318584070797</v>
      </c>
    </row>
    <row r="138" spans="3:10" ht="15.75">
      <c r="C138" s="12"/>
      <c r="D138" s="8"/>
      <c r="E138" s="8"/>
      <c r="F138" s="7"/>
      <c r="G138" s="8"/>
      <c r="H138" s="45"/>
      <c r="I138" s="8"/>
      <c r="J138" s="46"/>
    </row>
    <row r="139" spans="3:10" ht="30.75" customHeight="1">
      <c r="C139" s="11" t="s">
        <v>3</v>
      </c>
      <c r="D139" s="8"/>
      <c r="E139" s="8"/>
      <c r="F139" s="7"/>
      <c r="G139" s="8"/>
      <c r="H139" s="45"/>
      <c r="I139" s="8"/>
      <c r="J139" s="46"/>
    </row>
    <row r="140" spans="3:10" ht="15.75">
      <c r="C140" s="12" t="s">
        <v>1</v>
      </c>
      <c r="D140" s="7">
        <f>D141+D142+D143</f>
        <v>296384</v>
      </c>
      <c r="E140" s="7">
        <f>E141+E142+E143</f>
        <v>331720.09</v>
      </c>
      <c r="F140" s="7">
        <f>F141+F142+F143</f>
        <v>352884</v>
      </c>
      <c r="G140" s="7">
        <f>G141+G142+G143</f>
        <v>90915.95</v>
      </c>
      <c r="H140" s="45">
        <f>G140/F140</f>
        <v>0.25763692884914025</v>
      </c>
      <c r="I140" s="7">
        <f>I141+I142+I143</f>
        <v>90916</v>
      </c>
      <c r="J140" s="46">
        <f>I140/F140</f>
        <v>0.2576370705387606</v>
      </c>
    </row>
    <row r="141" spans="3:10" ht="15.75">
      <c r="C141" s="12" t="s">
        <v>16</v>
      </c>
      <c r="D141" s="7">
        <v>296384</v>
      </c>
      <c r="E141" s="7">
        <v>331720.09</v>
      </c>
      <c r="F141" s="7">
        <v>296384</v>
      </c>
      <c r="G141" s="8">
        <v>72989.5</v>
      </c>
      <c r="H141" s="45">
        <f>G141/F141</f>
        <v>0.24626666756640034</v>
      </c>
      <c r="I141" s="51">
        <v>72989.5</v>
      </c>
      <c r="J141" s="46">
        <f>I141/F141</f>
        <v>0.24626666756640034</v>
      </c>
    </row>
    <row r="142" spans="3:10" ht="15.75">
      <c r="C142" s="12" t="s">
        <v>10</v>
      </c>
      <c r="D142" s="7">
        <v>0</v>
      </c>
      <c r="E142" s="7">
        <v>0</v>
      </c>
      <c r="F142" s="7">
        <v>0</v>
      </c>
      <c r="G142" s="8">
        <v>0</v>
      </c>
      <c r="H142" s="45">
        <v>0</v>
      </c>
      <c r="I142" s="8">
        <v>0</v>
      </c>
      <c r="J142" s="46">
        <v>0</v>
      </c>
    </row>
    <row r="143" spans="3:10" ht="15.75">
      <c r="C143" s="12" t="s">
        <v>11</v>
      </c>
      <c r="D143" s="8">
        <v>0</v>
      </c>
      <c r="E143" s="8">
        <v>0</v>
      </c>
      <c r="F143" s="7">
        <v>56500</v>
      </c>
      <c r="G143" s="8">
        <v>17926.45</v>
      </c>
      <c r="H143" s="45">
        <f>G143/F143</f>
        <v>0.3172823008849558</v>
      </c>
      <c r="I143" s="51">
        <v>17926.5</v>
      </c>
      <c r="J143" s="46">
        <f>I143/F143</f>
        <v>0.31728318584070797</v>
      </c>
    </row>
    <row r="144" spans="3:10" ht="15.75">
      <c r="C144" s="12"/>
      <c r="D144" s="8"/>
      <c r="E144" s="8"/>
      <c r="F144" s="7"/>
      <c r="G144" s="8"/>
      <c r="H144" s="45"/>
      <c r="I144" s="8"/>
      <c r="J144" s="46"/>
    </row>
    <row r="145" spans="3:10" ht="50.25" customHeight="1">
      <c r="C145" s="11" t="s">
        <v>27</v>
      </c>
      <c r="D145" s="8"/>
      <c r="E145" s="8"/>
      <c r="F145" s="7"/>
      <c r="G145" s="8"/>
      <c r="H145" s="45"/>
      <c r="I145" s="8"/>
      <c r="J145" s="46"/>
    </row>
    <row r="146" spans="3:10" ht="15.75">
      <c r="C146" s="12" t="s">
        <v>1</v>
      </c>
      <c r="D146" s="7">
        <f>D147+D148+D149</f>
        <v>107546</v>
      </c>
      <c r="E146" s="7">
        <f>E147+E148+E149</f>
        <v>107546</v>
      </c>
      <c r="F146" s="7">
        <f>F147+F148+F149</f>
        <v>107546</v>
      </c>
      <c r="G146" s="7">
        <f>G147+G148+G149</f>
        <v>26711.5</v>
      </c>
      <c r="H146" s="45">
        <f>G146/F146</f>
        <v>0.24837278931805926</v>
      </c>
      <c r="I146" s="7">
        <f>I147+I148+I149</f>
        <v>26711.5</v>
      </c>
      <c r="J146" s="46">
        <f>I146/F146</f>
        <v>0.24837278931805926</v>
      </c>
    </row>
    <row r="147" spans="3:10" ht="15.75">
      <c r="C147" s="12" t="s">
        <v>16</v>
      </c>
      <c r="D147" s="7">
        <v>107546</v>
      </c>
      <c r="E147" s="7">
        <v>107546</v>
      </c>
      <c r="F147" s="7">
        <v>107546</v>
      </c>
      <c r="G147" s="8">
        <v>26711.5</v>
      </c>
      <c r="H147" s="45">
        <f>G147/F147</f>
        <v>0.24837278931805926</v>
      </c>
      <c r="I147" s="8">
        <v>26711.5</v>
      </c>
      <c r="J147" s="46">
        <f>I147/F147</f>
        <v>0.24837278931805926</v>
      </c>
    </row>
    <row r="148" spans="3:10" ht="15.75">
      <c r="C148" s="12" t="s">
        <v>10</v>
      </c>
      <c r="D148" s="8">
        <v>0</v>
      </c>
      <c r="E148" s="7">
        <v>0</v>
      </c>
      <c r="F148" s="8">
        <v>0</v>
      </c>
      <c r="G148" s="8">
        <v>0</v>
      </c>
      <c r="H148" s="45">
        <v>0</v>
      </c>
      <c r="I148" s="8">
        <v>0</v>
      </c>
      <c r="J148" s="46">
        <v>0</v>
      </c>
    </row>
    <row r="149" spans="3:10" ht="15.75">
      <c r="C149" s="12" t="s">
        <v>11</v>
      </c>
      <c r="D149" s="8">
        <v>0</v>
      </c>
      <c r="E149" s="8">
        <v>0</v>
      </c>
      <c r="F149" s="7">
        <v>0</v>
      </c>
      <c r="G149" s="8">
        <v>0</v>
      </c>
      <c r="H149" s="45">
        <v>0</v>
      </c>
      <c r="I149" s="51">
        <v>0</v>
      </c>
      <c r="J149" s="46">
        <v>0</v>
      </c>
    </row>
    <row r="150" spans="3:10" ht="15.75">
      <c r="C150" s="12"/>
      <c r="D150" s="8"/>
      <c r="E150" s="8"/>
      <c r="F150" s="7"/>
      <c r="G150" s="8"/>
      <c r="H150" s="45"/>
      <c r="I150" s="8"/>
      <c r="J150" s="46"/>
    </row>
    <row r="151" spans="3:10" ht="35.25" customHeight="1">
      <c r="C151" s="11" t="s">
        <v>67</v>
      </c>
      <c r="D151" s="8"/>
      <c r="E151" s="8"/>
      <c r="F151" s="7"/>
      <c r="G151" s="8"/>
      <c r="H151" s="45"/>
      <c r="I151" s="8"/>
      <c r="J151" s="46"/>
    </row>
    <row r="152" spans="3:10" ht="15.75">
      <c r="C152" s="12" t="s">
        <v>1</v>
      </c>
      <c r="D152" s="7">
        <f>D153+D154+D155</f>
        <v>25800</v>
      </c>
      <c r="E152" s="7">
        <f>E153+E154+E155</f>
        <v>25800</v>
      </c>
      <c r="F152" s="7">
        <f>F153+F154+F155</f>
        <v>25800</v>
      </c>
      <c r="G152" s="7">
        <f>G153+G154+G155</f>
        <v>6132.84</v>
      </c>
      <c r="H152" s="45">
        <f>G152/F152</f>
        <v>0.23770697674418606</v>
      </c>
      <c r="I152" s="53">
        <f>I153+I154+I155</f>
        <v>6132.84</v>
      </c>
      <c r="J152" s="46">
        <f>I152/F152</f>
        <v>0.23770697674418606</v>
      </c>
    </row>
    <row r="153" spans="3:10" ht="15.75">
      <c r="C153" s="12" t="s">
        <v>16</v>
      </c>
      <c r="D153" s="7">
        <v>25800</v>
      </c>
      <c r="E153" s="7">
        <v>25800</v>
      </c>
      <c r="F153" s="7">
        <v>25800</v>
      </c>
      <c r="G153" s="7">
        <v>6132.84</v>
      </c>
      <c r="H153" s="45">
        <f>G153/F153</f>
        <v>0.23770697674418606</v>
      </c>
      <c r="I153" s="53">
        <v>6132.84</v>
      </c>
      <c r="J153" s="46">
        <f>I153/F153</f>
        <v>0.23770697674418606</v>
      </c>
    </row>
    <row r="154" spans="3:10" ht="15.75">
      <c r="C154" s="12" t="s">
        <v>10</v>
      </c>
      <c r="D154" s="7">
        <v>0</v>
      </c>
      <c r="E154" s="7">
        <v>0</v>
      </c>
      <c r="F154" s="7">
        <v>0</v>
      </c>
      <c r="G154" s="7">
        <v>0</v>
      </c>
      <c r="H154" s="45">
        <v>0</v>
      </c>
      <c r="I154" s="7">
        <v>0</v>
      </c>
      <c r="J154" s="46">
        <v>0</v>
      </c>
    </row>
    <row r="155" spans="3:10" ht="15.75">
      <c r="C155" s="12" t="s">
        <v>11</v>
      </c>
      <c r="D155" s="8">
        <v>0</v>
      </c>
      <c r="E155" s="8">
        <v>0</v>
      </c>
      <c r="F155" s="7">
        <v>0</v>
      </c>
      <c r="G155" s="8">
        <v>0</v>
      </c>
      <c r="H155" s="45">
        <v>0</v>
      </c>
      <c r="I155" s="8">
        <v>0</v>
      </c>
      <c r="J155" s="46">
        <v>0</v>
      </c>
    </row>
    <row r="156" spans="3:10" ht="15.75">
      <c r="C156" s="12"/>
      <c r="D156" s="8"/>
      <c r="E156" s="8"/>
      <c r="F156" s="7"/>
      <c r="G156" s="8"/>
      <c r="H156" s="45"/>
      <c r="I156" s="8"/>
      <c r="J156" s="46"/>
    </row>
    <row r="157" spans="3:10" ht="65.25" customHeight="1">
      <c r="C157" s="64" t="s">
        <v>28</v>
      </c>
      <c r="D157" s="8"/>
      <c r="E157" s="8"/>
      <c r="F157" s="7"/>
      <c r="G157" s="8"/>
      <c r="H157" s="45"/>
      <c r="I157" s="8"/>
      <c r="J157" s="46"/>
    </row>
    <row r="158" spans="3:10" s="22" customFormat="1" ht="20.25" customHeight="1">
      <c r="C158" s="21" t="s">
        <v>1</v>
      </c>
      <c r="D158" s="9">
        <f aca="true" t="shared" si="5" ref="D158:G161">D164+D170+D176</f>
        <v>10732</v>
      </c>
      <c r="E158" s="9">
        <f t="shared" si="5"/>
        <v>10732</v>
      </c>
      <c r="F158" s="9">
        <f t="shared" si="5"/>
        <v>14932</v>
      </c>
      <c r="G158" s="9">
        <f t="shared" si="5"/>
        <v>1146.69</v>
      </c>
      <c r="H158" s="45">
        <f>G158/F158</f>
        <v>0.07679413340476829</v>
      </c>
      <c r="I158" s="9">
        <f>I164+I170+I176</f>
        <v>1146.69</v>
      </c>
      <c r="J158" s="46">
        <f>I158/F158</f>
        <v>0.07679413340476829</v>
      </c>
    </row>
    <row r="159" spans="3:10" ht="24" customHeight="1">
      <c r="C159" s="12" t="s">
        <v>16</v>
      </c>
      <c r="D159" s="7">
        <f t="shared" si="5"/>
        <v>3291</v>
      </c>
      <c r="E159" s="7">
        <f t="shared" si="5"/>
        <v>3291</v>
      </c>
      <c r="F159" s="7">
        <f t="shared" si="5"/>
        <v>3291</v>
      </c>
      <c r="G159" s="7">
        <f t="shared" si="5"/>
        <v>0</v>
      </c>
      <c r="H159" s="45">
        <f>G159/F159</f>
        <v>0</v>
      </c>
      <c r="I159" s="7">
        <f>I165+I171+I177</f>
        <v>0</v>
      </c>
      <c r="J159" s="46">
        <f>I159/F159</f>
        <v>0</v>
      </c>
    </row>
    <row r="160" spans="3:10" ht="18.75" customHeight="1">
      <c r="C160" s="12" t="s">
        <v>10</v>
      </c>
      <c r="D160" s="7">
        <f t="shared" si="5"/>
        <v>7441</v>
      </c>
      <c r="E160" s="7">
        <f t="shared" si="5"/>
        <v>7441</v>
      </c>
      <c r="F160" s="7">
        <f t="shared" si="5"/>
        <v>7441</v>
      </c>
      <c r="G160" s="7">
        <f t="shared" si="5"/>
        <v>1074.29</v>
      </c>
      <c r="H160" s="45">
        <f>G160/F160</f>
        <v>0.14437441204139229</v>
      </c>
      <c r="I160" s="7">
        <f>I166+I172+I178</f>
        <v>1074.29</v>
      </c>
      <c r="J160" s="46">
        <f>I160/F160</f>
        <v>0.14437441204139229</v>
      </c>
    </row>
    <row r="161" spans="3:10" ht="16.5" customHeight="1">
      <c r="C161" s="12" t="s">
        <v>11</v>
      </c>
      <c r="D161" s="7">
        <f t="shared" si="5"/>
        <v>0</v>
      </c>
      <c r="E161" s="7">
        <f t="shared" si="5"/>
        <v>0</v>
      </c>
      <c r="F161" s="7">
        <f t="shared" si="5"/>
        <v>4200</v>
      </c>
      <c r="G161" s="7">
        <f t="shared" si="5"/>
        <v>72.4</v>
      </c>
      <c r="H161" s="45">
        <f>G161/F161</f>
        <v>0.01723809523809524</v>
      </c>
      <c r="I161" s="7">
        <f>I167+I173+I179</f>
        <v>72.4</v>
      </c>
      <c r="J161" s="46">
        <f>I161/F161</f>
        <v>0.01723809523809524</v>
      </c>
    </row>
    <row r="162" spans="3:10" ht="15.75">
      <c r="C162" s="12"/>
      <c r="D162" s="8"/>
      <c r="E162" s="8"/>
      <c r="F162" s="7"/>
      <c r="G162" s="8"/>
      <c r="H162" s="45"/>
      <c r="I162" s="8"/>
      <c r="J162" s="46"/>
    </row>
    <row r="163" spans="3:10" ht="47.25">
      <c r="C163" s="65" t="s">
        <v>69</v>
      </c>
      <c r="D163" s="8"/>
      <c r="E163" s="8"/>
      <c r="F163" s="7"/>
      <c r="G163" s="8"/>
      <c r="H163" s="45"/>
      <c r="I163" s="8"/>
      <c r="J163" s="46"/>
    </row>
    <row r="164" spans="3:10" ht="15.75">
      <c r="C164" s="12" t="s">
        <v>1</v>
      </c>
      <c r="D164" s="7">
        <f>D165+D166+D167</f>
        <v>0</v>
      </c>
      <c r="E164" s="7">
        <f>E165+E166+E167</f>
        <v>0</v>
      </c>
      <c r="F164" s="7">
        <f>F165+F166+F167</f>
        <v>1000</v>
      </c>
      <c r="G164" s="7">
        <f>G165+G166+G167</f>
        <v>0</v>
      </c>
      <c r="H164" s="45">
        <f>G164/F164</f>
        <v>0</v>
      </c>
      <c r="I164" s="7">
        <f>I165+I166+I167</f>
        <v>0</v>
      </c>
      <c r="J164" s="46">
        <f>I164/F164</f>
        <v>0</v>
      </c>
    </row>
    <row r="165" spans="3:10" ht="15.75">
      <c r="C165" s="12" t="s">
        <v>16</v>
      </c>
      <c r="D165" s="7">
        <v>0</v>
      </c>
      <c r="E165" s="7">
        <v>0</v>
      </c>
      <c r="F165" s="7">
        <v>0</v>
      </c>
      <c r="G165" s="8">
        <v>0</v>
      </c>
      <c r="H165" s="45">
        <v>0</v>
      </c>
      <c r="I165" s="8">
        <v>0</v>
      </c>
      <c r="J165" s="46">
        <v>0</v>
      </c>
    </row>
    <row r="166" spans="3:10" ht="15.75">
      <c r="C166" s="12" t="s">
        <v>10</v>
      </c>
      <c r="D166" s="8">
        <v>0</v>
      </c>
      <c r="E166" s="8">
        <v>0</v>
      </c>
      <c r="F166" s="8">
        <v>0</v>
      </c>
      <c r="G166" s="8">
        <v>0</v>
      </c>
      <c r="H166" s="45">
        <v>0</v>
      </c>
      <c r="I166" s="8">
        <v>0</v>
      </c>
      <c r="J166" s="46">
        <v>0</v>
      </c>
    </row>
    <row r="167" spans="3:10" ht="15.75">
      <c r="C167" s="12" t="s">
        <v>11</v>
      </c>
      <c r="D167" s="8">
        <v>0</v>
      </c>
      <c r="E167" s="8">
        <v>0</v>
      </c>
      <c r="F167" s="7">
        <v>1000</v>
      </c>
      <c r="G167" s="8">
        <v>0</v>
      </c>
      <c r="H167" s="45">
        <f>G167/F167</f>
        <v>0</v>
      </c>
      <c r="I167" s="51">
        <v>0</v>
      </c>
      <c r="J167" s="46">
        <f>I167/F167</f>
        <v>0</v>
      </c>
    </row>
    <row r="168" spans="3:10" ht="15.75">
      <c r="C168" s="12"/>
      <c r="D168" s="8"/>
      <c r="E168" s="8"/>
      <c r="F168" s="7"/>
      <c r="G168" s="8"/>
      <c r="H168" s="45"/>
      <c r="I168" s="8"/>
      <c r="J168" s="46"/>
    </row>
    <row r="169" spans="3:10" ht="47.25">
      <c r="C169" s="24" t="s">
        <v>90</v>
      </c>
      <c r="D169" s="8"/>
      <c r="E169" s="8"/>
      <c r="F169" s="7"/>
      <c r="G169" s="8"/>
      <c r="H169" s="45"/>
      <c r="I169" s="8"/>
      <c r="J169" s="46"/>
    </row>
    <row r="170" spans="3:10" ht="15.75">
      <c r="C170" s="12" t="s">
        <v>1</v>
      </c>
      <c r="D170" s="7">
        <f>D171+D172+D173</f>
        <v>3291</v>
      </c>
      <c r="E170" s="7">
        <f>E171+E172+E173</f>
        <v>3291</v>
      </c>
      <c r="F170" s="7">
        <f>F171+F172+F173</f>
        <v>6491</v>
      </c>
      <c r="G170" s="7">
        <f>G171+G172+G173</f>
        <v>72.4</v>
      </c>
      <c r="H170" s="45">
        <f>G170/F170</f>
        <v>0.01115390540748729</v>
      </c>
      <c r="I170" s="7">
        <f>I171+I172+I173</f>
        <v>72.4</v>
      </c>
      <c r="J170" s="46">
        <f>I170/F170</f>
        <v>0.01115390540748729</v>
      </c>
    </row>
    <row r="171" spans="3:10" ht="15.75">
      <c r="C171" s="12" t="s">
        <v>16</v>
      </c>
      <c r="D171" s="7">
        <v>3291</v>
      </c>
      <c r="E171" s="7">
        <v>3291</v>
      </c>
      <c r="F171" s="7">
        <v>3291</v>
      </c>
      <c r="G171" s="8">
        <v>0</v>
      </c>
      <c r="H171" s="45">
        <f>G171/F171</f>
        <v>0</v>
      </c>
      <c r="I171" s="8">
        <v>0</v>
      </c>
      <c r="J171" s="46">
        <f>I171/F171</f>
        <v>0</v>
      </c>
    </row>
    <row r="172" spans="3:10" ht="15.75">
      <c r="C172" s="12" t="s">
        <v>10</v>
      </c>
      <c r="D172" s="8">
        <v>0</v>
      </c>
      <c r="E172" s="8">
        <v>0</v>
      </c>
      <c r="F172" s="8">
        <v>0</v>
      </c>
      <c r="G172" s="8">
        <v>0</v>
      </c>
      <c r="H172" s="45">
        <v>0</v>
      </c>
      <c r="I172" s="8">
        <v>0</v>
      </c>
      <c r="J172" s="46">
        <v>0</v>
      </c>
    </row>
    <row r="173" spans="3:10" ht="15.75">
      <c r="C173" s="12" t="s">
        <v>11</v>
      </c>
      <c r="D173" s="8">
        <v>0</v>
      </c>
      <c r="E173" s="8">
        <v>0</v>
      </c>
      <c r="F173" s="7">
        <v>3200</v>
      </c>
      <c r="G173" s="8">
        <v>72.4</v>
      </c>
      <c r="H173" s="45">
        <f>G173/F173</f>
        <v>0.022625000000000003</v>
      </c>
      <c r="I173" s="51">
        <v>72.4</v>
      </c>
      <c r="J173" s="46">
        <f>I173/F173</f>
        <v>0.022625000000000003</v>
      </c>
    </row>
    <row r="174" spans="3:10" ht="15.75">
      <c r="C174" s="12"/>
      <c r="D174" s="8"/>
      <c r="E174" s="8"/>
      <c r="F174" s="7"/>
      <c r="G174" s="8"/>
      <c r="H174" s="45"/>
      <c r="I174" s="8"/>
      <c r="J174" s="46"/>
    </row>
    <row r="175" spans="3:10" ht="71.25" customHeight="1">
      <c r="C175" s="24" t="s">
        <v>91</v>
      </c>
      <c r="D175" s="8"/>
      <c r="E175" s="8"/>
      <c r="F175" s="7"/>
      <c r="G175" s="8"/>
      <c r="H175" s="45"/>
      <c r="I175" s="8"/>
      <c r="J175" s="46"/>
    </row>
    <row r="176" spans="3:10" ht="15.75">
      <c r="C176" s="12" t="s">
        <v>1</v>
      </c>
      <c r="D176" s="7">
        <f>D177+D178+D179</f>
        <v>7441</v>
      </c>
      <c r="E176" s="7">
        <f>E177+E178+E179</f>
        <v>7441</v>
      </c>
      <c r="F176" s="7">
        <f>F177+F178+F179</f>
        <v>7441</v>
      </c>
      <c r="G176" s="7">
        <f>G177+G178+G179</f>
        <v>1074.29</v>
      </c>
      <c r="H176" s="45">
        <f>G176/F176</f>
        <v>0.14437441204139229</v>
      </c>
      <c r="I176" s="7">
        <f>I177+I178+I179</f>
        <v>1074.29</v>
      </c>
      <c r="J176" s="46">
        <f>I176/F176</f>
        <v>0.14437441204139229</v>
      </c>
    </row>
    <row r="177" spans="3:10" ht="15.75">
      <c r="C177" s="12" t="s">
        <v>16</v>
      </c>
      <c r="D177" s="7">
        <v>0</v>
      </c>
      <c r="E177" s="7">
        <v>0</v>
      </c>
      <c r="F177" s="7">
        <v>0</v>
      </c>
      <c r="G177" s="8">
        <v>0</v>
      </c>
      <c r="H177" s="45">
        <v>0</v>
      </c>
      <c r="I177" s="8">
        <v>0</v>
      </c>
      <c r="J177" s="46">
        <v>0</v>
      </c>
    </row>
    <row r="178" spans="3:10" ht="15.75">
      <c r="C178" s="12" t="s">
        <v>10</v>
      </c>
      <c r="D178" s="7">
        <v>7441</v>
      </c>
      <c r="E178" s="7">
        <v>7441</v>
      </c>
      <c r="F178" s="7">
        <v>7441</v>
      </c>
      <c r="G178" s="8">
        <v>1074.29</v>
      </c>
      <c r="H178" s="45">
        <f>G178/F178</f>
        <v>0.14437441204139229</v>
      </c>
      <c r="I178" s="51">
        <v>1074.29</v>
      </c>
      <c r="J178" s="46">
        <f>I178/F178</f>
        <v>0.14437441204139229</v>
      </c>
    </row>
    <row r="179" spans="3:10" ht="15.75">
      <c r="C179" s="12" t="s">
        <v>11</v>
      </c>
      <c r="D179" s="8">
        <v>0</v>
      </c>
      <c r="E179" s="8">
        <v>0</v>
      </c>
      <c r="F179" s="7">
        <v>0</v>
      </c>
      <c r="G179" s="8">
        <v>0</v>
      </c>
      <c r="H179" s="45">
        <v>0</v>
      </c>
      <c r="I179" s="8">
        <v>0</v>
      </c>
      <c r="J179" s="46">
        <v>0</v>
      </c>
    </row>
    <row r="180" spans="3:10" ht="15.75">
      <c r="C180" s="12"/>
      <c r="D180" s="8"/>
      <c r="E180" s="8"/>
      <c r="F180" s="7"/>
      <c r="G180" s="8"/>
      <c r="H180" s="45"/>
      <c r="I180" s="8"/>
      <c r="J180" s="46"/>
    </row>
    <row r="181" spans="3:10" ht="47.25">
      <c r="C181" s="64" t="s">
        <v>29</v>
      </c>
      <c r="D181" s="8"/>
      <c r="E181" s="8"/>
      <c r="F181" s="7"/>
      <c r="G181" s="8"/>
      <c r="H181" s="45"/>
      <c r="I181" s="8"/>
      <c r="J181" s="46"/>
    </row>
    <row r="182" spans="3:10" s="22" customFormat="1" ht="15.75">
      <c r="C182" s="21" t="s">
        <v>1</v>
      </c>
      <c r="D182" s="9">
        <f aca="true" t="shared" si="6" ref="D182:G185">D188+D194+D200</f>
        <v>37484</v>
      </c>
      <c r="E182" s="9">
        <f t="shared" si="6"/>
        <v>37484.04</v>
      </c>
      <c r="F182" s="9">
        <f t="shared" si="6"/>
        <v>37484</v>
      </c>
      <c r="G182" s="9">
        <f t="shared" si="6"/>
        <v>349.98</v>
      </c>
      <c r="H182" s="45">
        <f>G182/F182</f>
        <v>0.009336783694376268</v>
      </c>
      <c r="I182" s="52">
        <f>I188+I194+I200</f>
        <v>349.98</v>
      </c>
      <c r="J182" s="46">
        <f>I182/F182</f>
        <v>0.009336783694376268</v>
      </c>
    </row>
    <row r="183" spans="3:10" ht="15.75">
      <c r="C183" s="12" t="s">
        <v>16</v>
      </c>
      <c r="D183" s="7">
        <f t="shared" si="6"/>
        <v>18621</v>
      </c>
      <c r="E183" s="7">
        <f t="shared" si="6"/>
        <v>18621</v>
      </c>
      <c r="F183" s="7">
        <f t="shared" si="6"/>
        <v>18621</v>
      </c>
      <c r="G183" s="7">
        <f t="shared" si="6"/>
        <v>349.98</v>
      </c>
      <c r="H183" s="45">
        <f>G183/F183</f>
        <v>0.018794908973739328</v>
      </c>
      <c r="I183" s="7">
        <f>I189+I195+I201</f>
        <v>349.98</v>
      </c>
      <c r="J183" s="46">
        <f>I183/F183</f>
        <v>0.018794908973739328</v>
      </c>
    </row>
    <row r="184" spans="3:10" ht="15.75">
      <c r="C184" s="12" t="s">
        <v>10</v>
      </c>
      <c r="D184" s="7">
        <f t="shared" si="6"/>
        <v>18863</v>
      </c>
      <c r="E184" s="7">
        <f t="shared" si="6"/>
        <v>18863.04</v>
      </c>
      <c r="F184" s="7">
        <f t="shared" si="6"/>
        <v>18863</v>
      </c>
      <c r="G184" s="7">
        <f t="shared" si="6"/>
        <v>0</v>
      </c>
      <c r="H184" s="45">
        <f>G184/F184</f>
        <v>0</v>
      </c>
      <c r="I184" s="7">
        <f>I190+I196+I202</f>
        <v>0</v>
      </c>
      <c r="J184" s="46">
        <f>I184/F184</f>
        <v>0</v>
      </c>
    </row>
    <row r="185" spans="3:10" ht="15.75">
      <c r="C185" s="12" t="s">
        <v>11</v>
      </c>
      <c r="D185" s="7">
        <f t="shared" si="6"/>
        <v>0</v>
      </c>
      <c r="E185" s="7">
        <f t="shared" si="6"/>
        <v>0</v>
      </c>
      <c r="F185" s="7">
        <f t="shared" si="6"/>
        <v>0</v>
      </c>
      <c r="G185" s="7">
        <f t="shared" si="6"/>
        <v>0</v>
      </c>
      <c r="H185" s="45">
        <v>0</v>
      </c>
      <c r="I185" s="7">
        <f>I191+I197+I203</f>
        <v>0</v>
      </c>
      <c r="J185" s="46">
        <v>0</v>
      </c>
    </row>
    <row r="186" spans="3:10" ht="15.75">
      <c r="C186" s="12"/>
      <c r="D186" s="8"/>
      <c r="E186" s="8"/>
      <c r="F186" s="7"/>
      <c r="G186" s="8"/>
      <c r="H186" s="45"/>
      <c r="I186" s="8"/>
      <c r="J186" s="46"/>
    </row>
    <row r="187" spans="3:10" ht="31.5">
      <c r="C187" s="12" t="s">
        <v>30</v>
      </c>
      <c r="D187" s="8"/>
      <c r="E187" s="8"/>
      <c r="F187" s="7"/>
      <c r="G187" s="8"/>
      <c r="H187" s="45"/>
      <c r="I187" s="8"/>
      <c r="J187" s="46"/>
    </row>
    <row r="188" spans="3:10" ht="15.75">
      <c r="C188" s="12" t="s">
        <v>1</v>
      </c>
      <c r="D188" s="8">
        <f>D189+D190+D191</f>
        <v>3450</v>
      </c>
      <c r="E188" s="8">
        <f>E189+E190+E191</f>
        <v>3750</v>
      </c>
      <c r="F188" s="8">
        <f>F189+F190+F191</f>
        <v>3450</v>
      </c>
      <c r="G188" s="8">
        <f>G189+G190+G191</f>
        <v>349.98</v>
      </c>
      <c r="H188" s="45">
        <f>G188/F188</f>
        <v>0.10144347826086957</v>
      </c>
      <c r="I188" s="8">
        <f>I189+I190+I191</f>
        <v>349.98</v>
      </c>
      <c r="J188" s="46">
        <f>I188/F188</f>
        <v>0.10144347826086957</v>
      </c>
    </row>
    <row r="189" spans="3:10" ht="15.75">
      <c r="C189" s="12" t="s">
        <v>16</v>
      </c>
      <c r="D189" s="8">
        <v>3450</v>
      </c>
      <c r="E189" s="8">
        <v>3750</v>
      </c>
      <c r="F189" s="7">
        <v>3450</v>
      </c>
      <c r="G189" s="8">
        <v>349.98</v>
      </c>
      <c r="H189" s="45">
        <f>G189/F189</f>
        <v>0.10144347826086957</v>
      </c>
      <c r="I189" s="8">
        <v>349.98</v>
      </c>
      <c r="J189" s="46">
        <f>I189/F189</f>
        <v>0.10144347826086957</v>
      </c>
    </row>
    <row r="190" spans="3:10" ht="15.75">
      <c r="C190" s="12" t="s">
        <v>10</v>
      </c>
      <c r="D190" s="8">
        <v>0</v>
      </c>
      <c r="E190" s="8">
        <v>0</v>
      </c>
      <c r="F190" s="7">
        <v>0</v>
      </c>
      <c r="G190" s="8">
        <v>0</v>
      </c>
      <c r="H190" s="45">
        <v>0</v>
      </c>
      <c r="I190" s="8">
        <v>0</v>
      </c>
      <c r="J190" s="46">
        <v>0</v>
      </c>
    </row>
    <row r="191" spans="3:10" ht="15.75">
      <c r="C191" s="12" t="s">
        <v>11</v>
      </c>
      <c r="D191" s="8">
        <v>0</v>
      </c>
      <c r="E191" s="8">
        <v>0</v>
      </c>
      <c r="F191" s="7">
        <v>0</v>
      </c>
      <c r="G191" s="8">
        <v>0</v>
      </c>
      <c r="H191" s="45">
        <v>0</v>
      </c>
      <c r="I191" s="8">
        <v>0</v>
      </c>
      <c r="J191" s="46">
        <v>0</v>
      </c>
    </row>
    <row r="192" spans="3:10" ht="15.75">
      <c r="C192" s="12"/>
      <c r="D192" s="8"/>
      <c r="E192" s="8"/>
      <c r="F192" s="7"/>
      <c r="G192" s="8"/>
      <c r="H192" s="45"/>
      <c r="I192" s="8"/>
      <c r="J192" s="46"/>
    </row>
    <row r="193" spans="3:10" ht="31.5">
      <c r="C193" s="12" t="s">
        <v>31</v>
      </c>
      <c r="D193" s="8"/>
      <c r="E193" s="8"/>
      <c r="F193" s="7"/>
      <c r="G193" s="8"/>
      <c r="H193" s="45"/>
      <c r="I193" s="8"/>
      <c r="J193" s="46"/>
    </row>
    <row r="194" spans="3:10" ht="15.75">
      <c r="C194" s="12" t="s">
        <v>1</v>
      </c>
      <c r="D194" s="8">
        <f>D195+D196+D197</f>
        <v>31512</v>
      </c>
      <c r="E194" s="8">
        <f>E195+E196+E197</f>
        <v>31212</v>
      </c>
      <c r="F194" s="8">
        <f>F195+F196+F197</f>
        <v>31512</v>
      </c>
      <c r="G194" s="8">
        <f>G195+G196+G197</f>
        <v>0</v>
      </c>
      <c r="H194" s="45">
        <f>G194/F194</f>
        <v>0</v>
      </c>
      <c r="I194" s="8">
        <f>I195+I196+I197</f>
        <v>0</v>
      </c>
      <c r="J194" s="46">
        <f>I194/F194</f>
        <v>0</v>
      </c>
    </row>
    <row r="195" spans="3:10" ht="15.75">
      <c r="C195" s="12" t="s">
        <v>16</v>
      </c>
      <c r="D195" s="8">
        <v>14871</v>
      </c>
      <c r="E195" s="8">
        <v>14571</v>
      </c>
      <c r="F195" s="7">
        <v>14871</v>
      </c>
      <c r="G195" s="8">
        <v>0</v>
      </c>
      <c r="H195" s="45">
        <f>G195/F195</f>
        <v>0</v>
      </c>
      <c r="I195" s="8">
        <v>0</v>
      </c>
      <c r="J195" s="46">
        <f>I195/F195</f>
        <v>0</v>
      </c>
    </row>
    <row r="196" spans="3:10" ht="15.75">
      <c r="C196" s="12" t="s">
        <v>10</v>
      </c>
      <c r="D196" s="8">
        <v>16641</v>
      </c>
      <c r="E196" s="8">
        <v>16641</v>
      </c>
      <c r="F196" s="7">
        <v>16641</v>
      </c>
      <c r="G196" s="8">
        <v>0</v>
      </c>
      <c r="H196" s="45">
        <f>G196/F196</f>
        <v>0</v>
      </c>
      <c r="I196" s="8">
        <v>0</v>
      </c>
      <c r="J196" s="46">
        <f>I196/F196</f>
        <v>0</v>
      </c>
    </row>
    <row r="197" spans="3:10" ht="15.75">
      <c r="C197" s="12" t="s">
        <v>11</v>
      </c>
      <c r="D197" s="8">
        <v>0</v>
      </c>
      <c r="E197" s="8">
        <v>0</v>
      </c>
      <c r="F197" s="7">
        <v>0</v>
      </c>
      <c r="G197" s="8">
        <v>0</v>
      </c>
      <c r="H197" s="45">
        <v>0</v>
      </c>
      <c r="I197" s="8">
        <v>0</v>
      </c>
      <c r="J197" s="46">
        <v>0</v>
      </c>
    </row>
    <row r="198" spans="3:10" ht="15.75">
      <c r="C198" s="12"/>
      <c r="D198" s="8"/>
      <c r="E198" s="8"/>
      <c r="F198" s="7"/>
      <c r="G198" s="8"/>
      <c r="H198" s="45"/>
      <c r="I198" s="8"/>
      <c r="J198" s="46"/>
    </row>
    <row r="199" spans="3:10" ht="31.5">
      <c r="C199" s="62" t="s">
        <v>80</v>
      </c>
      <c r="D199" s="8"/>
      <c r="E199" s="8"/>
      <c r="F199" s="7"/>
      <c r="G199" s="8"/>
      <c r="H199" s="45"/>
      <c r="I199" s="8"/>
      <c r="J199" s="46"/>
    </row>
    <row r="200" spans="3:10" ht="15.75">
      <c r="C200" s="12" t="s">
        <v>1</v>
      </c>
      <c r="D200" s="8">
        <f>D201+D202+D203</f>
        <v>2522</v>
      </c>
      <c r="E200" s="8">
        <f>E201+E202+E203</f>
        <v>2522.04</v>
      </c>
      <c r="F200" s="7">
        <f>F201+F202+F203</f>
        <v>2522</v>
      </c>
      <c r="G200" s="8">
        <f>G201+G202+G203</f>
        <v>0</v>
      </c>
      <c r="H200" s="45">
        <f>G200/F200</f>
        <v>0</v>
      </c>
      <c r="I200" s="8">
        <f>I201+I202+I203</f>
        <v>0</v>
      </c>
      <c r="J200" s="46">
        <f>I200/F200</f>
        <v>0</v>
      </c>
    </row>
    <row r="201" spans="3:10" ht="15.75">
      <c r="C201" s="12" t="s">
        <v>16</v>
      </c>
      <c r="D201" s="8">
        <v>300</v>
      </c>
      <c r="E201" s="8">
        <v>300</v>
      </c>
      <c r="F201" s="7">
        <v>300</v>
      </c>
      <c r="G201" s="8">
        <v>0</v>
      </c>
      <c r="H201" s="45">
        <v>0</v>
      </c>
      <c r="I201" s="8">
        <v>0</v>
      </c>
      <c r="J201" s="46">
        <v>0</v>
      </c>
    </row>
    <row r="202" spans="3:10" ht="15.75">
      <c r="C202" s="12" t="s">
        <v>10</v>
      </c>
      <c r="D202" s="8">
        <v>2222</v>
      </c>
      <c r="E202" s="8">
        <v>2222.04</v>
      </c>
      <c r="F202" s="7">
        <v>2222</v>
      </c>
      <c r="G202" s="8">
        <v>0</v>
      </c>
      <c r="H202" s="45">
        <f>G202/F202</f>
        <v>0</v>
      </c>
      <c r="I202" s="8">
        <v>0</v>
      </c>
      <c r="J202" s="46">
        <f>I202/F202</f>
        <v>0</v>
      </c>
    </row>
    <row r="203" spans="3:10" ht="15.75">
      <c r="C203" s="12" t="s">
        <v>11</v>
      </c>
      <c r="D203" s="8">
        <v>0</v>
      </c>
      <c r="E203" s="8">
        <v>0</v>
      </c>
      <c r="F203" s="7">
        <v>0</v>
      </c>
      <c r="G203" s="8">
        <v>0</v>
      </c>
      <c r="H203" s="45">
        <v>0</v>
      </c>
      <c r="I203" s="8">
        <v>0</v>
      </c>
      <c r="J203" s="46">
        <v>0</v>
      </c>
    </row>
    <row r="204" spans="3:10" ht="15.75">
      <c r="C204" s="12"/>
      <c r="D204" s="8"/>
      <c r="E204" s="8"/>
      <c r="F204" s="7"/>
      <c r="G204" s="8"/>
      <c r="H204" s="45"/>
      <c r="I204" s="8"/>
      <c r="J204" s="46"/>
    </row>
    <row r="205" spans="3:10" ht="84" customHeight="1">
      <c r="C205" s="61" t="s">
        <v>82</v>
      </c>
      <c r="D205" s="8"/>
      <c r="E205" s="8"/>
      <c r="F205" s="7"/>
      <c r="G205" s="8"/>
      <c r="H205" s="45"/>
      <c r="I205" s="8"/>
      <c r="J205" s="46"/>
    </row>
    <row r="206" spans="3:10" s="22" customFormat="1" ht="18.75" customHeight="1">
      <c r="C206" s="21" t="s">
        <v>1</v>
      </c>
      <c r="D206" s="9">
        <f>D212+D218+D224+D230+D236+D242</f>
        <v>197133.84000000003</v>
      </c>
      <c r="E206" s="9">
        <f aca="true" t="shared" si="7" ref="E206:G208">E218+E224+E230+E236+E242+E212</f>
        <v>197165.25</v>
      </c>
      <c r="F206" s="9">
        <f>F212+F218+F224+F230+F236+F242</f>
        <v>197133.84000000003</v>
      </c>
      <c r="G206" s="9">
        <f t="shared" si="7"/>
        <v>23610.22</v>
      </c>
      <c r="H206" s="45">
        <f>G206/F206</f>
        <v>0.1197674635668843</v>
      </c>
      <c r="I206" s="52">
        <f>I212+I218+I224+I230+I236+I242</f>
        <v>23610.21</v>
      </c>
      <c r="J206" s="46">
        <f>I206/F206</f>
        <v>0.1197674128399264</v>
      </c>
    </row>
    <row r="207" spans="3:10" ht="15.75">
      <c r="C207" s="12" t="s">
        <v>16</v>
      </c>
      <c r="D207" s="7">
        <f>D213+D219+D225+D231+D237+D243</f>
        <v>194025.84000000003</v>
      </c>
      <c r="E207" s="7">
        <f t="shared" si="7"/>
        <v>194000.83000000002</v>
      </c>
      <c r="F207" s="7">
        <f t="shared" si="7"/>
        <v>194025.84000000003</v>
      </c>
      <c r="G207" s="7">
        <f t="shared" si="7"/>
        <v>23390.6</v>
      </c>
      <c r="H207" s="45">
        <f>G207/F207</f>
        <v>0.12055404579101421</v>
      </c>
      <c r="I207" s="7">
        <f>+I213+I219+I225+I231+I237+I243</f>
        <v>23390.59</v>
      </c>
      <c r="J207" s="46">
        <f>I207/F207</f>
        <v>0.12055399425148731</v>
      </c>
    </row>
    <row r="208" spans="3:10" ht="15.75">
      <c r="C208" s="12" t="s">
        <v>10</v>
      </c>
      <c r="D208" s="7">
        <f>D214+D220+D226+D238+D244</f>
        <v>3108</v>
      </c>
      <c r="E208" s="7">
        <f t="shared" si="7"/>
        <v>3164.42</v>
      </c>
      <c r="F208" s="7">
        <f t="shared" si="7"/>
        <v>3108</v>
      </c>
      <c r="G208" s="7">
        <f t="shared" si="7"/>
        <v>219.62</v>
      </c>
      <c r="H208" s="45">
        <f>G208/F208</f>
        <v>0.07066280566280567</v>
      </c>
      <c r="I208" s="7">
        <f>I214+I220+I226+I232+I238+I244</f>
        <v>219.62</v>
      </c>
      <c r="J208" s="46">
        <f>I208/F208</f>
        <v>0.07066280566280567</v>
      </c>
    </row>
    <row r="209" spans="3:10" ht="15.75">
      <c r="C209" s="12" t="s">
        <v>11</v>
      </c>
      <c r="D209" s="7">
        <f>D215+D221+D227+D233+D239+D245</f>
        <v>0</v>
      </c>
      <c r="E209" s="7">
        <f>E221+E227+E233+E239+E245</f>
        <v>0</v>
      </c>
      <c r="F209" s="7">
        <f>F221+F227+F233+F239+F245</f>
        <v>0</v>
      </c>
      <c r="G209" s="7">
        <f>G221+G227+G233+G239+G245</f>
        <v>0</v>
      </c>
      <c r="H209" s="45">
        <v>0</v>
      </c>
      <c r="I209" s="7">
        <f>I215+I221+I227+I233+I239+I245</f>
        <v>0</v>
      </c>
      <c r="J209" s="46">
        <v>0</v>
      </c>
    </row>
    <row r="210" spans="3:10" ht="15.75">
      <c r="C210" s="12"/>
      <c r="D210" s="8"/>
      <c r="E210" s="8"/>
      <c r="F210" s="7"/>
      <c r="G210" s="8"/>
      <c r="H210" s="45"/>
      <c r="I210" s="8"/>
      <c r="J210" s="46"/>
    </row>
    <row r="211" spans="3:10" ht="31.5">
      <c r="C211" s="11" t="s">
        <v>4</v>
      </c>
      <c r="D211" s="8"/>
      <c r="E211" s="8"/>
      <c r="F211" s="7"/>
      <c r="G211" s="8"/>
      <c r="H211" s="45"/>
      <c r="I211" s="8"/>
      <c r="J211" s="46"/>
    </row>
    <row r="212" spans="3:10" ht="15.75">
      <c r="C212" s="12" t="s">
        <v>1</v>
      </c>
      <c r="D212" s="8">
        <f>D214+D213</f>
        <v>82507</v>
      </c>
      <c r="E212" s="8">
        <f>E213+E214+E215</f>
        <v>82538.41</v>
      </c>
      <c r="F212" s="8">
        <f>F213+F214+F215</f>
        <v>82507</v>
      </c>
      <c r="G212" s="8">
        <f>G213+G214+G215</f>
        <v>6249.7699999999995</v>
      </c>
      <c r="H212" s="45">
        <f>G212/F212</f>
        <v>0.07574836074514889</v>
      </c>
      <c r="I212" s="51">
        <f>I213+I214+I215</f>
        <v>6249.76</v>
      </c>
      <c r="J212" s="46">
        <f>I212/F212</f>
        <v>0.07574823954331147</v>
      </c>
    </row>
    <row r="213" spans="3:10" ht="15.75">
      <c r="C213" s="12" t="s">
        <v>16</v>
      </c>
      <c r="D213" s="7">
        <v>79399</v>
      </c>
      <c r="E213" s="7">
        <v>79373.99</v>
      </c>
      <c r="F213" s="7">
        <v>79399</v>
      </c>
      <c r="G213" s="8">
        <v>6030.15</v>
      </c>
      <c r="H213" s="45">
        <f>G213/F213</f>
        <v>0.07594743006838876</v>
      </c>
      <c r="I213" s="51">
        <v>6030.14</v>
      </c>
      <c r="J213" s="46">
        <f>I213/F213</f>
        <v>0.07594730412221817</v>
      </c>
    </row>
    <row r="214" spans="3:10" ht="17.25" customHeight="1">
      <c r="C214" s="12" t="s">
        <v>10</v>
      </c>
      <c r="D214" s="8">
        <v>3108</v>
      </c>
      <c r="E214" s="8">
        <v>3164.42</v>
      </c>
      <c r="F214" s="8">
        <v>3108</v>
      </c>
      <c r="G214" s="8">
        <v>219.62</v>
      </c>
      <c r="H214" s="45">
        <f>G214/F214</f>
        <v>0.07066280566280567</v>
      </c>
      <c r="I214" s="8">
        <v>219.62</v>
      </c>
      <c r="J214" s="46">
        <f>I214/F214</f>
        <v>0.07066280566280567</v>
      </c>
    </row>
    <row r="215" spans="3:10" ht="15.75">
      <c r="C215" s="12" t="s">
        <v>11</v>
      </c>
      <c r="D215" s="8">
        <v>0</v>
      </c>
      <c r="E215" s="8">
        <v>0</v>
      </c>
      <c r="F215" s="8">
        <v>0</v>
      </c>
      <c r="G215" s="8">
        <v>0</v>
      </c>
      <c r="H215" s="45">
        <v>0</v>
      </c>
      <c r="I215" s="8">
        <v>0</v>
      </c>
      <c r="J215" s="46">
        <v>0</v>
      </c>
    </row>
    <row r="216" spans="3:10" ht="15.75">
      <c r="C216" s="12"/>
      <c r="D216" s="8"/>
      <c r="E216" s="8"/>
      <c r="F216" s="8"/>
      <c r="G216" s="8"/>
      <c r="H216" s="45"/>
      <c r="I216" s="8"/>
      <c r="J216" s="46"/>
    </row>
    <row r="217" spans="3:10" ht="93.75" customHeight="1">
      <c r="C217" s="11" t="s">
        <v>92</v>
      </c>
      <c r="D217" s="8"/>
      <c r="E217" s="8"/>
      <c r="F217" s="7"/>
      <c r="G217" s="8"/>
      <c r="H217" s="45"/>
      <c r="I217" s="8"/>
      <c r="J217" s="46"/>
    </row>
    <row r="218" spans="3:10" ht="15.75">
      <c r="C218" s="12" t="s">
        <v>1</v>
      </c>
      <c r="D218" s="7">
        <f>D219+D220+D221</f>
        <v>1300</v>
      </c>
      <c r="E218" s="7">
        <f>E219+E220+E221</f>
        <v>1300</v>
      </c>
      <c r="F218" s="7">
        <f>F219+F220+F221</f>
        <v>1300</v>
      </c>
      <c r="G218" s="7">
        <f>G219+G220+G221</f>
        <v>0</v>
      </c>
      <c r="H218" s="45">
        <f>G218/F218</f>
        <v>0</v>
      </c>
      <c r="I218" s="7">
        <f>I219+I220+I221</f>
        <v>0</v>
      </c>
      <c r="J218" s="46">
        <f>I218/F218</f>
        <v>0</v>
      </c>
    </row>
    <row r="219" spans="3:10" ht="15.75">
      <c r="C219" s="12" t="s">
        <v>16</v>
      </c>
      <c r="D219" s="7">
        <v>1300</v>
      </c>
      <c r="E219" s="7">
        <v>1300</v>
      </c>
      <c r="F219" s="7">
        <v>1300</v>
      </c>
      <c r="G219" s="8">
        <v>0</v>
      </c>
      <c r="H219" s="45">
        <f>G219/F219</f>
        <v>0</v>
      </c>
      <c r="I219" s="8">
        <v>0</v>
      </c>
      <c r="J219" s="46">
        <f>I219/F219</f>
        <v>0</v>
      </c>
    </row>
    <row r="220" spans="3:10" ht="15.75">
      <c r="C220" s="12" t="s">
        <v>10</v>
      </c>
      <c r="D220" s="7">
        <v>0</v>
      </c>
      <c r="E220" s="7">
        <v>0</v>
      </c>
      <c r="F220" s="7">
        <v>0</v>
      </c>
      <c r="G220" s="8">
        <v>0</v>
      </c>
      <c r="H220" s="45">
        <v>0</v>
      </c>
      <c r="I220" s="8">
        <v>0</v>
      </c>
      <c r="J220" s="46">
        <v>0</v>
      </c>
    </row>
    <row r="221" spans="3:10" ht="15.75">
      <c r="C221" s="12" t="s">
        <v>11</v>
      </c>
      <c r="D221" s="8">
        <v>0</v>
      </c>
      <c r="E221" s="8">
        <v>0</v>
      </c>
      <c r="F221" s="8">
        <v>0</v>
      </c>
      <c r="G221" s="8">
        <v>0</v>
      </c>
      <c r="H221" s="45">
        <v>0</v>
      </c>
      <c r="I221" s="8">
        <v>0</v>
      </c>
      <c r="J221" s="46">
        <v>0</v>
      </c>
    </row>
    <row r="222" spans="3:10" ht="15.75">
      <c r="C222" s="12"/>
      <c r="D222" s="8"/>
      <c r="E222" s="8"/>
      <c r="F222" s="7"/>
      <c r="G222" s="8"/>
      <c r="H222" s="45"/>
      <c r="I222" s="8"/>
      <c r="J222" s="46"/>
    </row>
    <row r="223" spans="3:10" ht="97.5" customHeight="1">
      <c r="C223" s="12" t="s">
        <v>93</v>
      </c>
      <c r="D223" s="8"/>
      <c r="E223" s="8"/>
      <c r="F223" s="7"/>
      <c r="G223" s="8"/>
      <c r="H223" s="45"/>
      <c r="I223" s="8"/>
      <c r="J223" s="46"/>
    </row>
    <row r="224" spans="3:10" ht="15.75">
      <c r="C224" s="12" t="s">
        <v>1</v>
      </c>
      <c r="D224" s="8">
        <f>D225+D226+D227</f>
        <v>7900</v>
      </c>
      <c r="E224" s="8">
        <f>E225+E226+E227</f>
        <v>7900</v>
      </c>
      <c r="F224" s="8">
        <f>F225+F226+F227</f>
        <v>7900</v>
      </c>
      <c r="G224" s="8">
        <f>G225+G226+G227</f>
        <v>300.06</v>
      </c>
      <c r="H224" s="45">
        <f>G224/F224</f>
        <v>0.03798227848101266</v>
      </c>
      <c r="I224" s="8">
        <f>I225+I226+I227</f>
        <v>300.06</v>
      </c>
      <c r="J224" s="46">
        <f>I224/F224</f>
        <v>0.03798227848101266</v>
      </c>
    </row>
    <row r="225" spans="3:10" ht="15.75">
      <c r="C225" s="12" t="s">
        <v>16</v>
      </c>
      <c r="D225" s="8">
        <v>7900</v>
      </c>
      <c r="E225" s="8">
        <v>7900</v>
      </c>
      <c r="F225" s="7">
        <v>7900</v>
      </c>
      <c r="G225" s="8">
        <v>300.06</v>
      </c>
      <c r="H225" s="45">
        <f>G225/F225</f>
        <v>0.03798227848101266</v>
      </c>
      <c r="I225" s="8">
        <v>300.06</v>
      </c>
      <c r="J225" s="46">
        <f>I225/F225</f>
        <v>0.03798227848101266</v>
      </c>
    </row>
    <row r="226" spans="3:10" ht="15.75">
      <c r="C226" s="12" t="s">
        <v>10</v>
      </c>
      <c r="D226" s="8">
        <v>0</v>
      </c>
      <c r="E226" s="8">
        <v>0</v>
      </c>
      <c r="F226" s="7">
        <v>0</v>
      </c>
      <c r="G226" s="8">
        <v>0</v>
      </c>
      <c r="H226" s="45">
        <v>0</v>
      </c>
      <c r="I226" s="8">
        <v>0</v>
      </c>
      <c r="J226" s="46">
        <v>0</v>
      </c>
    </row>
    <row r="227" spans="3:10" ht="15.75">
      <c r="C227" s="12" t="s">
        <v>11</v>
      </c>
      <c r="D227" s="8">
        <v>0</v>
      </c>
      <c r="E227" s="8">
        <v>0</v>
      </c>
      <c r="F227" s="7">
        <v>0</v>
      </c>
      <c r="G227" s="8">
        <v>0</v>
      </c>
      <c r="H227" s="45">
        <v>0</v>
      </c>
      <c r="I227" s="8">
        <v>0</v>
      </c>
      <c r="J227" s="46">
        <v>0</v>
      </c>
    </row>
    <row r="228" spans="3:10" ht="15.75">
      <c r="C228" s="12"/>
      <c r="D228" s="8"/>
      <c r="E228" s="8"/>
      <c r="F228" s="7"/>
      <c r="G228" s="8"/>
      <c r="H228" s="45"/>
      <c r="I228" s="8"/>
      <c r="J228" s="46"/>
    </row>
    <row r="229" spans="3:10" ht="63">
      <c r="C229" s="12" t="s">
        <v>76</v>
      </c>
      <c r="D229" s="8"/>
      <c r="E229" s="8"/>
      <c r="F229" s="7"/>
      <c r="G229" s="8"/>
      <c r="H229" s="45"/>
      <c r="I229" s="8"/>
      <c r="J229" s="46"/>
    </row>
    <row r="230" spans="3:10" ht="15.75">
      <c r="C230" s="12" t="s">
        <v>1</v>
      </c>
      <c r="D230" s="8">
        <f>D231+D232+D233</f>
        <v>19088.24</v>
      </c>
      <c r="E230" s="8">
        <f>E231+E232+E233</f>
        <v>19088.24</v>
      </c>
      <c r="F230" s="8">
        <f>F231+F232+F233</f>
        <v>19088.24</v>
      </c>
      <c r="G230" s="8">
        <f>G231+G232+G233</f>
        <v>0</v>
      </c>
      <c r="H230" s="45">
        <f>G230/F230</f>
        <v>0</v>
      </c>
      <c r="I230" s="51">
        <f>I231</f>
        <v>0</v>
      </c>
      <c r="J230" s="46">
        <f>I230/F230</f>
        <v>0</v>
      </c>
    </row>
    <row r="231" spans="3:10" ht="15.75">
      <c r="C231" s="12" t="s">
        <v>16</v>
      </c>
      <c r="D231" s="8">
        <v>19088.24</v>
      </c>
      <c r="E231" s="8">
        <v>19088.24</v>
      </c>
      <c r="F231" s="7">
        <v>19088.24</v>
      </c>
      <c r="G231" s="8">
        <v>0</v>
      </c>
      <c r="H231" s="45">
        <f>G231/F231</f>
        <v>0</v>
      </c>
      <c r="I231" s="8">
        <v>0</v>
      </c>
      <c r="J231" s="46">
        <f>I231/F231</f>
        <v>0</v>
      </c>
    </row>
    <row r="232" spans="3:10" ht="15.75">
      <c r="C232" s="12" t="s">
        <v>10</v>
      </c>
      <c r="D232" s="8">
        <v>0</v>
      </c>
      <c r="E232" s="8">
        <v>0</v>
      </c>
      <c r="F232" s="7">
        <v>0</v>
      </c>
      <c r="G232" s="8">
        <v>0</v>
      </c>
      <c r="H232" s="45">
        <v>0</v>
      </c>
      <c r="I232" s="8">
        <v>0</v>
      </c>
      <c r="J232" s="46">
        <v>0</v>
      </c>
    </row>
    <row r="233" spans="3:10" ht="15.75">
      <c r="C233" s="12" t="s">
        <v>11</v>
      </c>
      <c r="D233" s="8">
        <v>0</v>
      </c>
      <c r="E233" s="8">
        <v>0</v>
      </c>
      <c r="F233" s="53">
        <v>0</v>
      </c>
      <c r="G233" s="8">
        <v>0</v>
      </c>
      <c r="H233" s="45">
        <v>0</v>
      </c>
      <c r="I233" s="8">
        <v>0</v>
      </c>
      <c r="J233" s="46">
        <v>0</v>
      </c>
    </row>
    <row r="234" spans="3:10" ht="15.75">
      <c r="C234" s="12"/>
      <c r="D234" s="8"/>
      <c r="E234" s="8"/>
      <c r="F234" s="7"/>
      <c r="G234" s="8"/>
      <c r="H234" s="45"/>
      <c r="I234" s="8"/>
      <c r="J234" s="46"/>
    </row>
    <row r="235" spans="3:10" ht="78.75">
      <c r="C235" s="12" t="s">
        <v>94</v>
      </c>
      <c r="D235" s="8"/>
      <c r="E235" s="8"/>
      <c r="F235" s="7"/>
      <c r="G235" s="8"/>
      <c r="H235" s="45"/>
      <c r="I235" s="8"/>
      <c r="J235" s="46"/>
    </row>
    <row r="236" spans="3:10" ht="15.75">
      <c r="C236" s="12" t="s">
        <v>1</v>
      </c>
      <c r="D236" s="8">
        <f>D237+D238+D239</f>
        <v>1000</v>
      </c>
      <c r="E236" s="8">
        <f>E237+E238+E239</f>
        <v>1000</v>
      </c>
      <c r="F236" s="8">
        <f>F237+F238+F239</f>
        <v>1000</v>
      </c>
      <c r="G236" s="8">
        <f>G237+G238+G239</f>
        <v>0</v>
      </c>
      <c r="H236" s="45">
        <f>G236/F236</f>
        <v>0</v>
      </c>
      <c r="I236" s="8">
        <f>I237+I238+I239</f>
        <v>0</v>
      </c>
      <c r="J236" s="46">
        <f>I236/F236</f>
        <v>0</v>
      </c>
    </row>
    <row r="237" spans="3:10" ht="15.75">
      <c r="C237" s="12" t="s">
        <v>16</v>
      </c>
      <c r="D237" s="8">
        <v>1000</v>
      </c>
      <c r="E237" s="8">
        <v>1000</v>
      </c>
      <c r="F237" s="7">
        <v>1000</v>
      </c>
      <c r="G237" s="8">
        <v>0</v>
      </c>
      <c r="H237" s="45">
        <f>G237/F237</f>
        <v>0</v>
      </c>
      <c r="I237" s="8">
        <v>0</v>
      </c>
      <c r="J237" s="46">
        <f>I237/F237</f>
        <v>0</v>
      </c>
    </row>
    <row r="238" spans="3:10" ht="15.75">
      <c r="C238" s="12" t="s">
        <v>10</v>
      </c>
      <c r="D238" s="8">
        <v>0</v>
      </c>
      <c r="E238" s="8">
        <v>0</v>
      </c>
      <c r="F238" s="7">
        <v>0</v>
      </c>
      <c r="G238" s="8">
        <v>0</v>
      </c>
      <c r="H238" s="45">
        <v>0</v>
      </c>
      <c r="I238" s="8">
        <v>0</v>
      </c>
      <c r="J238" s="46">
        <v>0</v>
      </c>
    </row>
    <row r="239" spans="3:10" ht="15.75">
      <c r="C239" s="12" t="s">
        <v>11</v>
      </c>
      <c r="D239" s="8">
        <v>0</v>
      </c>
      <c r="E239" s="8">
        <v>0</v>
      </c>
      <c r="F239" s="7">
        <v>0</v>
      </c>
      <c r="G239" s="8">
        <v>0</v>
      </c>
      <c r="H239" s="45">
        <v>0</v>
      </c>
      <c r="I239" s="8">
        <v>0</v>
      </c>
      <c r="J239" s="46">
        <v>0</v>
      </c>
    </row>
    <row r="240" spans="3:10" ht="15.75">
      <c r="C240" s="12"/>
      <c r="D240" s="8"/>
      <c r="E240" s="8"/>
      <c r="F240" s="7"/>
      <c r="G240" s="8"/>
      <c r="H240" s="45"/>
      <c r="I240" s="8"/>
      <c r="J240" s="46"/>
    </row>
    <row r="241" spans="3:10" ht="15.75">
      <c r="C241" s="12" t="s">
        <v>48</v>
      </c>
      <c r="D241" s="8"/>
      <c r="E241" s="8"/>
      <c r="F241" s="7"/>
      <c r="G241" s="8"/>
      <c r="H241" s="45"/>
      <c r="I241" s="8"/>
      <c r="J241" s="46"/>
    </row>
    <row r="242" spans="3:10" ht="15.75">
      <c r="C242" s="12" t="s">
        <v>1</v>
      </c>
      <c r="D242" s="8">
        <f>D243+D244+D245</f>
        <v>85338.6</v>
      </c>
      <c r="E242" s="51">
        <f>E243+E244+E245</f>
        <v>85338.6</v>
      </c>
      <c r="F242" s="51">
        <f>F243+F244+F245</f>
        <v>85338.6</v>
      </c>
      <c r="G242" s="8">
        <f>G243+G244+G245</f>
        <v>17060.39</v>
      </c>
      <c r="H242" s="45">
        <f>G242/F242</f>
        <v>0.199914106863717</v>
      </c>
      <c r="I242" s="8">
        <f>I243+I244+I245</f>
        <v>17060.39</v>
      </c>
      <c r="J242" s="46">
        <f>I242/F242</f>
        <v>0.199914106863717</v>
      </c>
    </row>
    <row r="243" spans="3:10" ht="15.75">
      <c r="C243" s="12" t="s">
        <v>16</v>
      </c>
      <c r="D243" s="7">
        <v>85338.6</v>
      </c>
      <c r="E243" s="51">
        <v>85338.6</v>
      </c>
      <c r="F243" s="53">
        <v>85338.6</v>
      </c>
      <c r="G243" s="8">
        <v>17060.39</v>
      </c>
      <c r="H243" s="45">
        <f>G243/F243</f>
        <v>0.199914106863717</v>
      </c>
      <c r="I243" s="8">
        <v>17060.39</v>
      </c>
      <c r="J243" s="46">
        <f>I243/F243</f>
        <v>0.199914106863717</v>
      </c>
    </row>
    <row r="244" spans="3:10" ht="15.75">
      <c r="C244" s="12" t="s">
        <v>10</v>
      </c>
      <c r="D244" s="8">
        <v>0</v>
      </c>
      <c r="E244" s="8">
        <v>0</v>
      </c>
      <c r="F244" s="7">
        <v>0</v>
      </c>
      <c r="G244" s="8">
        <v>0</v>
      </c>
      <c r="H244" s="45">
        <v>0</v>
      </c>
      <c r="I244" s="8">
        <v>0</v>
      </c>
      <c r="J244" s="46">
        <v>0</v>
      </c>
    </row>
    <row r="245" spans="3:10" ht="15.75">
      <c r="C245" s="12" t="s">
        <v>11</v>
      </c>
      <c r="D245" s="8">
        <v>0</v>
      </c>
      <c r="E245" s="8">
        <v>0</v>
      </c>
      <c r="F245" s="7">
        <v>0</v>
      </c>
      <c r="G245" s="8">
        <v>0</v>
      </c>
      <c r="H245" s="45">
        <v>0</v>
      </c>
      <c r="I245" s="8">
        <v>0</v>
      </c>
      <c r="J245" s="46">
        <v>0</v>
      </c>
    </row>
    <row r="246" spans="3:10" ht="15.75">
      <c r="C246" s="12"/>
      <c r="D246" s="8"/>
      <c r="E246" s="8"/>
      <c r="F246" s="7"/>
      <c r="G246" s="8"/>
      <c r="H246" s="45"/>
      <c r="I246" s="8"/>
      <c r="J246" s="46"/>
    </row>
    <row r="247" spans="3:10" ht="54.75" customHeight="1">
      <c r="C247" s="19" t="s">
        <v>32</v>
      </c>
      <c r="D247" s="8"/>
      <c r="E247" s="8"/>
      <c r="F247" s="7"/>
      <c r="G247" s="8"/>
      <c r="H247" s="45"/>
      <c r="I247" s="8"/>
      <c r="J247" s="46"/>
    </row>
    <row r="248" spans="3:10" s="22" customFormat="1" ht="21" customHeight="1">
      <c r="C248" s="21" t="s">
        <v>1</v>
      </c>
      <c r="D248" s="9">
        <f aca="true" t="shared" si="8" ref="D248:G251">D254+D260+D266+D272+D278</f>
        <v>124138.1</v>
      </c>
      <c r="E248" s="9">
        <f t="shared" si="8"/>
        <v>124138.1</v>
      </c>
      <c r="F248" s="9">
        <f t="shared" si="8"/>
        <v>1170488.8</v>
      </c>
      <c r="G248" s="52">
        <f t="shared" si="8"/>
        <v>3701158.59</v>
      </c>
      <c r="H248" s="45">
        <f>G248/F248</f>
        <v>3.162062370865915</v>
      </c>
      <c r="I248" s="9">
        <f>I254+I260+I266+I272+I278</f>
        <v>3710813.8499999996</v>
      </c>
      <c r="J248" s="46">
        <f>I248/F248</f>
        <v>3.170311283627831</v>
      </c>
    </row>
    <row r="249" spans="3:10" ht="15.75">
      <c r="C249" s="12" t="s">
        <v>16</v>
      </c>
      <c r="D249" s="7">
        <f t="shared" si="8"/>
        <v>14018.1</v>
      </c>
      <c r="E249" s="7">
        <f t="shared" si="8"/>
        <v>14018.1</v>
      </c>
      <c r="F249" s="7">
        <f t="shared" si="8"/>
        <v>14018.1</v>
      </c>
      <c r="G249" s="53">
        <f t="shared" si="8"/>
        <v>6428.759999999999</v>
      </c>
      <c r="H249" s="45">
        <f>G249/F249</f>
        <v>0.4586042330986367</v>
      </c>
      <c r="I249" s="7">
        <f>I255+I261+I267+I273+I279</f>
        <v>10474.96</v>
      </c>
      <c r="J249" s="46">
        <f>I249/F249</f>
        <v>0.7472453470869803</v>
      </c>
    </row>
    <row r="250" spans="3:10" ht="15.75" customHeight="1">
      <c r="C250" s="12" t="s">
        <v>10</v>
      </c>
      <c r="D250" s="7">
        <f t="shared" si="8"/>
        <v>110120</v>
      </c>
      <c r="E250" s="7">
        <f t="shared" si="8"/>
        <v>110120</v>
      </c>
      <c r="F250" s="7">
        <f t="shared" si="8"/>
        <v>110120</v>
      </c>
      <c r="G250" s="53">
        <f t="shared" si="8"/>
        <v>71753.57</v>
      </c>
      <c r="H250" s="45">
        <f>G250/F250</f>
        <v>0.6515943516164185</v>
      </c>
      <c r="I250" s="7">
        <f>I256+I262+I268+I274+I280</f>
        <v>77362.59000000001</v>
      </c>
      <c r="J250" s="46">
        <f>I250/F250</f>
        <v>0.7025298764983655</v>
      </c>
    </row>
    <row r="251" spans="3:10" ht="15.75" customHeight="1">
      <c r="C251" s="12" t="s">
        <v>11</v>
      </c>
      <c r="D251" s="7">
        <f t="shared" si="8"/>
        <v>0</v>
      </c>
      <c r="E251" s="7">
        <f t="shared" si="8"/>
        <v>0</v>
      </c>
      <c r="F251" s="7">
        <f t="shared" si="8"/>
        <v>1046350.7000000001</v>
      </c>
      <c r="G251" s="53">
        <f t="shared" si="8"/>
        <v>3622976.26</v>
      </c>
      <c r="H251" s="45">
        <f>G251/F251</f>
        <v>3.4624875388337766</v>
      </c>
      <c r="I251" s="7">
        <f>I257+I263+I269+I275+I281</f>
        <v>3622976.3</v>
      </c>
      <c r="J251" s="46">
        <f>I251/F251</f>
        <v>3.4624875770618777</v>
      </c>
    </row>
    <row r="252" spans="3:10" ht="15.75" customHeight="1">
      <c r="C252" s="12"/>
      <c r="D252" s="8"/>
      <c r="E252" s="8"/>
      <c r="F252" s="7"/>
      <c r="G252" s="51"/>
      <c r="H252" s="45"/>
      <c r="I252" s="8"/>
      <c r="J252" s="46"/>
    </row>
    <row r="253" spans="3:10" ht="66" customHeight="1">
      <c r="C253" s="63" t="s">
        <v>81</v>
      </c>
      <c r="D253" s="8"/>
      <c r="E253" s="8"/>
      <c r="F253" s="7"/>
      <c r="G253" s="8"/>
      <c r="H253" s="45"/>
      <c r="I253" s="8"/>
      <c r="J253" s="46"/>
    </row>
    <row r="254" spans="3:10" ht="15.75" customHeight="1">
      <c r="C254" s="12" t="s">
        <v>1</v>
      </c>
      <c r="D254" s="8">
        <f>D255+D256+D257</f>
        <v>996</v>
      </c>
      <c r="E254" s="8">
        <f>E255+E256+E257</f>
        <v>996</v>
      </c>
      <c r="F254" s="8">
        <f>F255+F256+F257</f>
        <v>1000996</v>
      </c>
      <c r="G254" s="8">
        <f>G255+G256+G257</f>
        <v>3601013.8099999996</v>
      </c>
      <c r="H254" s="45">
        <f>G254/F254</f>
        <v>3.5974307689541214</v>
      </c>
      <c r="I254" s="8">
        <f>I255+I256+I257</f>
        <v>3601013.8099999996</v>
      </c>
      <c r="J254" s="46">
        <f>I254/F254</f>
        <v>3.5974307689541214</v>
      </c>
    </row>
    <row r="255" spans="3:10" ht="15.75" customHeight="1">
      <c r="C255" s="12" t="s">
        <v>16</v>
      </c>
      <c r="D255" s="7">
        <v>0</v>
      </c>
      <c r="E255" s="7">
        <v>0</v>
      </c>
      <c r="F255" s="7">
        <v>0</v>
      </c>
      <c r="G255" s="8">
        <v>0</v>
      </c>
      <c r="H255" s="45">
        <v>0</v>
      </c>
      <c r="I255" s="8">
        <v>0</v>
      </c>
      <c r="J255" s="46">
        <v>0</v>
      </c>
    </row>
    <row r="256" spans="3:10" ht="15.75" customHeight="1">
      <c r="C256" s="12" t="s">
        <v>10</v>
      </c>
      <c r="D256" s="7">
        <v>996</v>
      </c>
      <c r="E256" s="7">
        <v>996</v>
      </c>
      <c r="F256" s="7">
        <v>996</v>
      </c>
      <c r="G256" s="8">
        <v>122.01</v>
      </c>
      <c r="H256" s="45">
        <f>G256/F256</f>
        <v>0.12250000000000001</v>
      </c>
      <c r="I256" s="51">
        <v>122.01</v>
      </c>
      <c r="J256" s="46">
        <f>I256/F256</f>
        <v>0.12250000000000001</v>
      </c>
    </row>
    <row r="257" spans="3:10" ht="15.75" customHeight="1">
      <c r="C257" s="12" t="s">
        <v>11</v>
      </c>
      <c r="D257" s="8">
        <v>0</v>
      </c>
      <c r="E257" s="8">
        <v>0</v>
      </c>
      <c r="F257" s="7">
        <v>1000000</v>
      </c>
      <c r="G257" s="8">
        <v>3600891.8</v>
      </c>
      <c r="H257" s="45">
        <f>G257/F257</f>
        <v>3.6008918</v>
      </c>
      <c r="I257" s="51">
        <v>3600891.8</v>
      </c>
      <c r="J257" s="46">
        <f>I257/F257</f>
        <v>3.6008918</v>
      </c>
    </row>
    <row r="258" spans="3:10" ht="15.75" customHeight="1">
      <c r="C258" s="12"/>
      <c r="D258" s="8"/>
      <c r="E258" s="8"/>
      <c r="F258" s="7"/>
      <c r="G258" s="8"/>
      <c r="H258" s="45"/>
      <c r="I258" s="8"/>
      <c r="J258" s="46"/>
    </row>
    <row r="259" spans="3:10" ht="62.25" customHeight="1">
      <c r="C259" s="11" t="s">
        <v>33</v>
      </c>
      <c r="D259" s="8"/>
      <c r="E259" s="8"/>
      <c r="F259" s="7"/>
      <c r="G259" s="47"/>
      <c r="H259" s="45"/>
      <c r="I259" s="8"/>
      <c r="J259" s="46"/>
    </row>
    <row r="260" spans="3:10" ht="15.75">
      <c r="C260" s="12" t="s">
        <v>1</v>
      </c>
      <c r="D260" s="8">
        <f>D261+D262+D263</f>
        <v>28071.1</v>
      </c>
      <c r="E260" s="8">
        <f>E261+E262+E263</f>
        <v>28071.1</v>
      </c>
      <c r="F260" s="8">
        <f>F261+F262+F263</f>
        <v>74371.5</v>
      </c>
      <c r="G260" s="58">
        <f>G261+G262+G263</f>
        <v>36958.74</v>
      </c>
      <c r="H260" s="45">
        <f>G260/F260</f>
        <v>0.4969476210645207</v>
      </c>
      <c r="I260" s="8">
        <f>I261+I262+I263</f>
        <v>46614.020000000004</v>
      </c>
      <c r="J260" s="46">
        <f>I260/F260</f>
        <v>0.6267726212325959</v>
      </c>
    </row>
    <row r="261" spans="3:10" ht="15.75">
      <c r="C261" s="12" t="s">
        <v>16</v>
      </c>
      <c r="D261" s="7">
        <v>13821.1</v>
      </c>
      <c r="E261" s="7">
        <v>13821.1</v>
      </c>
      <c r="F261" s="7">
        <v>13821.1</v>
      </c>
      <c r="G261" s="59">
        <v>6233.36</v>
      </c>
      <c r="H261" s="45">
        <f>G261/F261</f>
        <v>0.45100317630289916</v>
      </c>
      <c r="I261" s="48">
        <v>10279.58</v>
      </c>
      <c r="J261" s="46">
        <f>I261/F261</f>
        <v>0.7437599033362033</v>
      </c>
    </row>
    <row r="262" spans="3:10" ht="15.75">
      <c r="C262" s="12" t="s">
        <v>10</v>
      </c>
      <c r="D262" s="7">
        <v>14250</v>
      </c>
      <c r="E262" s="7">
        <v>14250</v>
      </c>
      <c r="F262" s="8">
        <v>14250</v>
      </c>
      <c r="G262" s="58">
        <v>8640.92</v>
      </c>
      <c r="H262" s="45">
        <f>G262/F262</f>
        <v>0.606380350877193</v>
      </c>
      <c r="I262" s="47">
        <v>14249.94</v>
      </c>
      <c r="J262" s="46">
        <f>I262/F262</f>
        <v>0.9999957894736843</v>
      </c>
    </row>
    <row r="263" spans="3:10" ht="15.75">
      <c r="C263" s="12" t="s">
        <v>11</v>
      </c>
      <c r="D263" s="8">
        <v>0</v>
      </c>
      <c r="E263" s="8">
        <v>0</v>
      </c>
      <c r="F263" s="7">
        <v>46300.4</v>
      </c>
      <c r="G263" s="58">
        <v>22084.46</v>
      </c>
      <c r="H263" s="45">
        <f>G263/F263</f>
        <v>0.4769820563105286</v>
      </c>
      <c r="I263" s="58">
        <v>22084.5</v>
      </c>
      <c r="J263" s="46">
        <f>I263/F263</f>
        <v>0.47698292023395045</v>
      </c>
    </row>
    <row r="264" spans="3:10" ht="15.75">
      <c r="C264" s="12"/>
      <c r="D264" s="8"/>
      <c r="E264" s="8"/>
      <c r="F264" s="7"/>
      <c r="G264" s="58"/>
      <c r="H264" s="45"/>
      <c r="I264" s="8"/>
      <c r="J264" s="46"/>
    </row>
    <row r="265" spans="3:10" ht="80.25" customHeight="1">
      <c r="C265" s="11" t="s">
        <v>34</v>
      </c>
      <c r="D265" s="8"/>
      <c r="E265" s="8"/>
      <c r="F265" s="7"/>
      <c r="G265" s="47"/>
      <c r="H265" s="45"/>
      <c r="I265" s="8"/>
      <c r="J265" s="46"/>
    </row>
    <row r="266" spans="3:10" ht="15.75">
      <c r="C266" s="12" t="s">
        <v>1</v>
      </c>
      <c r="D266" s="8">
        <f>D267+D268+D269</f>
        <v>75435</v>
      </c>
      <c r="E266" s="8">
        <f>E267+E268+E269</f>
        <v>75435</v>
      </c>
      <c r="F266" s="8">
        <f>F267+F268+F269</f>
        <v>75435</v>
      </c>
      <c r="G266" s="8">
        <f>G267+G268+G269</f>
        <v>43648.4</v>
      </c>
      <c r="H266" s="45">
        <f>G266/F266</f>
        <v>0.5786226552661232</v>
      </c>
      <c r="I266" s="8">
        <f>I267+I268+I269</f>
        <v>43648.4</v>
      </c>
      <c r="J266" s="46">
        <f>I266/F266</f>
        <v>0.5786226552661232</v>
      </c>
    </row>
    <row r="267" spans="3:10" ht="15.75">
      <c r="C267" s="12" t="s">
        <v>16</v>
      </c>
      <c r="D267" s="7">
        <v>0</v>
      </c>
      <c r="E267" s="7">
        <v>0</v>
      </c>
      <c r="F267" s="7">
        <v>0</v>
      </c>
      <c r="G267" s="8">
        <v>0</v>
      </c>
      <c r="H267" s="45">
        <v>0</v>
      </c>
      <c r="I267" s="8">
        <v>0</v>
      </c>
      <c r="J267" s="46">
        <v>0</v>
      </c>
    </row>
    <row r="268" spans="3:10" ht="15.75">
      <c r="C268" s="12" t="s">
        <v>10</v>
      </c>
      <c r="D268" s="7">
        <v>75435</v>
      </c>
      <c r="E268" s="7">
        <v>75435</v>
      </c>
      <c r="F268" s="7">
        <v>75435</v>
      </c>
      <c r="G268" s="8">
        <v>43648.4</v>
      </c>
      <c r="H268" s="45">
        <f>G268/F268</f>
        <v>0.5786226552661232</v>
      </c>
      <c r="I268" s="8">
        <v>43648.4</v>
      </c>
      <c r="J268" s="46">
        <f>I268/F268</f>
        <v>0.5786226552661232</v>
      </c>
    </row>
    <row r="269" spans="3:10" ht="15.75">
      <c r="C269" s="12" t="s">
        <v>11</v>
      </c>
      <c r="D269" s="7">
        <v>0</v>
      </c>
      <c r="E269" s="8">
        <v>0</v>
      </c>
      <c r="F269" s="8">
        <v>0</v>
      </c>
      <c r="G269" s="8">
        <v>0</v>
      </c>
      <c r="H269" s="45">
        <v>0</v>
      </c>
      <c r="I269" s="8">
        <v>0</v>
      </c>
      <c r="J269" s="46">
        <v>0</v>
      </c>
    </row>
    <row r="270" spans="3:10" ht="15.75">
      <c r="C270" s="12"/>
      <c r="D270" s="7"/>
      <c r="E270" s="8"/>
      <c r="F270" s="7"/>
      <c r="G270" s="8"/>
      <c r="H270" s="45"/>
      <c r="I270" s="8"/>
      <c r="J270" s="46"/>
    </row>
    <row r="271" spans="3:10" ht="15.75">
      <c r="C271" s="11" t="s">
        <v>6</v>
      </c>
      <c r="D271" s="7"/>
      <c r="E271" s="8"/>
      <c r="F271" s="7"/>
      <c r="G271" s="8"/>
      <c r="H271" s="45"/>
      <c r="I271" s="8"/>
      <c r="J271" s="46"/>
    </row>
    <row r="272" spans="3:10" ht="15.75">
      <c r="C272" s="12" t="s">
        <v>1</v>
      </c>
      <c r="D272" s="8">
        <f>D273+D274+D275</f>
        <v>97</v>
      </c>
      <c r="E272" s="8">
        <f>E273+E274+E275</f>
        <v>97</v>
      </c>
      <c r="F272" s="8">
        <f>F273+F274+F275</f>
        <v>147.3</v>
      </c>
      <c r="G272" s="8">
        <f>G273+G274+G275</f>
        <v>0</v>
      </c>
      <c r="H272" s="45">
        <f>G272/F272</f>
        <v>0</v>
      </c>
      <c r="I272" s="8">
        <f>I273+I274+I275</f>
        <v>0</v>
      </c>
      <c r="J272" s="46">
        <f>I272/F272</f>
        <v>0</v>
      </c>
    </row>
    <row r="273" spans="3:10" ht="15.75">
      <c r="C273" s="12" t="s">
        <v>16</v>
      </c>
      <c r="D273" s="7">
        <v>1</v>
      </c>
      <c r="E273" s="8">
        <v>1</v>
      </c>
      <c r="F273" s="7">
        <v>1</v>
      </c>
      <c r="G273" s="8">
        <v>0</v>
      </c>
      <c r="H273" s="45">
        <f>G273/F273</f>
        <v>0</v>
      </c>
      <c r="I273" s="8">
        <v>0</v>
      </c>
      <c r="J273" s="46">
        <f>I273/F273</f>
        <v>0</v>
      </c>
    </row>
    <row r="274" spans="3:10" ht="15.75">
      <c r="C274" s="12" t="s">
        <v>10</v>
      </c>
      <c r="D274" s="7">
        <v>96</v>
      </c>
      <c r="E274" s="8">
        <v>96</v>
      </c>
      <c r="F274" s="7">
        <v>96</v>
      </c>
      <c r="G274" s="8">
        <v>0</v>
      </c>
      <c r="H274" s="45">
        <f>G274/F274</f>
        <v>0</v>
      </c>
      <c r="I274" s="8">
        <v>0</v>
      </c>
      <c r="J274" s="46">
        <f>I274/F274</f>
        <v>0</v>
      </c>
    </row>
    <row r="275" spans="3:10" ht="15.75">
      <c r="C275" s="12" t="s">
        <v>11</v>
      </c>
      <c r="D275" s="7">
        <v>0</v>
      </c>
      <c r="E275" s="8">
        <v>0</v>
      </c>
      <c r="F275" s="7">
        <v>50.3</v>
      </c>
      <c r="G275" s="8">
        <v>0</v>
      </c>
      <c r="H275" s="45">
        <f>G275/F275</f>
        <v>0</v>
      </c>
      <c r="I275" s="8">
        <v>0</v>
      </c>
      <c r="J275" s="46">
        <f>I275/F275</f>
        <v>0</v>
      </c>
    </row>
    <row r="276" spans="3:10" ht="15.75">
      <c r="C276" s="12"/>
      <c r="D276" s="7"/>
      <c r="E276" s="8"/>
      <c r="F276" s="7"/>
      <c r="G276" s="8"/>
      <c r="H276" s="45"/>
      <c r="I276" s="8"/>
      <c r="J276" s="46"/>
    </row>
    <row r="277" spans="3:10" ht="47.25">
      <c r="C277" s="12" t="s">
        <v>35</v>
      </c>
      <c r="D277" s="7"/>
      <c r="E277" s="8"/>
      <c r="F277" s="7"/>
      <c r="G277" s="8"/>
      <c r="H277" s="45"/>
      <c r="I277" s="8"/>
      <c r="J277" s="46"/>
    </row>
    <row r="278" spans="3:10" ht="15.75">
      <c r="C278" s="12" t="s">
        <v>1</v>
      </c>
      <c r="D278" s="8">
        <f>D279+D280+D281</f>
        <v>19539</v>
      </c>
      <c r="E278" s="8">
        <f>E279+E280+E281</f>
        <v>19539</v>
      </c>
      <c r="F278" s="8">
        <f>F279+F280+F281</f>
        <v>19539</v>
      </c>
      <c r="G278" s="8">
        <f>G279+G280+G281</f>
        <v>19537.640000000003</v>
      </c>
      <c r="H278" s="45">
        <f>G278/F278</f>
        <v>0.9999303956190185</v>
      </c>
      <c r="I278" s="8">
        <f>I279+I280+I281</f>
        <v>19537.620000000003</v>
      </c>
      <c r="J278" s="46">
        <f>I278/F278</f>
        <v>0.9999293720251805</v>
      </c>
    </row>
    <row r="279" spans="3:10" ht="15.75">
      <c r="C279" s="12" t="s">
        <v>16</v>
      </c>
      <c r="D279" s="7">
        <v>196</v>
      </c>
      <c r="E279" s="8">
        <v>196</v>
      </c>
      <c r="F279" s="7">
        <v>196</v>
      </c>
      <c r="G279" s="8">
        <v>195.4</v>
      </c>
      <c r="H279" s="45">
        <f>G279/F279</f>
        <v>0.9969387755102042</v>
      </c>
      <c r="I279" s="8">
        <v>195.38</v>
      </c>
      <c r="J279" s="46">
        <f>I279/F279</f>
        <v>0.9968367346938776</v>
      </c>
    </row>
    <row r="280" spans="3:10" ht="15.75">
      <c r="C280" s="12" t="s">
        <v>10</v>
      </c>
      <c r="D280" s="7">
        <v>19343</v>
      </c>
      <c r="E280" s="8">
        <v>19343</v>
      </c>
      <c r="F280" s="7">
        <v>19343</v>
      </c>
      <c r="G280" s="8">
        <v>19342.24</v>
      </c>
      <c r="H280" s="45">
        <f>G280/F280</f>
        <v>0.9999607093005223</v>
      </c>
      <c r="I280" s="8">
        <v>19342.24</v>
      </c>
      <c r="J280" s="46">
        <f>I280/F280</f>
        <v>0.9999607093005223</v>
      </c>
    </row>
    <row r="281" spans="3:10" ht="15.75">
      <c r="C281" s="12" t="s">
        <v>11</v>
      </c>
      <c r="D281" s="7">
        <v>0</v>
      </c>
      <c r="E281" s="8">
        <v>0</v>
      </c>
      <c r="F281" s="7">
        <v>0</v>
      </c>
      <c r="G281" s="8">
        <v>0</v>
      </c>
      <c r="H281" s="45">
        <v>0</v>
      </c>
      <c r="I281" s="8">
        <v>0</v>
      </c>
      <c r="J281" s="46">
        <v>0</v>
      </c>
    </row>
    <row r="282" spans="3:10" ht="15.75">
      <c r="C282" s="12"/>
      <c r="D282" s="7"/>
      <c r="E282" s="8"/>
      <c r="F282" s="7"/>
      <c r="G282" s="8"/>
      <c r="H282" s="45"/>
      <c r="I282" s="8"/>
      <c r="J282" s="46"/>
    </row>
    <row r="283" spans="3:10" ht="60" customHeight="1">
      <c r="C283" s="74" t="s">
        <v>36</v>
      </c>
      <c r="D283" s="8"/>
      <c r="E283" s="8"/>
      <c r="F283" s="7"/>
      <c r="G283" s="8"/>
      <c r="H283" s="45"/>
      <c r="I283" s="8"/>
      <c r="J283" s="46"/>
    </row>
    <row r="284" spans="3:10" s="22" customFormat="1" ht="15.75">
      <c r="C284" s="21" t="s">
        <v>1</v>
      </c>
      <c r="D284" s="9">
        <f aca="true" t="shared" si="9" ref="D284:G287">D290+D296+D302+D308+D314</f>
        <v>464123.87</v>
      </c>
      <c r="E284" s="52">
        <f t="shared" si="9"/>
        <v>464123.87</v>
      </c>
      <c r="F284" s="9">
        <f t="shared" si="9"/>
        <v>466973.9</v>
      </c>
      <c r="G284" s="9">
        <f t="shared" si="9"/>
        <v>197.5</v>
      </c>
      <c r="H284" s="45">
        <f>G284/F284</f>
        <v>0.00042293584288115456</v>
      </c>
      <c r="I284" s="9">
        <f>I290+I296+I302+I308+I314</f>
        <v>197.54</v>
      </c>
      <c r="J284" s="46">
        <f>I284/F284</f>
        <v>0.00042302150077338363</v>
      </c>
    </row>
    <row r="285" spans="3:10" ht="15.75">
      <c r="C285" s="12" t="s">
        <v>16</v>
      </c>
      <c r="D285" s="7">
        <f t="shared" si="9"/>
        <v>39529.600000000006</v>
      </c>
      <c r="E285" s="7">
        <f t="shared" si="9"/>
        <v>39529.600000000006</v>
      </c>
      <c r="F285" s="7">
        <f t="shared" si="9"/>
        <v>39529.63</v>
      </c>
      <c r="G285" s="7">
        <f t="shared" si="9"/>
        <v>0</v>
      </c>
      <c r="H285" s="45">
        <f>G285/F285</f>
        <v>0</v>
      </c>
      <c r="I285" s="7">
        <f>I291+I297+I303+I309+I315</f>
        <v>0</v>
      </c>
      <c r="J285" s="46">
        <f>I285/F285</f>
        <v>0</v>
      </c>
    </row>
    <row r="286" spans="3:10" ht="15.75">
      <c r="C286" s="12" t="s">
        <v>10</v>
      </c>
      <c r="D286" s="7">
        <f t="shared" si="9"/>
        <v>424594.27</v>
      </c>
      <c r="E286" s="7">
        <f t="shared" si="9"/>
        <v>424594.27</v>
      </c>
      <c r="F286" s="7">
        <f t="shared" si="9"/>
        <v>424594.27</v>
      </c>
      <c r="G286" s="7">
        <f t="shared" si="9"/>
        <v>136.9</v>
      </c>
      <c r="H286" s="45">
        <f>G286/F286</f>
        <v>0.0003224254533628068</v>
      </c>
      <c r="I286" s="7">
        <f>I292+I298+I304+I310+I316</f>
        <v>136.94</v>
      </c>
      <c r="J286" s="46">
        <f>I286/F286</f>
        <v>0.0003225196609459661</v>
      </c>
    </row>
    <row r="287" spans="3:10" ht="15.75">
      <c r="C287" s="12" t="s">
        <v>11</v>
      </c>
      <c r="D287" s="7">
        <f t="shared" si="9"/>
        <v>0</v>
      </c>
      <c r="E287" s="7">
        <f t="shared" si="9"/>
        <v>0</v>
      </c>
      <c r="F287" s="7">
        <f t="shared" si="9"/>
        <v>2850</v>
      </c>
      <c r="G287" s="7">
        <f t="shared" si="9"/>
        <v>60.6</v>
      </c>
      <c r="H287" s="45">
        <f>G287/F287</f>
        <v>0.02126315789473684</v>
      </c>
      <c r="I287" s="7">
        <f>I293+I299+I305+I311+I317</f>
        <v>60.6</v>
      </c>
      <c r="J287" s="46">
        <f>I287/F287</f>
        <v>0.02126315789473684</v>
      </c>
    </row>
    <row r="288" spans="3:10" ht="15.75">
      <c r="C288" s="12"/>
      <c r="D288" s="8"/>
      <c r="E288" s="8"/>
      <c r="F288" s="7"/>
      <c r="G288" s="8"/>
      <c r="H288" s="45"/>
      <c r="I288" s="8"/>
      <c r="J288" s="46"/>
    </row>
    <row r="289" spans="3:10" ht="15.75">
      <c r="C289" s="11" t="s">
        <v>37</v>
      </c>
      <c r="D289" s="8"/>
      <c r="E289" s="8"/>
      <c r="F289" s="7"/>
      <c r="G289" s="8"/>
      <c r="H289" s="45"/>
      <c r="I289" s="8"/>
      <c r="J289" s="46"/>
    </row>
    <row r="290" spans="3:10" ht="15.75">
      <c r="C290" s="12" t="s">
        <v>1</v>
      </c>
      <c r="D290" s="8">
        <f>D291+D292+D293</f>
        <v>5922.63</v>
      </c>
      <c r="E290" s="8">
        <f>E291+E292+E293</f>
        <v>4642.63</v>
      </c>
      <c r="F290" s="8">
        <f>F291+F292+F293</f>
        <v>5922.63</v>
      </c>
      <c r="G290" s="8">
        <f>G291+G292+G293</f>
        <v>0</v>
      </c>
      <c r="H290" s="45">
        <f>G290/F290</f>
        <v>0</v>
      </c>
      <c r="I290" s="8">
        <f>I291+I292+I293</f>
        <v>0</v>
      </c>
      <c r="J290" s="46">
        <f>I290/F290</f>
        <v>0</v>
      </c>
    </row>
    <row r="291" spans="3:10" ht="15.75">
      <c r="C291" s="12" t="s">
        <v>16</v>
      </c>
      <c r="D291" s="7">
        <v>5922.63</v>
      </c>
      <c r="E291" s="7">
        <v>4642.63</v>
      </c>
      <c r="F291" s="7">
        <v>5922.63</v>
      </c>
      <c r="G291" s="8">
        <v>0</v>
      </c>
      <c r="H291" s="45">
        <f>G291/F291</f>
        <v>0</v>
      </c>
      <c r="I291" s="8">
        <v>0</v>
      </c>
      <c r="J291" s="46">
        <f>I291/F291</f>
        <v>0</v>
      </c>
    </row>
    <row r="292" spans="3:10" ht="15.75">
      <c r="C292" s="12" t="s">
        <v>10</v>
      </c>
      <c r="D292" s="7">
        <v>0</v>
      </c>
      <c r="E292" s="7">
        <v>0</v>
      </c>
      <c r="F292" s="7">
        <v>0</v>
      </c>
      <c r="G292" s="8">
        <v>0</v>
      </c>
      <c r="H292" s="45">
        <v>0</v>
      </c>
      <c r="I292" s="8">
        <v>0</v>
      </c>
      <c r="J292" s="46">
        <v>0</v>
      </c>
    </row>
    <row r="293" spans="3:10" ht="15.75">
      <c r="C293" s="12" t="s">
        <v>11</v>
      </c>
      <c r="D293" s="8">
        <v>0</v>
      </c>
      <c r="E293" s="8">
        <v>0</v>
      </c>
      <c r="F293" s="8">
        <v>0</v>
      </c>
      <c r="G293" s="8">
        <v>0</v>
      </c>
      <c r="H293" s="45">
        <v>0</v>
      </c>
      <c r="I293" s="8">
        <v>0</v>
      </c>
      <c r="J293" s="46">
        <v>0</v>
      </c>
    </row>
    <row r="294" spans="3:10" ht="15.75">
      <c r="C294" s="12"/>
      <c r="D294" s="7"/>
      <c r="E294" s="8"/>
      <c r="F294" s="7"/>
      <c r="G294" s="8"/>
      <c r="H294" s="45"/>
      <c r="I294" s="8"/>
      <c r="J294" s="46"/>
    </row>
    <row r="295" spans="3:10" ht="31.5">
      <c r="C295" s="11" t="s">
        <v>38</v>
      </c>
      <c r="D295" s="8"/>
      <c r="E295" s="8"/>
      <c r="F295" s="7"/>
      <c r="G295" s="8"/>
      <c r="H295" s="45"/>
      <c r="I295" s="8"/>
      <c r="J295" s="46"/>
    </row>
    <row r="296" spans="3:10" ht="15.75">
      <c r="C296" s="12" t="s">
        <v>1</v>
      </c>
      <c r="D296" s="8">
        <f>D297+D298+D299</f>
        <v>138253.42</v>
      </c>
      <c r="E296" s="8">
        <f>E297+E298+E299</f>
        <v>139433.42</v>
      </c>
      <c r="F296" s="8">
        <f>F297+F298+F299</f>
        <v>138253.45</v>
      </c>
      <c r="G296" s="8">
        <f>G297+G298+G299</f>
        <v>0</v>
      </c>
      <c r="H296" s="45">
        <f>G296/F296</f>
        <v>0</v>
      </c>
      <c r="I296" s="51">
        <f>I297+I298+I299</f>
        <v>0</v>
      </c>
      <c r="J296" s="46">
        <f>I296/F296</f>
        <v>0</v>
      </c>
    </row>
    <row r="297" spans="3:10" ht="15.75">
      <c r="C297" s="12" t="s">
        <v>16</v>
      </c>
      <c r="D297" s="7">
        <v>6912.67</v>
      </c>
      <c r="E297" s="7">
        <v>8092.67</v>
      </c>
      <c r="F297" s="7">
        <v>6912.7</v>
      </c>
      <c r="G297" s="7">
        <v>0</v>
      </c>
      <c r="H297" s="45">
        <f>G297/F297</f>
        <v>0</v>
      </c>
      <c r="I297" s="7">
        <v>0</v>
      </c>
      <c r="J297" s="46">
        <f>I297/F297</f>
        <v>0</v>
      </c>
    </row>
    <row r="298" spans="3:10" ht="15.75">
      <c r="C298" s="12" t="s">
        <v>10</v>
      </c>
      <c r="D298" s="7">
        <v>131340.75</v>
      </c>
      <c r="E298" s="7">
        <v>131340.75</v>
      </c>
      <c r="F298" s="7">
        <v>131340.75</v>
      </c>
      <c r="G298" s="7">
        <v>0</v>
      </c>
      <c r="H298" s="45">
        <f>G298/F298</f>
        <v>0</v>
      </c>
      <c r="I298" s="7">
        <v>0</v>
      </c>
      <c r="J298" s="46">
        <f>I298/F298</f>
        <v>0</v>
      </c>
    </row>
    <row r="299" spans="3:10" ht="15.75">
      <c r="C299" s="12" t="s">
        <v>11</v>
      </c>
      <c r="D299" s="8">
        <v>0</v>
      </c>
      <c r="E299" s="8">
        <v>0</v>
      </c>
      <c r="F299" s="8">
        <v>0</v>
      </c>
      <c r="G299" s="8">
        <v>0</v>
      </c>
      <c r="H299" s="45">
        <v>0</v>
      </c>
      <c r="I299" s="8">
        <v>0</v>
      </c>
      <c r="J299" s="46">
        <v>0</v>
      </c>
    </row>
    <row r="300" spans="3:10" ht="15.75">
      <c r="C300" s="12"/>
      <c r="D300" s="8"/>
      <c r="E300" s="8"/>
      <c r="F300" s="7"/>
      <c r="G300" s="8"/>
      <c r="H300" s="45"/>
      <c r="I300" s="8"/>
      <c r="J300" s="46"/>
    </row>
    <row r="301" spans="3:10" ht="47.25">
      <c r="C301" s="11" t="s">
        <v>95</v>
      </c>
      <c r="D301" s="8"/>
      <c r="E301" s="8"/>
      <c r="F301" s="7"/>
      <c r="G301" s="8"/>
      <c r="H301" s="45"/>
      <c r="I301" s="8"/>
      <c r="J301" s="46"/>
    </row>
    <row r="302" spans="3:10" ht="15.75">
      <c r="C302" s="12" t="s">
        <v>1</v>
      </c>
      <c r="D302" s="7">
        <f>D303+D304+D305</f>
        <v>313995.35000000003</v>
      </c>
      <c r="E302" s="53">
        <f>E303+E304+E305</f>
        <v>313995.35000000003</v>
      </c>
      <c r="F302" s="7">
        <f>F303+F304+F305</f>
        <v>313995.32</v>
      </c>
      <c r="G302" s="7">
        <f>G303+G304+G305</f>
        <v>0</v>
      </c>
      <c r="H302" s="45">
        <f>G302/F302</f>
        <v>0</v>
      </c>
      <c r="I302" s="53">
        <f>I303+I304+I305</f>
        <v>0</v>
      </c>
      <c r="J302" s="46">
        <f>I302/F302</f>
        <v>0</v>
      </c>
    </row>
    <row r="303" spans="3:10" ht="15.75">
      <c r="C303" s="12" t="s">
        <v>16</v>
      </c>
      <c r="D303" s="7">
        <v>21653.83</v>
      </c>
      <c r="E303" s="7">
        <v>21653.83</v>
      </c>
      <c r="F303" s="7">
        <v>21653.8</v>
      </c>
      <c r="G303" s="8">
        <v>0</v>
      </c>
      <c r="H303" s="45">
        <f>G303/F303</f>
        <v>0</v>
      </c>
      <c r="I303" s="8">
        <v>0</v>
      </c>
      <c r="J303" s="46">
        <f>I303/F303</f>
        <v>0</v>
      </c>
    </row>
    <row r="304" spans="3:10" ht="15.75">
      <c r="C304" s="12" t="s">
        <v>10</v>
      </c>
      <c r="D304" s="7">
        <v>292341.52</v>
      </c>
      <c r="E304" s="7">
        <v>292341.52</v>
      </c>
      <c r="F304" s="7">
        <v>292341.52</v>
      </c>
      <c r="G304" s="51">
        <v>0</v>
      </c>
      <c r="H304" s="45">
        <f>G304/F304</f>
        <v>0</v>
      </c>
      <c r="I304" s="51">
        <v>0</v>
      </c>
      <c r="J304" s="46">
        <f>I304/F304</f>
        <v>0</v>
      </c>
    </row>
    <row r="305" spans="3:10" ht="15.75">
      <c r="C305" s="12" t="s">
        <v>11</v>
      </c>
      <c r="D305" s="7">
        <v>0</v>
      </c>
      <c r="E305" s="8">
        <v>0</v>
      </c>
      <c r="F305" s="7">
        <v>0</v>
      </c>
      <c r="G305" s="8">
        <v>0</v>
      </c>
      <c r="H305" s="45">
        <v>0</v>
      </c>
      <c r="I305" s="8">
        <v>0</v>
      </c>
      <c r="J305" s="46">
        <v>0</v>
      </c>
    </row>
    <row r="306" spans="3:10" ht="15.75">
      <c r="C306" s="12"/>
      <c r="D306" s="8"/>
      <c r="E306" s="8"/>
      <c r="F306" s="7"/>
      <c r="G306" s="8"/>
      <c r="H306" s="45"/>
      <c r="I306" s="8"/>
      <c r="J306" s="46"/>
    </row>
    <row r="307" spans="3:10" ht="47.25">
      <c r="C307" s="12" t="s">
        <v>39</v>
      </c>
      <c r="D307" s="8"/>
      <c r="E307" s="8"/>
      <c r="F307" s="7"/>
      <c r="G307" s="8"/>
      <c r="H307" s="45"/>
      <c r="I307" s="8"/>
      <c r="J307" s="46"/>
    </row>
    <row r="308" spans="3:10" ht="15.75">
      <c r="C308" s="12" t="s">
        <v>1</v>
      </c>
      <c r="D308" s="7">
        <f>D309+D310+D311</f>
        <v>5040.47</v>
      </c>
      <c r="E308" s="7">
        <f>E309+E310+E311</f>
        <v>5140.47</v>
      </c>
      <c r="F308" s="7">
        <f>F309+F310+F311</f>
        <v>7890.5</v>
      </c>
      <c r="G308" s="7">
        <f>G309+G310+G311</f>
        <v>60.6</v>
      </c>
      <c r="H308" s="45">
        <f>G308/F308</f>
        <v>0.007680121665293708</v>
      </c>
      <c r="I308" s="7">
        <f>I309+I310+I311</f>
        <v>60.6</v>
      </c>
      <c r="J308" s="46">
        <f>I308/F308</f>
        <v>0.007680121665293708</v>
      </c>
    </row>
    <row r="309" spans="3:10" ht="15.75">
      <c r="C309" s="12" t="s">
        <v>16</v>
      </c>
      <c r="D309" s="8">
        <v>5040.47</v>
      </c>
      <c r="E309" s="8">
        <v>5140.47</v>
      </c>
      <c r="F309" s="7">
        <v>5040.5</v>
      </c>
      <c r="G309" s="8">
        <v>0</v>
      </c>
      <c r="H309" s="45">
        <f>G309/F309</f>
        <v>0</v>
      </c>
      <c r="I309" s="8">
        <v>0</v>
      </c>
      <c r="J309" s="46">
        <f>I309/F309</f>
        <v>0</v>
      </c>
    </row>
    <row r="310" spans="3:10" ht="15.75">
      <c r="C310" s="12" t="s">
        <v>10</v>
      </c>
      <c r="D310" s="8">
        <v>0</v>
      </c>
      <c r="E310" s="8">
        <v>0</v>
      </c>
      <c r="F310" s="7">
        <v>0</v>
      </c>
      <c r="G310" s="8">
        <v>0</v>
      </c>
      <c r="H310" s="45">
        <v>0</v>
      </c>
      <c r="I310" s="8">
        <v>0</v>
      </c>
      <c r="J310" s="46">
        <v>0</v>
      </c>
    </row>
    <row r="311" spans="3:10" ht="15.75">
      <c r="C311" s="12" t="s">
        <v>11</v>
      </c>
      <c r="D311" s="8">
        <v>0</v>
      </c>
      <c r="E311" s="8">
        <v>0</v>
      </c>
      <c r="F311" s="7">
        <v>2850</v>
      </c>
      <c r="G311" s="8">
        <v>60.6</v>
      </c>
      <c r="H311" s="45">
        <f>G311/F311</f>
        <v>0.02126315789473684</v>
      </c>
      <c r="I311" s="8">
        <v>60.6</v>
      </c>
      <c r="J311" s="46">
        <f>I311/F311</f>
        <v>0.02126315789473684</v>
      </c>
    </row>
    <row r="312" spans="3:10" ht="15.75">
      <c r="C312" s="12"/>
      <c r="D312" s="8"/>
      <c r="E312" s="8"/>
      <c r="F312" s="7"/>
      <c r="G312" s="8"/>
      <c r="H312" s="45"/>
      <c r="I312" s="8"/>
      <c r="J312" s="46"/>
    </row>
    <row r="313" spans="3:10" ht="47.25">
      <c r="C313" s="12" t="s">
        <v>96</v>
      </c>
      <c r="D313" s="8"/>
      <c r="E313" s="8"/>
      <c r="F313" s="7"/>
      <c r="G313" s="8"/>
      <c r="H313" s="45"/>
      <c r="I313" s="8"/>
      <c r="J313" s="46"/>
    </row>
    <row r="314" spans="3:10" ht="15.75">
      <c r="C314" s="12" t="s">
        <v>1</v>
      </c>
      <c r="D314" s="7">
        <f>D315+D316+D317</f>
        <v>912</v>
      </c>
      <c r="E314" s="7">
        <f>E315+E316+E317</f>
        <v>912</v>
      </c>
      <c r="F314" s="7">
        <f>F315+F316+F317</f>
        <v>912</v>
      </c>
      <c r="G314" s="7">
        <f>G315+G316+G317</f>
        <v>136.9</v>
      </c>
      <c r="H314" s="45">
        <f>G314/F314</f>
        <v>0.15010964912280703</v>
      </c>
      <c r="I314" s="7">
        <f>I315+I316+I317</f>
        <v>136.94</v>
      </c>
      <c r="J314" s="46">
        <f>I314/F314</f>
        <v>0.15015350877192982</v>
      </c>
    </row>
    <row r="315" spans="3:10" ht="15.75">
      <c r="C315" s="12" t="s">
        <v>16</v>
      </c>
      <c r="D315" s="8">
        <v>0</v>
      </c>
      <c r="E315" s="8">
        <v>0</v>
      </c>
      <c r="F315" s="7">
        <v>0</v>
      </c>
      <c r="G315" s="8">
        <v>0</v>
      </c>
      <c r="H315" s="45">
        <v>0</v>
      </c>
      <c r="I315" s="8">
        <v>0</v>
      </c>
      <c r="J315" s="46">
        <v>0</v>
      </c>
    </row>
    <row r="316" spans="3:10" ht="15.75">
      <c r="C316" s="12" t="s">
        <v>10</v>
      </c>
      <c r="D316" s="8">
        <v>912</v>
      </c>
      <c r="E316" s="8">
        <v>912</v>
      </c>
      <c r="F316" s="7">
        <v>912</v>
      </c>
      <c r="G316" s="8">
        <v>136.9</v>
      </c>
      <c r="H316" s="45">
        <f>G316/F316</f>
        <v>0.15010964912280703</v>
      </c>
      <c r="I316" s="8">
        <v>136.94</v>
      </c>
      <c r="J316" s="46">
        <f>I316/F316</f>
        <v>0.15015350877192982</v>
      </c>
    </row>
    <row r="317" spans="3:10" ht="15.75">
      <c r="C317" s="12" t="s">
        <v>11</v>
      </c>
      <c r="D317" s="8">
        <v>0</v>
      </c>
      <c r="E317" s="8">
        <v>0</v>
      </c>
      <c r="F317" s="7">
        <v>0</v>
      </c>
      <c r="G317" s="8">
        <v>0</v>
      </c>
      <c r="H317" s="45">
        <v>0</v>
      </c>
      <c r="I317" s="8">
        <v>0</v>
      </c>
      <c r="J317" s="46">
        <v>0</v>
      </c>
    </row>
    <row r="318" spans="3:10" ht="15.75">
      <c r="C318" s="12"/>
      <c r="D318" s="8"/>
      <c r="E318" s="8"/>
      <c r="F318" s="7"/>
      <c r="G318" s="8"/>
      <c r="H318" s="45"/>
      <c r="I318" s="8"/>
      <c r="J318" s="46"/>
    </row>
    <row r="319" spans="3:10" ht="47.25">
      <c r="C319" s="64" t="s">
        <v>41</v>
      </c>
      <c r="D319" s="8"/>
      <c r="E319" s="8"/>
      <c r="F319" s="7"/>
      <c r="G319" s="8"/>
      <c r="H319" s="45"/>
      <c r="I319" s="8"/>
      <c r="J319" s="46"/>
    </row>
    <row r="320" spans="3:10" s="22" customFormat="1" ht="15.75">
      <c r="C320" s="21" t="s">
        <v>1</v>
      </c>
      <c r="D320" s="9">
        <f aca="true" t="shared" si="10" ref="D320:G322">D326+D332+D338+D344</f>
        <v>2000</v>
      </c>
      <c r="E320" s="9">
        <f t="shared" si="10"/>
        <v>2000</v>
      </c>
      <c r="F320" s="9">
        <f t="shared" si="10"/>
        <v>4000</v>
      </c>
      <c r="G320" s="9">
        <f t="shared" si="10"/>
        <v>9.1</v>
      </c>
      <c r="H320" s="45">
        <f>G320/F320</f>
        <v>0.002275</v>
      </c>
      <c r="I320" s="9">
        <f>I326+I332+I338+I344</f>
        <v>9.08</v>
      </c>
      <c r="J320" s="46">
        <f>I320/F320</f>
        <v>0.00227</v>
      </c>
    </row>
    <row r="321" spans="3:10" ht="15.75">
      <c r="C321" s="12" t="s">
        <v>16</v>
      </c>
      <c r="D321" s="7">
        <f t="shared" si="10"/>
        <v>2000</v>
      </c>
      <c r="E321" s="7">
        <f t="shared" si="10"/>
        <v>2000</v>
      </c>
      <c r="F321" s="7">
        <f t="shared" si="10"/>
        <v>2000</v>
      </c>
      <c r="G321" s="7">
        <f t="shared" si="10"/>
        <v>9.1</v>
      </c>
      <c r="H321" s="45">
        <f>G321/F321</f>
        <v>0.00455</v>
      </c>
      <c r="I321" s="7">
        <f>I327+I333+I339+I345</f>
        <v>9.08</v>
      </c>
      <c r="J321" s="46">
        <f>I321/F321</f>
        <v>0.00454</v>
      </c>
    </row>
    <row r="322" spans="3:10" ht="15.75">
      <c r="C322" s="12" t="s">
        <v>10</v>
      </c>
      <c r="D322" s="7">
        <f t="shared" si="10"/>
        <v>0</v>
      </c>
      <c r="E322" s="7">
        <f t="shared" si="10"/>
        <v>0</v>
      </c>
      <c r="F322" s="7">
        <f t="shared" si="10"/>
        <v>0</v>
      </c>
      <c r="G322" s="7">
        <f t="shared" si="10"/>
        <v>0</v>
      </c>
      <c r="H322" s="45">
        <v>0</v>
      </c>
      <c r="I322" s="7">
        <f>I328+I334+I340+I346</f>
        <v>0</v>
      </c>
      <c r="J322" s="46">
        <v>0</v>
      </c>
    </row>
    <row r="323" spans="3:10" ht="15.75">
      <c r="C323" s="12" t="s">
        <v>11</v>
      </c>
      <c r="D323" s="7">
        <f>D329+D335+D347</f>
        <v>0</v>
      </c>
      <c r="E323" s="7">
        <f>E329+E335+E347</f>
        <v>0</v>
      </c>
      <c r="F323" s="7">
        <f>F329+F335+F347</f>
        <v>2000</v>
      </c>
      <c r="G323" s="7">
        <f>G329+G335+G347</f>
        <v>0</v>
      </c>
      <c r="H323" s="45">
        <f>G323/F323</f>
        <v>0</v>
      </c>
      <c r="I323" s="7">
        <f>I329+I335+I347</f>
        <v>0</v>
      </c>
      <c r="J323" s="46">
        <f>I323/F323</f>
        <v>0</v>
      </c>
    </row>
    <row r="324" spans="3:10" ht="15.75">
      <c r="C324" s="12"/>
      <c r="D324" s="8"/>
      <c r="E324" s="8"/>
      <c r="F324" s="7"/>
      <c r="G324" s="8"/>
      <c r="H324" s="45"/>
      <c r="I324" s="8"/>
      <c r="J324" s="46"/>
    </row>
    <row r="325" spans="3:10" ht="15.75">
      <c r="C325" s="11" t="s">
        <v>42</v>
      </c>
      <c r="D325" s="8"/>
      <c r="E325" s="8"/>
      <c r="F325" s="7"/>
      <c r="G325" s="8"/>
      <c r="H325" s="45"/>
      <c r="I325" s="8"/>
      <c r="J325" s="46"/>
    </row>
    <row r="326" spans="3:10" ht="15.75">
      <c r="C326" s="12" t="s">
        <v>1</v>
      </c>
      <c r="D326" s="7">
        <f>D327+D328+D329</f>
        <v>0</v>
      </c>
      <c r="E326" s="7">
        <f>E327+E328+E329</f>
        <v>0</v>
      </c>
      <c r="F326" s="7">
        <f>F327+F328+F329</f>
        <v>0</v>
      </c>
      <c r="G326" s="7">
        <f>G327+G328+G329</f>
        <v>0</v>
      </c>
      <c r="H326" s="45">
        <v>0</v>
      </c>
      <c r="I326" s="7">
        <f>I327+I328+I329</f>
        <v>0</v>
      </c>
      <c r="J326" s="46">
        <v>0</v>
      </c>
    </row>
    <row r="327" spans="3:10" ht="15.75">
      <c r="C327" s="12" t="s">
        <v>16</v>
      </c>
      <c r="D327" s="7">
        <v>0</v>
      </c>
      <c r="E327" s="7">
        <v>0</v>
      </c>
      <c r="F327" s="7">
        <v>0</v>
      </c>
      <c r="G327" s="8">
        <v>0</v>
      </c>
      <c r="H327" s="45">
        <v>0</v>
      </c>
      <c r="I327" s="8">
        <v>0</v>
      </c>
      <c r="J327" s="46">
        <v>0</v>
      </c>
    </row>
    <row r="328" spans="3:10" ht="15.75">
      <c r="C328" s="12" t="s">
        <v>10</v>
      </c>
      <c r="D328" s="7">
        <v>0</v>
      </c>
      <c r="E328" s="7">
        <v>0</v>
      </c>
      <c r="F328" s="8">
        <v>0</v>
      </c>
      <c r="G328" s="8">
        <v>0</v>
      </c>
      <c r="H328" s="45">
        <v>0</v>
      </c>
      <c r="I328" s="8">
        <v>0</v>
      </c>
      <c r="J328" s="46">
        <v>0</v>
      </c>
    </row>
    <row r="329" spans="3:10" ht="15.75">
      <c r="C329" s="12" t="s">
        <v>11</v>
      </c>
      <c r="D329" s="8">
        <v>0</v>
      </c>
      <c r="E329" s="8">
        <v>0</v>
      </c>
      <c r="F329" s="7">
        <v>0</v>
      </c>
      <c r="G329" s="8">
        <v>0</v>
      </c>
      <c r="H329" s="45">
        <v>0</v>
      </c>
      <c r="I329" s="8">
        <v>0</v>
      </c>
      <c r="J329" s="46">
        <v>0</v>
      </c>
    </row>
    <row r="330" spans="3:10" ht="15.75">
      <c r="C330" s="12"/>
      <c r="D330" s="8"/>
      <c r="E330" s="8"/>
      <c r="F330" s="7"/>
      <c r="G330" s="8"/>
      <c r="H330" s="45"/>
      <c r="I330" s="8"/>
      <c r="J330" s="46"/>
    </row>
    <row r="331" spans="3:10" ht="15.75">
      <c r="C331" s="11" t="s">
        <v>43</v>
      </c>
      <c r="D331" s="8"/>
      <c r="E331" s="8"/>
      <c r="F331" s="7"/>
      <c r="G331" s="8"/>
      <c r="H331" s="45"/>
      <c r="I331" s="8"/>
      <c r="J331" s="46"/>
    </row>
    <row r="332" spans="3:10" ht="15.75">
      <c r="C332" s="12" t="s">
        <v>1</v>
      </c>
      <c r="D332" s="7">
        <f>D333+D334+D335</f>
        <v>0</v>
      </c>
      <c r="E332" s="7">
        <f>E333+E334+E335</f>
        <v>0</v>
      </c>
      <c r="F332" s="7">
        <f>F333+F334+F335</f>
        <v>0</v>
      </c>
      <c r="G332" s="7">
        <f>G333+G334+G335</f>
        <v>0</v>
      </c>
      <c r="H332" s="45">
        <v>0</v>
      </c>
      <c r="I332" s="7">
        <f>I333+I334+I335</f>
        <v>0</v>
      </c>
      <c r="J332" s="46">
        <v>0</v>
      </c>
    </row>
    <row r="333" spans="3:10" ht="15.75">
      <c r="C333" s="12" t="s">
        <v>16</v>
      </c>
      <c r="D333" s="7">
        <v>0</v>
      </c>
      <c r="E333" s="7">
        <v>0</v>
      </c>
      <c r="F333" s="7">
        <v>0</v>
      </c>
      <c r="G333" s="8">
        <v>0</v>
      </c>
      <c r="H333" s="45">
        <v>0</v>
      </c>
      <c r="I333" s="8">
        <v>0</v>
      </c>
      <c r="J333" s="46">
        <v>0</v>
      </c>
    </row>
    <row r="334" spans="3:10" ht="15.75">
      <c r="C334" s="12" t="s">
        <v>10</v>
      </c>
      <c r="D334" s="8">
        <v>0</v>
      </c>
      <c r="E334" s="8">
        <v>0</v>
      </c>
      <c r="F334" s="8">
        <v>0</v>
      </c>
      <c r="G334" s="8">
        <v>0</v>
      </c>
      <c r="H334" s="45">
        <v>0</v>
      </c>
      <c r="I334" s="8">
        <v>0</v>
      </c>
      <c r="J334" s="46">
        <v>0</v>
      </c>
    </row>
    <row r="335" spans="3:10" ht="15.75">
      <c r="C335" s="12" t="s">
        <v>11</v>
      </c>
      <c r="D335" s="8">
        <v>0</v>
      </c>
      <c r="E335" s="8">
        <v>0</v>
      </c>
      <c r="F335" s="7">
        <v>0</v>
      </c>
      <c r="G335" s="8">
        <v>0</v>
      </c>
      <c r="H335" s="45">
        <v>0</v>
      </c>
      <c r="I335" s="8">
        <v>0</v>
      </c>
      <c r="J335" s="46">
        <v>0</v>
      </c>
    </row>
    <row r="336" spans="3:10" ht="15.75">
      <c r="C336" s="12"/>
      <c r="D336" s="8"/>
      <c r="E336" s="8"/>
      <c r="F336" s="7"/>
      <c r="G336" s="8"/>
      <c r="H336" s="45"/>
      <c r="I336" s="8"/>
      <c r="J336" s="46"/>
    </row>
    <row r="337" spans="3:10" ht="31.5">
      <c r="C337" s="11" t="s">
        <v>44</v>
      </c>
      <c r="D337" s="8"/>
      <c r="E337" s="8"/>
      <c r="F337" s="7"/>
      <c r="G337" s="8"/>
      <c r="H337" s="45"/>
      <c r="I337" s="8"/>
      <c r="J337" s="46"/>
    </row>
    <row r="338" spans="3:10" ht="15.75">
      <c r="C338" s="12" t="s">
        <v>1</v>
      </c>
      <c r="D338" s="7">
        <f>D339+D340+D341</f>
        <v>1500</v>
      </c>
      <c r="E338" s="7">
        <f>E339+E340+E341</f>
        <v>1500</v>
      </c>
      <c r="F338" s="7">
        <f>F339+F340+F341</f>
        <v>1500</v>
      </c>
      <c r="G338" s="7">
        <f>G339+G340+G341</f>
        <v>0</v>
      </c>
      <c r="H338" s="45">
        <v>0</v>
      </c>
      <c r="I338" s="7">
        <f>I339+I340+I341</f>
        <v>0</v>
      </c>
      <c r="J338" s="46">
        <v>0</v>
      </c>
    </row>
    <row r="339" spans="3:10" ht="15.75">
      <c r="C339" s="12" t="s">
        <v>16</v>
      </c>
      <c r="D339" s="7">
        <v>1500</v>
      </c>
      <c r="E339" s="7">
        <v>1500</v>
      </c>
      <c r="F339" s="7">
        <v>1500</v>
      </c>
      <c r="G339" s="7">
        <v>0</v>
      </c>
      <c r="H339" s="45">
        <v>0</v>
      </c>
      <c r="I339" s="7">
        <v>0</v>
      </c>
      <c r="J339" s="46">
        <v>0</v>
      </c>
    </row>
    <row r="340" spans="3:10" ht="15.75">
      <c r="C340" s="12" t="s">
        <v>10</v>
      </c>
      <c r="D340" s="7">
        <v>0</v>
      </c>
      <c r="E340" s="7">
        <v>0</v>
      </c>
      <c r="F340" s="8">
        <v>0</v>
      </c>
      <c r="G340" s="8">
        <v>0</v>
      </c>
      <c r="H340" s="45">
        <v>0</v>
      </c>
      <c r="I340" s="8">
        <v>0</v>
      </c>
      <c r="J340" s="46">
        <v>0</v>
      </c>
    </row>
    <row r="341" spans="3:10" ht="15.75">
      <c r="C341" s="12" t="s">
        <v>11</v>
      </c>
      <c r="D341" s="8">
        <v>0</v>
      </c>
      <c r="E341" s="8">
        <v>0</v>
      </c>
      <c r="F341" s="7">
        <v>0</v>
      </c>
      <c r="G341" s="7">
        <v>0</v>
      </c>
      <c r="H341" s="45">
        <v>0</v>
      </c>
      <c r="I341" s="7">
        <v>0</v>
      </c>
      <c r="J341" s="46">
        <v>0</v>
      </c>
    </row>
    <row r="342" spans="3:10" ht="15.75">
      <c r="C342" s="12"/>
      <c r="D342" s="8"/>
      <c r="E342" s="8"/>
      <c r="F342" s="7"/>
      <c r="G342" s="8"/>
      <c r="H342" s="45"/>
      <c r="I342" s="8"/>
      <c r="J342" s="46"/>
    </row>
    <row r="343" spans="3:10" ht="62.25" customHeight="1">
      <c r="C343" s="11" t="s">
        <v>77</v>
      </c>
      <c r="D343" s="8"/>
      <c r="E343" s="8"/>
      <c r="F343" s="7"/>
      <c r="G343" s="8"/>
      <c r="H343" s="45"/>
      <c r="I343" s="8"/>
      <c r="J343" s="46"/>
    </row>
    <row r="344" spans="3:10" ht="15.75">
      <c r="C344" s="12" t="s">
        <v>1</v>
      </c>
      <c r="D344" s="7">
        <f>D345+D346+D347</f>
        <v>500</v>
      </c>
      <c r="E344" s="7">
        <f>E345+E346+E347</f>
        <v>500</v>
      </c>
      <c r="F344" s="7">
        <f>F345+F346+F347</f>
        <v>2500</v>
      </c>
      <c r="G344" s="7">
        <f>G345+G346+G347</f>
        <v>9.1</v>
      </c>
      <c r="H344" s="45">
        <f>G344/F344</f>
        <v>0.00364</v>
      </c>
      <c r="I344" s="7">
        <f>I345+I346+I347</f>
        <v>9.08</v>
      </c>
      <c r="J344" s="46">
        <f>I344/F344</f>
        <v>0.003632</v>
      </c>
    </row>
    <row r="345" spans="3:10" ht="15.75">
      <c r="C345" s="12" t="s">
        <v>16</v>
      </c>
      <c r="D345" s="7">
        <v>500</v>
      </c>
      <c r="E345" s="7">
        <v>500</v>
      </c>
      <c r="F345" s="7">
        <v>500</v>
      </c>
      <c r="G345" s="8">
        <v>9.1</v>
      </c>
      <c r="H345" s="45">
        <f>G345/F345</f>
        <v>0.0182</v>
      </c>
      <c r="I345" s="8">
        <v>9.08</v>
      </c>
      <c r="J345" s="46">
        <f>I345/F345</f>
        <v>0.01816</v>
      </c>
    </row>
    <row r="346" spans="3:10" ht="15.75">
      <c r="C346" s="12" t="s">
        <v>10</v>
      </c>
      <c r="D346" s="7">
        <v>0</v>
      </c>
      <c r="E346" s="7">
        <v>0</v>
      </c>
      <c r="F346" s="7">
        <v>0</v>
      </c>
      <c r="G346" s="8">
        <v>0</v>
      </c>
      <c r="H346" s="45">
        <v>0</v>
      </c>
      <c r="I346" s="8">
        <v>0</v>
      </c>
      <c r="J346" s="46">
        <v>0</v>
      </c>
    </row>
    <row r="347" spans="3:10" ht="15.75">
      <c r="C347" s="12" t="s">
        <v>11</v>
      </c>
      <c r="D347" s="7">
        <v>0</v>
      </c>
      <c r="E347" s="7">
        <v>0</v>
      </c>
      <c r="F347" s="7">
        <v>2000</v>
      </c>
      <c r="G347" s="8">
        <v>0</v>
      </c>
      <c r="H347" s="45">
        <f>G347/F347</f>
        <v>0</v>
      </c>
      <c r="I347" s="51">
        <v>0</v>
      </c>
      <c r="J347" s="46">
        <f>I347/F347</f>
        <v>0</v>
      </c>
    </row>
    <row r="348" spans="3:10" ht="15.75">
      <c r="C348" s="12"/>
      <c r="D348" s="8"/>
      <c r="E348" s="8"/>
      <c r="F348" s="7"/>
      <c r="G348" s="8"/>
      <c r="H348" s="45"/>
      <c r="I348" s="8"/>
      <c r="J348" s="46"/>
    </row>
    <row r="349" spans="3:10" ht="72.75" customHeight="1">
      <c r="C349" s="64" t="s">
        <v>45</v>
      </c>
      <c r="D349" s="8"/>
      <c r="E349" s="8"/>
      <c r="F349" s="7"/>
      <c r="G349" s="8"/>
      <c r="H349" s="45"/>
      <c r="I349" s="8"/>
      <c r="J349" s="46"/>
    </row>
    <row r="350" spans="3:10" s="22" customFormat="1" ht="15.75">
      <c r="C350" s="21" t="s">
        <v>1</v>
      </c>
      <c r="D350" s="9">
        <f>D356+D362+D368+D374</f>
        <v>1347470.3</v>
      </c>
      <c r="E350" s="9">
        <f>E356+E362+E368+E374</f>
        <v>1342952.5799999998</v>
      </c>
      <c r="F350" s="9">
        <f>F356+F362+F368+F374</f>
        <v>1347470.3</v>
      </c>
      <c r="G350" s="9">
        <f>G356+G362+G368+G374</f>
        <v>340574.5</v>
      </c>
      <c r="H350" s="45">
        <f>G350/F350</f>
        <v>0.2527510253843814</v>
      </c>
      <c r="I350" s="52">
        <f>I356+I362+I368+I374</f>
        <v>340574.45</v>
      </c>
      <c r="J350" s="46">
        <f>I350/F350</f>
        <v>0.2527509882778121</v>
      </c>
    </row>
    <row r="351" spans="3:10" ht="15.75">
      <c r="C351" s="12" t="s">
        <v>16</v>
      </c>
      <c r="D351" s="7">
        <f aca="true" t="shared" si="11" ref="D351:G353">D357+D363+D369+D375</f>
        <v>1331746.3</v>
      </c>
      <c r="E351" s="7">
        <f t="shared" si="11"/>
        <v>1327228.5799999998</v>
      </c>
      <c r="F351" s="7">
        <f t="shared" si="11"/>
        <v>1331746.3</v>
      </c>
      <c r="G351" s="7">
        <f t="shared" si="11"/>
        <v>338371.6</v>
      </c>
      <c r="H351" s="45">
        <f>G351/F351</f>
        <v>0.2540811264127409</v>
      </c>
      <c r="I351" s="7">
        <f>I357+I363+I369+I375</f>
        <v>338371.57</v>
      </c>
      <c r="J351" s="46">
        <f>I351/F351</f>
        <v>0.2540811038859278</v>
      </c>
    </row>
    <row r="352" spans="3:10" ht="15.75">
      <c r="C352" s="12" t="s">
        <v>10</v>
      </c>
      <c r="D352" s="7">
        <f t="shared" si="11"/>
        <v>15724</v>
      </c>
      <c r="E352" s="7">
        <f t="shared" si="11"/>
        <v>15724</v>
      </c>
      <c r="F352" s="7">
        <f t="shared" si="11"/>
        <v>15724</v>
      </c>
      <c r="G352" s="7">
        <f t="shared" si="11"/>
        <v>2202.9</v>
      </c>
      <c r="H352" s="45">
        <f>G352/F352</f>
        <v>0.14009793945560928</v>
      </c>
      <c r="I352" s="7">
        <f>I358+I364+I370+I376</f>
        <v>2202.88</v>
      </c>
      <c r="J352" s="46">
        <f>I352/F352</f>
        <v>0.14009666751462732</v>
      </c>
    </row>
    <row r="353" spans="3:10" ht="15.75">
      <c r="C353" s="12" t="s">
        <v>11</v>
      </c>
      <c r="D353" s="7">
        <f t="shared" si="11"/>
        <v>0</v>
      </c>
      <c r="E353" s="7">
        <f t="shared" si="11"/>
        <v>0</v>
      </c>
      <c r="F353" s="7">
        <f t="shared" si="11"/>
        <v>0</v>
      </c>
      <c r="G353" s="7">
        <f t="shared" si="11"/>
        <v>0</v>
      </c>
      <c r="H353" s="45">
        <v>0</v>
      </c>
      <c r="I353" s="7">
        <f>I359+I365+I371+I377</f>
        <v>0</v>
      </c>
      <c r="J353" s="46">
        <v>0</v>
      </c>
    </row>
    <row r="354" spans="3:10" ht="15.75">
      <c r="C354" s="12"/>
      <c r="D354" s="8"/>
      <c r="E354" s="8"/>
      <c r="F354" s="7"/>
      <c r="G354" s="8"/>
      <c r="H354" s="45"/>
      <c r="I354" s="8"/>
      <c r="J354" s="46"/>
    </row>
    <row r="355" spans="3:10" ht="48.75" customHeight="1">
      <c r="C355" s="12" t="s">
        <v>97</v>
      </c>
      <c r="D355" s="8"/>
      <c r="E355" s="8"/>
      <c r="F355" s="7"/>
      <c r="G355" s="8"/>
      <c r="H355" s="45"/>
      <c r="I355" s="8"/>
      <c r="J355" s="46"/>
    </row>
    <row r="356" spans="3:10" ht="15.75">
      <c r="C356" s="12" t="s">
        <v>1</v>
      </c>
      <c r="D356" s="8">
        <f>D357+D358+D359</f>
        <v>70724</v>
      </c>
      <c r="E356" s="8">
        <f>E357+E358+E359</f>
        <v>70704.4</v>
      </c>
      <c r="F356" s="8">
        <f>F357+F358+F359</f>
        <v>70724</v>
      </c>
      <c r="G356" s="8">
        <f>G357+G358+G359</f>
        <v>17685</v>
      </c>
      <c r="H356" s="45">
        <f>G356/F356</f>
        <v>0.2500565578869973</v>
      </c>
      <c r="I356" s="8">
        <f>I357+I358+I359</f>
        <v>17684.99</v>
      </c>
      <c r="J356" s="46">
        <f>I356/F356</f>
        <v>0.2500564164922799</v>
      </c>
    </row>
    <row r="357" spans="3:10" ht="15.75">
      <c r="C357" s="12" t="s">
        <v>16</v>
      </c>
      <c r="D357" s="7">
        <v>55000</v>
      </c>
      <c r="E357" s="8">
        <v>54980.4</v>
      </c>
      <c r="F357" s="7">
        <v>55000</v>
      </c>
      <c r="G357" s="8">
        <v>15482.1</v>
      </c>
      <c r="H357" s="45">
        <f>G357/F357</f>
        <v>0.2814927272727273</v>
      </c>
      <c r="I357" s="8">
        <v>15482.11</v>
      </c>
      <c r="J357" s="46">
        <f>I357/F357</f>
        <v>0.2814929090909091</v>
      </c>
    </row>
    <row r="358" spans="3:10" ht="15.75">
      <c r="C358" s="12" t="s">
        <v>10</v>
      </c>
      <c r="D358" s="7">
        <v>15724</v>
      </c>
      <c r="E358" s="8">
        <v>15724</v>
      </c>
      <c r="F358" s="7">
        <v>15724</v>
      </c>
      <c r="G358" s="8">
        <v>2202.9</v>
      </c>
      <c r="H358" s="45">
        <f>G358/F358</f>
        <v>0.14009793945560928</v>
      </c>
      <c r="I358" s="8">
        <v>2202.88</v>
      </c>
      <c r="J358" s="46">
        <f>I358/F358</f>
        <v>0.14009666751462732</v>
      </c>
    </row>
    <row r="359" spans="3:10" ht="15.75">
      <c r="C359" s="12" t="s">
        <v>11</v>
      </c>
      <c r="D359" s="8">
        <v>0</v>
      </c>
      <c r="E359" s="8">
        <v>0</v>
      </c>
      <c r="F359" s="7">
        <v>0</v>
      </c>
      <c r="G359" s="8">
        <v>0</v>
      </c>
      <c r="H359" s="45">
        <v>0</v>
      </c>
      <c r="I359" s="8">
        <v>0</v>
      </c>
      <c r="J359" s="46">
        <v>0</v>
      </c>
    </row>
    <row r="360" spans="3:10" ht="15.75">
      <c r="C360" s="12"/>
      <c r="D360" s="8"/>
      <c r="E360" s="8"/>
      <c r="F360" s="7"/>
      <c r="G360" s="8"/>
      <c r="H360" s="45"/>
      <c r="I360" s="8"/>
      <c r="J360" s="46"/>
    </row>
    <row r="361" spans="3:10" ht="31.5">
      <c r="C361" s="12" t="s">
        <v>98</v>
      </c>
      <c r="D361" s="8"/>
      <c r="E361" s="8"/>
      <c r="F361" s="7"/>
      <c r="G361" s="8"/>
      <c r="H361" s="45"/>
      <c r="I361" s="8"/>
      <c r="J361" s="46"/>
    </row>
    <row r="362" spans="3:10" ht="15.75">
      <c r="C362" s="12" t="s">
        <v>1</v>
      </c>
      <c r="D362" s="8">
        <f>D363+D364+D365</f>
        <v>500</v>
      </c>
      <c r="E362" s="8">
        <f>E363+E364+E365</f>
        <v>500</v>
      </c>
      <c r="F362" s="8">
        <f>F363+F364+F365</f>
        <v>500</v>
      </c>
      <c r="G362" s="8">
        <f>G363+G364+G365</f>
        <v>0</v>
      </c>
      <c r="H362" s="45">
        <f>G362/F362</f>
        <v>0</v>
      </c>
      <c r="I362" s="8">
        <f>I363+I364+I365</f>
        <v>0</v>
      </c>
      <c r="J362" s="46">
        <f>I362/F362</f>
        <v>0</v>
      </c>
    </row>
    <row r="363" spans="3:10" ht="15.75">
      <c r="C363" s="12" t="s">
        <v>16</v>
      </c>
      <c r="D363" s="8">
        <v>500</v>
      </c>
      <c r="E363" s="8">
        <v>500</v>
      </c>
      <c r="F363" s="7">
        <v>500</v>
      </c>
      <c r="G363" s="8">
        <v>0</v>
      </c>
      <c r="H363" s="45">
        <f>G363/F363</f>
        <v>0</v>
      </c>
      <c r="I363" s="8">
        <v>0</v>
      </c>
      <c r="J363" s="46">
        <f>I363/F363</f>
        <v>0</v>
      </c>
    </row>
    <row r="364" spans="3:10" ht="15.75">
      <c r="C364" s="12" t="s">
        <v>10</v>
      </c>
      <c r="D364" s="8">
        <v>0</v>
      </c>
      <c r="E364" s="8">
        <v>0</v>
      </c>
      <c r="F364" s="7">
        <v>0</v>
      </c>
      <c r="G364" s="8">
        <v>0</v>
      </c>
      <c r="H364" s="45">
        <v>0</v>
      </c>
      <c r="I364" s="8">
        <v>0</v>
      </c>
      <c r="J364" s="46">
        <v>0</v>
      </c>
    </row>
    <row r="365" spans="3:10" ht="15.75">
      <c r="C365" s="12" t="s">
        <v>11</v>
      </c>
      <c r="D365" s="8">
        <v>0</v>
      </c>
      <c r="E365" s="8">
        <v>0</v>
      </c>
      <c r="F365" s="7">
        <v>0</v>
      </c>
      <c r="G365" s="8">
        <v>0</v>
      </c>
      <c r="H365" s="45">
        <v>0</v>
      </c>
      <c r="I365" s="8">
        <v>0</v>
      </c>
      <c r="J365" s="46">
        <v>0</v>
      </c>
    </row>
    <row r="366" spans="3:10" ht="15.75">
      <c r="C366" s="12"/>
      <c r="D366" s="8"/>
      <c r="E366" s="8"/>
      <c r="F366" s="7"/>
      <c r="G366" s="8"/>
      <c r="H366" s="45"/>
      <c r="I366" s="8"/>
      <c r="J366" s="46"/>
    </row>
    <row r="367" spans="3:10" ht="31.5">
      <c r="C367" s="12" t="s">
        <v>46</v>
      </c>
      <c r="D367" s="8"/>
      <c r="E367" s="8"/>
      <c r="F367" s="7"/>
      <c r="G367" s="8"/>
      <c r="H367" s="45"/>
      <c r="I367" s="8"/>
      <c r="J367" s="46"/>
    </row>
    <row r="368" spans="3:10" ht="15.75">
      <c r="C368" s="12" t="s">
        <v>1</v>
      </c>
      <c r="D368" s="8">
        <f>D369+D370+D371</f>
        <v>0</v>
      </c>
      <c r="E368" s="8">
        <f>E369+E370+E371</f>
        <v>0</v>
      </c>
      <c r="F368" s="8">
        <f>F369+F370+F371</f>
        <v>0</v>
      </c>
      <c r="G368" s="8">
        <f>G369+G370+G371</f>
        <v>0</v>
      </c>
      <c r="H368" s="45">
        <v>0</v>
      </c>
      <c r="I368" s="8">
        <f>I369+I371+I370</f>
        <v>0</v>
      </c>
      <c r="J368" s="46">
        <v>0</v>
      </c>
    </row>
    <row r="369" spans="3:10" ht="15.75">
      <c r="C369" s="12" t="s">
        <v>16</v>
      </c>
      <c r="D369" s="8">
        <v>0</v>
      </c>
      <c r="E369" s="8">
        <v>0</v>
      </c>
      <c r="F369" s="7">
        <v>0</v>
      </c>
      <c r="G369" s="8">
        <v>0</v>
      </c>
      <c r="H369" s="45">
        <v>0</v>
      </c>
      <c r="I369" s="8">
        <v>0</v>
      </c>
      <c r="J369" s="46">
        <v>0</v>
      </c>
    </row>
    <row r="370" spans="3:10" ht="15.75">
      <c r="C370" s="12" t="s">
        <v>10</v>
      </c>
      <c r="D370" s="8">
        <v>0</v>
      </c>
      <c r="E370" s="8">
        <v>0</v>
      </c>
      <c r="F370" s="7">
        <v>0</v>
      </c>
      <c r="G370" s="8">
        <v>0</v>
      </c>
      <c r="H370" s="45">
        <v>0</v>
      </c>
      <c r="I370" s="8">
        <v>0</v>
      </c>
      <c r="J370" s="46">
        <v>0</v>
      </c>
    </row>
    <row r="371" spans="3:10" ht="15.75">
      <c r="C371" s="12" t="s">
        <v>47</v>
      </c>
      <c r="D371" s="8">
        <v>0</v>
      </c>
      <c r="E371" s="8">
        <v>0</v>
      </c>
      <c r="F371" s="7">
        <v>0</v>
      </c>
      <c r="G371" s="8">
        <v>0</v>
      </c>
      <c r="H371" s="45">
        <v>0</v>
      </c>
      <c r="I371" s="8">
        <v>0</v>
      </c>
      <c r="J371" s="46">
        <v>0</v>
      </c>
    </row>
    <row r="372" spans="3:10" ht="15.75">
      <c r="C372" s="12"/>
      <c r="D372" s="8"/>
      <c r="E372" s="8"/>
      <c r="F372" s="7"/>
      <c r="G372" s="8"/>
      <c r="H372" s="45"/>
      <c r="I372" s="8"/>
      <c r="J372" s="46"/>
    </row>
    <row r="373" spans="3:10" ht="15.75">
      <c r="C373" s="12" t="s">
        <v>48</v>
      </c>
      <c r="D373" s="8"/>
      <c r="E373" s="8"/>
      <c r="F373" s="7"/>
      <c r="G373" s="8"/>
      <c r="H373" s="45"/>
      <c r="I373" s="8"/>
      <c r="J373" s="46"/>
    </row>
    <row r="374" spans="3:10" ht="15.75">
      <c r="C374" s="12" t="s">
        <v>1</v>
      </c>
      <c r="D374" s="8">
        <f>D375+D376+D377</f>
        <v>1276246.3</v>
      </c>
      <c r="E374" s="51">
        <f>E375+E376+E377</f>
        <v>1271748.18</v>
      </c>
      <c r="F374" s="51">
        <f>F375+F376+F377</f>
        <v>1276246.3</v>
      </c>
      <c r="G374" s="8">
        <f>G375+G376+G377</f>
        <v>322889.5</v>
      </c>
      <c r="H374" s="45">
        <f>G374/F374</f>
        <v>0.25299936227043324</v>
      </c>
      <c r="I374" s="51">
        <f>I375+I376+I377</f>
        <v>322889.46</v>
      </c>
      <c r="J374" s="46">
        <f>I374/F374</f>
        <v>0.2529993309285206</v>
      </c>
    </row>
    <row r="375" spans="3:10" ht="15.75">
      <c r="C375" s="12" t="s">
        <v>16</v>
      </c>
      <c r="D375" s="7">
        <v>1276246.3</v>
      </c>
      <c r="E375" s="8">
        <v>1271748.18</v>
      </c>
      <c r="F375" s="7">
        <v>1276246.3</v>
      </c>
      <c r="G375" s="8">
        <v>322889.5</v>
      </c>
      <c r="H375" s="45">
        <f>G375/F375</f>
        <v>0.25299936227043324</v>
      </c>
      <c r="I375" s="8">
        <v>322889.46</v>
      </c>
      <c r="J375" s="46">
        <f>I375/F375</f>
        <v>0.2529993309285206</v>
      </c>
    </row>
    <row r="376" spans="3:10" ht="15.75">
      <c r="C376" s="12" t="s">
        <v>10</v>
      </c>
      <c r="D376" s="8">
        <v>0</v>
      </c>
      <c r="E376" s="8">
        <v>0</v>
      </c>
      <c r="F376" s="7">
        <v>0</v>
      </c>
      <c r="G376" s="8">
        <v>0</v>
      </c>
      <c r="H376" s="56">
        <v>0</v>
      </c>
      <c r="I376" s="8">
        <v>0</v>
      </c>
      <c r="J376" s="60">
        <v>0</v>
      </c>
    </row>
    <row r="377" spans="3:10" ht="15.75">
      <c r="C377" s="12" t="s">
        <v>11</v>
      </c>
      <c r="D377" s="8">
        <v>0</v>
      </c>
      <c r="E377" s="8">
        <v>0</v>
      </c>
      <c r="F377" s="7">
        <v>0</v>
      </c>
      <c r="G377" s="8">
        <v>0</v>
      </c>
      <c r="H377" s="45">
        <v>0</v>
      </c>
      <c r="I377" s="8">
        <v>0</v>
      </c>
      <c r="J377" s="46">
        <v>0</v>
      </c>
    </row>
    <row r="378" spans="3:10" ht="15.75">
      <c r="C378" s="12"/>
      <c r="D378" s="8"/>
      <c r="E378" s="8"/>
      <c r="F378" s="7"/>
      <c r="G378" s="8"/>
      <c r="H378" s="45"/>
      <c r="I378" s="8"/>
      <c r="J378" s="46"/>
    </row>
    <row r="379" spans="3:10" ht="97.5" customHeight="1">
      <c r="C379" s="19" t="s">
        <v>49</v>
      </c>
      <c r="D379" s="8"/>
      <c r="E379" s="8"/>
      <c r="F379" s="7"/>
      <c r="G379" s="8"/>
      <c r="H379" s="45"/>
      <c r="I379" s="8"/>
      <c r="J379" s="46"/>
    </row>
    <row r="380" spans="3:10" s="22" customFormat="1" ht="15.75">
      <c r="C380" s="21" t="s">
        <v>1</v>
      </c>
      <c r="D380" s="9">
        <f aca="true" t="shared" si="12" ref="D380:G381">D386+D398+D410+D392</f>
        <v>62644.2</v>
      </c>
      <c r="E380" s="52">
        <f t="shared" si="12"/>
        <v>75144.2</v>
      </c>
      <c r="F380" s="9">
        <f t="shared" si="12"/>
        <v>65890.2</v>
      </c>
      <c r="G380" s="52">
        <f t="shared" si="12"/>
        <v>13183.01</v>
      </c>
      <c r="H380" s="45">
        <f>G380/F380</f>
        <v>0.200075428515925</v>
      </c>
      <c r="I380" s="52">
        <f>I386+I398+I410+I392</f>
        <v>13183.03</v>
      </c>
      <c r="J380" s="46">
        <f>I380/F380</f>
        <v>0.20007573205120036</v>
      </c>
    </row>
    <row r="381" spans="3:10" ht="15.75">
      <c r="C381" s="12" t="s">
        <v>16</v>
      </c>
      <c r="D381" s="7">
        <f t="shared" si="12"/>
        <v>62635</v>
      </c>
      <c r="E381" s="7">
        <f t="shared" si="12"/>
        <v>75135</v>
      </c>
      <c r="F381" s="7">
        <f t="shared" si="12"/>
        <v>62635</v>
      </c>
      <c r="G381" s="53">
        <f t="shared" si="12"/>
        <v>12345.04</v>
      </c>
      <c r="H381" s="45">
        <f>G381/F381</f>
        <v>0.19709491498363535</v>
      </c>
      <c r="I381" s="7">
        <f>I387+I399+I411+I393</f>
        <v>12345.03</v>
      </c>
      <c r="J381" s="46">
        <f>I381/F381</f>
        <v>0.19709475532849047</v>
      </c>
    </row>
    <row r="382" spans="3:10" ht="15.75">
      <c r="C382" s="12" t="s">
        <v>10</v>
      </c>
      <c r="D382" s="7">
        <f>D388+D394+D400+D412</f>
        <v>9.2</v>
      </c>
      <c r="E382" s="7">
        <f>E388+E394+E400+E412</f>
        <v>9.2</v>
      </c>
      <c r="F382" s="7">
        <f>F388+F394+F400+F406+F412</f>
        <v>9.2</v>
      </c>
      <c r="G382" s="53">
        <f>G388+G400+G412+G394</f>
        <v>0</v>
      </c>
      <c r="H382" s="45">
        <f>G382/F382</f>
        <v>0</v>
      </c>
      <c r="I382" s="53">
        <f>I388+I394+I400+I406+I412</f>
        <v>0</v>
      </c>
      <c r="J382" s="46">
        <f>I382/F382</f>
        <v>0</v>
      </c>
    </row>
    <row r="383" spans="3:10" ht="15.75">
      <c r="C383" s="12" t="s">
        <v>11</v>
      </c>
      <c r="D383" s="7">
        <f>D389+D401+D413</f>
        <v>0</v>
      </c>
      <c r="E383" s="7">
        <f>E389+E401+E413</f>
        <v>0</v>
      </c>
      <c r="F383" s="7">
        <f>F389+F395+F401+F407+F413</f>
        <v>3246</v>
      </c>
      <c r="G383" s="53">
        <f>G389+G401+G413+G395</f>
        <v>837.97</v>
      </c>
      <c r="H383" s="45">
        <f>G383/F383</f>
        <v>0.258154651879236</v>
      </c>
      <c r="I383" s="7">
        <f>I389+I401+I413</f>
        <v>838</v>
      </c>
      <c r="J383" s="46">
        <f>I383/F383</f>
        <v>0.25816389402341344</v>
      </c>
    </row>
    <row r="384" spans="3:10" ht="15.75">
      <c r="C384" s="12"/>
      <c r="D384" s="7"/>
      <c r="E384" s="7"/>
      <c r="F384" s="7"/>
      <c r="G384" s="7"/>
      <c r="H384" s="45"/>
      <c r="I384" s="7"/>
      <c r="J384" s="46"/>
    </row>
    <row r="385" spans="3:10" ht="94.5">
      <c r="C385" s="11" t="s">
        <v>50</v>
      </c>
      <c r="D385" s="7"/>
      <c r="E385" s="7"/>
      <c r="F385" s="7"/>
      <c r="G385" s="7"/>
      <c r="H385" s="45"/>
      <c r="I385" s="7"/>
      <c r="J385" s="46"/>
    </row>
    <row r="386" spans="3:10" ht="15.75">
      <c r="C386" s="12" t="s">
        <v>1</v>
      </c>
      <c r="D386" s="7">
        <f>D387+D388+D389</f>
        <v>23300</v>
      </c>
      <c r="E386" s="7">
        <f>E387+E388+E389</f>
        <v>23300</v>
      </c>
      <c r="F386" s="7">
        <f>F387+F388+F389</f>
        <v>25046</v>
      </c>
      <c r="G386" s="7">
        <f>G387+G388+G389</f>
        <v>4240.54</v>
      </c>
      <c r="H386" s="45">
        <f>G386/F386</f>
        <v>0.1693100694721712</v>
      </c>
      <c r="I386" s="7">
        <f>I387+I388+I389</f>
        <v>4240.530000000001</v>
      </c>
      <c r="J386" s="46">
        <f>I386/F386</f>
        <v>0.16930967020681947</v>
      </c>
    </row>
    <row r="387" spans="3:10" ht="15.75">
      <c r="C387" s="12" t="s">
        <v>16</v>
      </c>
      <c r="D387" s="7">
        <v>23300</v>
      </c>
      <c r="E387" s="7">
        <v>23300</v>
      </c>
      <c r="F387" s="7">
        <v>23300</v>
      </c>
      <c r="G387" s="8">
        <v>3804.04</v>
      </c>
      <c r="H387" s="45">
        <f>G387/F387</f>
        <v>0.1632635193133047</v>
      </c>
      <c r="I387" s="51">
        <v>3804.03</v>
      </c>
      <c r="J387" s="46">
        <f>I387/F387</f>
        <v>0.16326309012875537</v>
      </c>
    </row>
    <row r="388" spans="3:10" ht="15.75">
      <c r="C388" s="12" t="s">
        <v>10</v>
      </c>
      <c r="D388" s="7">
        <v>0</v>
      </c>
      <c r="E388" s="7">
        <v>0</v>
      </c>
      <c r="F388" s="7">
        <v>0</v>
      </c>
      <c r="G388" s="8">
        <v>0</v>
      </c>
      <c r="H388" s="45">
        <v>0</v>
      </c>
      <c r="I388" s="8">
        <v>0</v>
      </c>
      <c r="J388" s="46">
        <v>0</v>
      </c>
    </row>
    <row r="389" spans="3:10" ht="15.75">
      <c r="C389" s="12" t="s">
        <v>11</v>
      </c>
      <c r="D389" s="8">
        <v>0</v>
      </c>
      <c r="E389" s="8">
        <v>0</v>
      </c>
      <c r="F389" s="8">
        <v>1746</v>
      </c>
      <c r="G389" s="51">
        <v>436.5</v>
      </c>
      <c r="H389" s="45">
        <f>G389/F389</f>
        <v>0.25</v>
      </c>
      <c r="I389" s="51">
        <v>436.5</v>
      </c>
      <c r="J389" s="46">
        <f>I389/F389</f>
        <v>0.25</v>
      </c>
    </row>
    <row r="390" spans="3:10" ht="15.75">
      <c r="C390" s="12"/>
      <c r="D390" s="8"/>
      <c r="E390" s="8"/>
      <c r="F390" s="7"/>
      <c r="G390" s="8"/>
      <c r="H390" s="45"/>
      <c r="I390" s="8"/>
      <c r="J390" s="46"/>
    </row>
    <row r="391" spans="3:10" ht="31.5">
      <c r="C391" s="11" t="s">
        <v>99</v>
      </c>
      <c r="D391" s="7"/>
      <c r="E391" s="7"/>
      <c r="F391" s="7"/>
      <c r="G391" s="7"/>
      <c r="H391" s="45"/>
      <c r="I391" s="7"/>
      <c r="J391" s="46"/>
    </row>
    <row r="392" spans="3:10" ht="15.75">
      <c r="C392" s="12" t="s">
        <v>1</v>
      </c>
      <c r="D392" s="7">
        <f>D393+D394+D395</f>
        <v>0</v>
      </c>
      <c r="E392" s="53">
        <f>E393+E394+E395</f>
        <v>12500</v>
      </c>
      <c r="F392" s="7">
        <f>F393+F394+F395</f>
        <v>0</v>
      </c>
      <c r="G392" s="7">
        <f>G393+G394+G395</f>
        <v>200</v>
      </c>
      <c r="H392" s="56">
        <v>0</v>
      </c>
      <c r="I392" s="53">
        <f>I393+I394+I395</f>
        <v>200</v>
      </c>
      <c r="J392" s="60">
        <v>0</v>
      </c>
    </row>
    <row r="393" spans="3:10" ht="15.75">
      <c r="C393" s="12" t="s">
        <v>16</v>
      </c>
      <c r="D393" s="7">
        <v>0</v>
      </c>
      <c r="E393" s="7">
        <v>12500</v>
      </c>
      <c r="F393" s="7">
        <v>0</v>
      </c>
      <c r="G393" s="8">
        <v>200</v>
      </c>
      <c r="H393" s="56">
        <v>0</v>
      </c>
      <c r="I393" s="8">
        <v>200</v>
      </c>
      <c r="J393" s="60">
        <v>0</v>
      </c>
    </row>
    <row r="394" spans="3:10" ht="15.75">
      <c r="C394" s="12" t="s">
        <v>10</v>
      </c>
      <c r="D394" s="7">
        <v>0</v>
      </c>
      <c r="E394" s="7">
        <v>0</v>
      </c>
      <c r="F394" s="7">
        <v>0</v>
      </c>
      <c r="G394" s="8">
        <v>0</v>
      </c>
      <c r="H394" s="56">
        <v>0</v>
      </c>
      <c r="I394" s="8">
        <v>0</v>
      </c>
      <c r="J394" s="60">
        <v>0</v>
      </c>
    </row>
    <row r="395" spans="3:10" ht="15.75">
      <c r="C395" s="12" t="s">
        <v>11</v>
      </c>
      <c r="D395" s="8">
        <v>0</v>
      </c>
      <c r="E395" s="8">
        <v>0</v>
      </c>
      <c r="F395" s="8">
        <v>0</v>
      </c>
      <c r="G395" s="8">
        <v>0</v>
      </c>
      <c r="H395" s="45">
        <v>0</v>
      </c>
      <c r="I395" s="8">
        <v>0</v>
      </c>
      <c r="J395" s="46">
        <v>0</v>
      </c>
    </row>
    <row r="396" spans="3:10" ht="15.75">
      <c r="C396" s="12"/>
      <c r="D396" s="8"/>
      <c r="E396" s="8"/>
      <c r="F396" s="7"/>
      <c r="G396" s="8"/>
      <c r="H396" s="45"/>
      <c r="I396" s="8"/>
      <c r="J396" s="46"/>
    </row>
    <row r="397" spans="3:10" ht="31.5">
      <c r="C397" s="11" t="s">
        <v>51</v>
      </c>
      <c r="D397" s="8"/>
      <c r="E397" s="8"/>
      <c r="F397" s="7"/>
      <c r="G397" s="8"/>
      <c r="H397" s="45"/>
      <c r="I397" s="8"/>
      <c r="J397" s="46"/>
    </row>
    <row r="398" spans="3:10" ht="15.75">
      <c r="C398" s="12" t="s">
        <v>1</v>
      </c>
      <c r="D398" s="7">
        <f>D399+D400+D401</f>
        <v>14071</v>
      </c>
      <c r="E398" s="7">
        <f>E399+E400+E401</f>
        <v>14071</v>
      </c>
      <c r="F398" s="7">
        <f>F399+F400+F401</f>
        <v>14071</v>
      </c>
      <c r="G398" s="53">
        <f>G399+G401</f>
        <v>2025</v>
      </c>
      <c r="H398" s="45">
        <f>G398/F398</f>
        <v>0.14391301257906333</v>
      </c>
      <c r="I398" s="7">
        <f>I399+I400+I401</f>
        <v>2025</v>
      </c>
      <c r="J398" s="46">
        <f>I398/F398</f>
        <v>0.14391301257906333</v>
      </c>
    </row>
    <row r="399" spans="3:10" ht="15.75">
      <c r="C399" s="12" t="s">
        <v>16</v>
      </c>
      <c r="D399" s="7">
        <v>14071</v>
      </c>
      <c r="E399" s="7">
        <v>14071</v>
      </c>
      <c r="F399" s="7">
        <v>14071</v>
      </c>
      <c r="G399" s="51">
        <v>2025</v>
      </c>
      <c r="H399" s="45">
        <f>G399/F399</f>
        <v>0.14391301257906333</v>
      </c>
      <c r="I399" s="8">
        <v>2025</v>
      </c>
      <c r="J399" s="46">
        <f>I399/F399</f>
        <v>0.14391301257906333</v>
      </c>
    </row>
    <row r="400" spans="3:10" ht="15.75">
      <c r="C400" s="12" t="s">
        <v>10</v>
      </c>
      <c r="D400" s="7">
        <v>0</v>
      </c>
      <c r="E400" s="7">
        <v>0</v>
      </c>
      <c r="F400" s="7">
        <v>0</v>
      </c>
      <c r="G400" s="51">
        <v>0</v>
      </c>
      <c r="H400" s="45">
        <v>0</v>
      </c>
      <c r="I400" s="8">
        <v>0</v>
      </c>
      <c r="J400" s="46">
        <v>0</v>
      </c>
    </row>
    <row r="401" spans="3:10" ht="15.75">
      <c r="C401" s="12" t="s">
        <v>11</v>
      </c>
      <c r="D401" s="8">
        <v>0</v>
      </c>
      <c r="E401" s="8">
        <v>0</v>
      </c>
      <c r="F401" s="7">
        <v>0</v>
      </c>
      <c r="G401" s="51">
        <v>0</v>
      </c>
      <c r="H401" s="45">
        <v>0</v>
      </c>
      <c r="I401" s="51">
        <v>0</v>
      </c>
      <c r="J401" s="46">
        <v>0</v>
      </c>
    </row>
    <row r="402" spans="3:10" ht="15.75">
      <c r="C402" s="12"/>
      <c r="D402" s="8"/>
      <c r="E402" s="8"/>
      <c r="F402" s="7"/>
      <c r="G402" s="51"/>
      <c r="H402" s="45"/>
      <c r="I402" s="51"/>
      <c r="J402" s="46"/>
    </row>
    <row r="403" spans="3:10" ht="47.25">
      <c r="C403" s="11" t="s">
        <v>104</v>
      </c>
      <c r="D403" s="8"/>
      <c r="E403" s="8"/>
      <c r="F403" s="7"/>
      <c r="G403" s="51"/>
      <c r="H403" s="45"/>
      <c r="I403" s="51"/>
      <c r="J403" s="46"/>
    </row>
    <row r="404" spans="3:10" ht="15.75">
      <c r="C404" s="12" t="s">
        <v>1</v>
      </c>
      <c r="D404" s="8">
        <f>D405+D406+D407</f>
        <v>0</v>
      </c>
      <c r="E404" s="8">
        <f>E405+E406+E407</f>
        <v>0</v>
      </c>
      <c r="F404" s="7">
        <f>F405+F406+F407</f>
        <v>0</v>
      </c>
      <c r="G404" s="51">
        <f>G405+G406+G407</f>
        <v>0</v>
      </c>
      <c r="H404" s="45">
        <v>0</v>
      </c>
      <c r="I404" s="51">
        <f>I405+I406+I407</f>
        <v>0</v>
      </c>
      <c r="J404" s="46">
        <v>0</v>
      </c>
    </row>
    <row r="405" spans="3:10" ht="15.75">
      <c r="C405" s="12" t="s">
        <v>16</v>
      </c>
      <c r="D405" s="8">
        <v>0</v>
      </c>
      <c r="E405" s="8">
        <v>0</v>
      </c>
      <c r="F405" s="7">
        <v>0</v>
      </c>
      <c r="G405" s="51">
        <v>0</v>
      </c>
      <c r="H405" s="45">
        <v>0</v>
      </c>
      <c r="I405" s="51">
        <v>0</v>
      </c>
      <c r="J405" s="46">
        <v>0</v>
      </c>
    </row>
    <row r="406" spans="3:10" ht="15.75">
      <c r="C406" s="12" t="s">
        <v>10</v>
      </c>
      <c r="D406" s="8">
        <v>0</v>
      </c>
      <c r="E406" s="8">
        <v>0</v>
      </c>
      <c r="F406" s="7">
        <v>0</v>
      </c>
      <c r="G406" s="51">
        <v>0</v>
      </c>
      <c r="H406" s="45">
        <v>0</v>
      </c>
      <c r="I406" s="51">
        <v>0</v>
      </c>
      <c r="J406" s="46">
        <v>0</v>
      </c>
    </row>
    <row r="407" spans="3:10" ht="15.75">
      <c r="C407" s="12" t="s">
        <v>11</v>
      </c>
      <c r="D407" s="8">
        <v>0</v>
      </c>
      <c r="E407" s="8">
        <v>0</v>
      </c>
      <c r="F407" s="7">
        <v>0</v>
      </c>
      <c r="G407" s="51">
        <v>0</v>
      </c>
      <c r="H407" s="45">
        <v>0</v>
      </c>
      <c r="I407" s="51">
        <v>0</v>
      </c>
      <c r="J407" s="46">
        <v>0</v>
      </c>
    </row>
    <row r="408" spans="3:10" ht="15.75">
      <c r="C408" s="12"/>
      <c r="D408" s="8"/>
      <c r="E408" s="8"/>
      <c r="F408" s="7"/>
      <c r="G408" s="51"/>
      <c r="H408" s="45"/>
      <c r="I408" s="8"/>
      <c r="J408" s="60"/>
    </row>
    <row r="409" spans="3:10" ht="40.5" customHeight="1">
      <c r="C409" s="11" t="s">
        <v>48</v>
      </c>
      <c r="D409" s="8"/>
      <c r="E409" s="8"/>
      <c r="F409" s="7"/>
      <c r="G409" s="8"/>
      <c r="H409" s="45"/>
      <c r="I409" s="8"/>
      <c r="J409" s="46"/>
    </row>
    <row r="410" spans="3:10" ht="15.75">
      <c r="C410" s="12" t="s">
        <v>1</v>
      </c>
      <c r="D410" s="7">
        <f>D411+D413+D412</f>
        <v>25273.2</v>
      </c>
      <c r="E410" s="7">
        <f>E411+E413+E412</f>
        <v>25273.2</v>
      </c>
      <c r="F410" s="7">
        <f>F411+F413+F412</f>
        <v>26773.2</v>
      </c>
      <c r="G410" s="7">
        <f>G411+G413+G412</f>
        <v>6717.47</v>
      </c>
      <c r="H410" s="45">
        <f>G410/F410</f>
        <v>0.25090276844008186</v>
      </c>
      <c r="I410" s="7">
        <f>I411+I412+I413</f>
        <v>6717.5</v>
      </c>
      <c r="J410" s="46">
        <f>I410/F410</f>
        <v>0.25090388896359045</v>
      </c>
    </row>
    <row r="411" spans="3:10" ht="15.75">
      <c r="C411" s="12" t="s">
        <v>16</v>
      </c>
      <c r="D411" s="7">
        <v>25264</v>
      </c>
      <c r="E411" s="7">
        <v>25264</v>
      </c>
      <c r="F411" s="7">
        <v>25264</v>
      </c>
      <c r="G411" s="8">
        <v>6316</v>
      </c>
      <c r="H411" s="45">
        <f>G411/F411</f>
        <v>0.25</v>
      </c>
      <c r="I411" s="8">
        <v>6316</v>
      </c>
      <c r="J411" s="46">
        <f>I411/F411</f>
        <v>0.25</v>
      </c>
    </row>
    <row r="412" spans="3:10" ht="15.75">
      <c r="C412" s="12" t="s">
        <v>10</v>
      </c>
      <c r="D412" s="7">
        <v>9.2</v>
      </c>
      <c r="E412" s="7">
        <v>9.2</v>
      </c>
      <c r="F412" s="7">
        <v>9.2</v>
      </c>
      <c r="G412" s="8">
        <v>0</v>
      </c>
      <c r="H412" s="45">
        <f>G412/F412</f>
        <v>0</v>
      </c>
      <c r="I412" s="8">
        <v>0</v>
      </c>
      <c r="J412" s="46">
        <f>I412/F412</f>
        <v>0</v>
      </c>
    </row>
    <row r="413" spans="3:10" ht="15.75" customHeight="1">
      <c r="C413" s="12" t="s">
        <v>11</v>
      </c>
      <c r="D413" s="8">
        <v>0</v>
      </c>
      <c r="E413" s="8">
        <v>0</v>
      </c>
      <c r="F413" s="7">
        <v>1500</v>
      </c>
      <c r="G413" s="8">
        <v>401.47</v>
      </c>
      <c r="H413" s="45">
        <f>G413/F413</f>
        <v>0.2676466666666667</v>
      </c>
      <c r="I413" s="8">
        <v>401.5</v>
      </c>
      <c r="J413" s="46">
        <f>I413/F413</f>
        <v>0.26766666666666666</v>
      </c>
    </row>
    <row r="414" spans="3:10" ht="15.75" customHeight="1">
      <c r="C414" s="12"/>
      <c r="D414" s="8"/>
      <c r="E414" s="8"/>
      <c r="F414" s="7"/>
      <c r="G414" s="8"/>
      <c r="H414" s="45"/>
      <c r="I414" s="8"/>
      <c r="J414" s="46"/>
    </row>
    <row r="415" spans="3:10" ht="75" customHeight="1">
      <c r="C415" s="64" t="s">
        <v>52</v>
      </c>
      <c r="D415" s="8"/>
      <c r="E415" s="8"/>
      <c r="F415" s="7"/>
      <c r="G415" s="8"/>
      <c r="H415" s="45"/>
      <c r="I415" s="8"/>
      <c r="J415" s="46"/>
    </row>
    <row r="416" spans="3:10" s="22" customFormat="1" ht="15.75">
      <c r="C416" s="21" t="s">
        <v>1</v>
      </c>
      <c r="D416" s="9">
        <f>D422+D428</f>
        <v>521653</v>
      </c>
      <c r="E416" s="9">
        <f>E422+E428</f>
        <v>542731.0299999999</v>
      </c>
      <c r="F416" s="9">
        <f>F422+F428</f>
        <v>521653</v>
      </c>
      <c r="G416" s="9">
        <f>G422+G428</f>
        <v>107476.8</v>
      </c>
      <c r="H416" s="45">
        <f>G416/F416</f>
        <v>0.20603121231930038</v>
      </c>
      <c r="I416" s="9">
        <f>I422+I428</f>
        <v>107476.79999999999</v>
      </c>
      <c r="J416" s="46">
        <f>I416/F416</f>
        <v>0.20603121231930036</v>
      </c>
    </row>
    <row r="417" spans="3:10" ht="15.75">
      <c r="C417" s="12" t="s">
        <v>16</v>
      </c>
      <c r="D417" s="7">
        <f aca="true" t="shared" si="13" ref="D417:G419">D423+D429</f>
        <v>354895</v>
      </c>
      <c r="E417" s="7">
        <f t="shared" si="13"/>
        <v>372696.03</v>
      </c>
      <c r="F417" s="7">
        <f>F423+F429</f>
        <v>354895</v>
      </c>
      <c r="G417" s="7">
        <f t="shared" si="13"/>
        <v>107476.8</v>
      </c>
      <c r="H417" s="45">
        <f>G417/F417</f>
        <v>0.3028411220220065</v>
      </c>
      <c r="I417" s="7">
        <f>I423+I429</f>
        <v>107476.79999999999</v>
      </c>
      <c r="J417" s="46">
        <f>I417/F417</f>
        <v>0.30284112202200647</v>
      </c>
    </row>
    <row r="418" spans="3:10" ht="15.75">
      <c r="C418" s="12" t="s">
        <v>10</v>
      </c>
      <c r="D418" s="7">
        <f t="shared" si="13"/>
        <v>166758</v>
      </c>
      <c r="E418" s="7">
        <f t="shared" si="13"/>
        <v>170035</v>
      </c>
      <c r="F418" s="7">
        <f>F424+F430</f>
        <v>166758</v>
      </c>
      <c r="G418" s="7">
        <f t="shared" si="13"/>
        <v>0</v>
      </c>
      <c r="H418" s="45">
        <f>G418/F418</f>
        <v>0</v>
      </c>
      <c r="I418" s="7">
        <f>I424+I430</f>
        <v>0</v>
      </c>
      <c r="J418" s="46">
        <f>I418/F418</f>
        <v>0</v>
      </c>
    </row>
    <row r="419" spans="3:10" ht="18" customHeight="1">
      <c r="C419" s="12" t="s">
        <v>11</v>
      </c>
      <c r="D419" s="7">
        <f t="shared" si="13"/>
        <v>0</v>
      </c>
      <c r="E419" s="7">
        <f t="shared" si="13"/>
        <v>0</v>
      </c>
      <c r="F419" s="7">
        <f>F425+F431</f>
        <v>0</v>
      </c>
      <c r="G419" s="7">
        <f t="shared" si="13"/>
        <v>0</v>
      </c>
      <c r="H419" s="45">
        <v>0</v>
      </c>
      <c r="I419" s="7">
        <f>I425+I431</f>
        <v>0</v>
      </c>
      <c r="J419" s="46">
        <v>0</v>
      </c>
    </row>
    <row r="420" spans="3:10" ht="18" customHeight="1">
      <c r="C420" s="35"/>
      <c r="D420" s="36"/>
      <c r="E420" s="36"/>
      <c r="F420" s="37"/>
      <c r="G420" s="8"/>
      <c r="H420" s="45"/>
      <c r="I420" s="8"/>
      <c r="J420" s="46"/>
    </row>
    <row r="421" spans="3:10" ht="40.5" customHeight="1">
      <c r="C421" s="35" t="s">
        <v>53</v>
      </c>
      <c r="D421" s="36"/>
      <c r="E421" s="36"/>
      <c r="F421" s="37"/>
      <c r="G421" s="8"/>
      <c r="H421" s="45"/>
      <c r="I421" s="8"/>
      <c r="J421" s="46"/>
    </row>
    <row r="422" spans="3:10" ht="23.25" customHeight="1">
      <c r="C422" s="35" t="s">
        <v>1</v>
      </c>
      <c r="D422" s="36">
        <f>D423+D424+D425</f>
        <v>2000</v>
      </c>
      <c r="E422" s="36">
        <f>E423+E424+E425</f>
        <v>1932.33</v>
      </c>
      <c r="F422" s="36">
        <f>F423+F424+F425</f>
        <v>2000</v>
      </c>
      <c r="G422" s="55">
        <f>G423+G424+G425</f>
        <v>1338.1</v>
      </c>
      <c r="H422" s="56">
        <f>G422/F422</f>
        <v>0.6690499999999999</v>
      </c>
      <c r="I422" s="55">
        <f>I423+I424+I425</f>
        <v>1338.12</v>
      </c>
      <c r="J422" s="46">
        <f>I422/F422</f>
        <v>0.66906</v>
      </c>
    </row>
    <row r="423" spans="3:10" ht="21" customHeight="1">
      <c r="C423" s="35" t="s">
        <v>16</v>
      </c>
      <c r="D423" s="37">
        <v>2000</v>
      </c>
      <c r="E423" s="36">
        <v>1932.33</v>
      </c>
      <c r="F423" s="37">
        <v>2000</v>
      </c>
      <c r="G423" s="51">
        <v>1338.1</v>
      </c>
      <c r="H423" s="56">
        <f>G423/F423</f>
        <v>0.6690499999999999</v>
      </c>
      <c r="I423" s="51">
        <v>1338.12</v>
      </c>
      <c r="J423" s="46">
        <f>I423/F423</f>
        <v>0.66906</v>
      </c>
    </row>
    <row r="424" spans="3:10" ht="18" customHeight="1">
      <c r="C424" s="35" t="s">
        <v>54</v>
      </c>
      <c r="D424" s="37">
        <v>0</v>
      </c>
      <c r="E424" s="36">
        <v>0</v>
      </c>
      <c r="F424" s="37">
        <v>0</v>
      </c>
      <c r="G424" s="51">
        <v>0</v>
      </c>
      <c r="H424" s="56">
        <v>0</v>
      </c>
      <c r="I424" s="51">
        <v>0</v>
      </c>
      <c r="J424" s="60">
        <v>0</v>
      </c>
    </row>
    <row r="425" spans="3:10" ht="18" customHeight="1">
      <c r="C425" s="35" t="s">
        <v>11</v>
      </c>
      <c r="D425" s="37">
        <v>0</v>
      </c>
      <c r="E425" s="36">
        <v>0</v>
      </c>
      <c r="F425" s="37">
        <v>0</v>
      </c>
      <c r="G425" s="51">
        <v>0</v>
      </c>
      <c r="H425" s="56">
        <v>0</v>
      </c>
      <c r="I425" s="51">
        <v>0</v>
      </c>
      <c r="J425" s="46">
        <v>0</v>
      </c>
    </row>
    <row r="426" spans="3:10" ht="18" customHeight="1">
      <c r="C426" s="35"/>
      <c r="D426" s="37"/>
      <c r="E426" s="36"/>
      <c r="F426" s="37"/>
      <c r="G426" s="51"/>
      <c r="H426" s="56"/>
      <c r="I426" s="51"/>
      <c r="J426" s="46"/>
    </row>
    <row r="427" spans="3:10" ht="18" customHeight="1">
      <c r="C427" s="35" t="s">
        <v>55</v>
      </c>
      <c r="D427" s="36"/>
      <c r="E427" s="36"/>
      <c r="F427" s="37"/>
      <c r="G427" s="51"/>
      <c r="H427" s="56"/>
      <c r="I427" s="51"/>
      <c r="J427" s="46"/>
    </row>
    <row r="428" spans="3:10" ht="18" customHeight="1">
      <c r="C428" s="35" t="s">
        <v>1</v>
      </c>
      <c r="D428" s="36">
        <f>D429+D430+D431</f>
        <v>519653</v>
      </c>
      <c r="E428" s="36">
        <f>E429+E430+E431</f>
        <v>540798.7</v>
      </c>
      <c r="F428" s="36">
        <f>F429+F430+F431</f>
        <v>519653</v>
      </c>
      <c r="G428" s="55">
        <f>G429+G430+G431</f>
        <v>106138.7</v>
      </c>
      <c r="H428" s="56">
        <f>G428/F428</f>
        <v>0.20424918166545752</v>
      </c>
      <c r="I428" s="55">
        <f>I429+I430+I431</f>
        <v>106138.68</v>
      </c>
      <c r="J428" s="46">
        <f>I428/F428</f>
        <v>0.20424914317823623</v>
      </c>
    </row>
    <row r="429" spans="3:10" ht="18" customHeight="1">
      <c r="C429" s="35" t="s">
        <v>16</v>
      </c>
      <c r="D429" s="37">
        <v>352895</v>
      </c>
      <c r="E429" s="36">
        <v>370763.7</v>
      </c>
      <c r="F429" s="37">
        <v>352895</v>
      </c>
      <c r="G429" s="51">
        <v>106138.7</v>
      </c>
      <c r="H429" s="56">
        <f>G429/F429</f>
        <v>0.30076566684141176</v>
      </c>
      <c r="I429" s="51">
        <v>106138.68</v>
      </c>
      <c r="J429" s="46">
        <f>I429/F429</f>
        <v>0.3007656101673302</v>
      </c>
    </row>
    <row r="430" spans="3:10" ht="18" customHeight="1">
      <c r="C430" s="35" t="s">
        <v>10</v>
      </c>
      <c r="D430" s="37">
        <v>166758</v>
      </c>
      <c r="E430" s="36">
        <v>170035</v>
      </c>
      <c r="F430" s="37">
        <v>166758</v>
      </c>
      <c r="G430" s="51">
        <v>0</v>
      </c>
      <c r="H430" s="56">
        <f>G430/F430</f>
        <v>0</v>
      </c>
      <c r="I430" s="51">
        <v>0</v>
      </c>
      <c r="J430" s="46">
        <f>I430/F430</f>
        <v>0</v>
      </c>
    </row>
    <row r="431" spans="3:10" ht="18" customHeight="1">
      <c r="C431" s="35" t="s">
        <v>11</v>
      </c>
      <c r="D431" s="37">
        <v>0</v>
      </c>
      <c r="E431" s="36">
        <v>0</v>
      </c>
      <c r="F431" s="37">
        <v>0</v>
      </c>
      <c r="G431" s="51">
        <v>0</v>
      </c>
      <c r="H431" s="56">
        <v>0</v>
      </c>
      <c r="I431" s="51">
        <v>0</v>
      </c>
      <c r="J431" s="46">
        <v>0</v>
      </c>
    </row>
    <row r="432" spans="3:10" ht="18" customHeight="1">
      <c r="C432" s="35"/>
      <c r="D432" s="36"/>
      <c r="E432" s="36"/>
      <c r="F432" s="37"/>
      <c r="G432" s="8"/>
      <c r="H432" s="45"/>
      <c r="I432" s="8"/>
      <c r="J432" s="46"/>
    </row>
    <row r="433" spans="3:10" ht="61.5" customHeight="1">
      <c r="C433" s="19" t="s">
        <v>56</v>
      </c>
      <c r="D433" s="36"/>
      <c r="E433" s="36"/>
      <c r="F433" s="37"/>
      <c r="G433" s="8"/>
      <c r="H433" s="45"/>
      <c r="I433" s="8"/>
      <c r="J433" s="46"/>
    </row>
    <row r="434" spans="3:10" ht="18" customHeight="1">
      <c r="C434" s="21" t="s">
        <v>1</v>
      </c>
      <c r="D434" s="38">
        <f aca="true" t="shared" si="14" ref="D434:G435">D440+D446+D452+D458</f>
        <v>138246</v>
      </c>
      <c r="E434" s="38">
        <f t="shared" si="14"/>
        <v>149641.97</v>
      </c>
      <c r="F434" s="38">
        <f t="shared" si="14"/>
        <v>138246</v>
      </c>
      <c r="G434" s="38">
        <f t="shared" si="14"/>
        <v>34310.1</v>
      </c>
      <c r="H434" s="45">
        <f>G434/F434</f>
        <v>0.2481815025389523</v>
      </c>
      <c r="I434" s="54">
        <f>I440+I446+I452+I458</f>
        <v>34310.17</v>
      </c>
      <c r="J434" s="46">
        <f>I434/F434</f>
        <v>0.2481820088827163</v>
      </c>
    </row>
    <row r="435" spans="3:10" ht="18" customHeight="1">
      <c r="C435" s="12" t="s">
        <v>16</v>
      </c>
      <c r="D435" s="36">
        <f t="shared" si="14"/>
        <v>137706</v>
      </c>
      <c r="E435" s="36">
        <f t="shared" si="14"/>
        <v>141525.97</v>
      </c>
      <c r="F435" s="36">
        <f t="shared" si="14"/>
        <v>137706</v>
      </c>
      <c r="G435" s="36">
        <f t="shared" si="14"/>
        <v>33216.4</v>
      </c>
      <c r="H435" s="45">
        <f>G435/F435</f>
        <v>0.24121243809274834</v>
      </c>
      <c r="I435" s="36">
        <f>I441+I447+I453+I459</f>
        <v>33216.45</v>
      </c>
      <c r="J435" s="46">
        <f>I435/F435</f>
        <v>0.24121280118513352</v>
      </c>
    </row>
    <row r="436" spans="3:10" ht="18" customHeight="1">
      <c r="C436" s="12" t="s">
        <v>10</v>
      </c>
      <c r="D436" s="36">
        <f>D442+D448+D454+D460</f>
        <v>540</v>
      </c>
      <c r="E436" s="36">
        <f>E442+E454+E460</f>
        <v>8116</v>
      </c>
      <c r="F436" s="36">
        <f>F442+F448+F454+F460</f>
        <v>540</v>
      </c>
      <c r="G436" s="36">
        <f>G442+G448+G454+G460</f>
        <v>1093.7</v>
      </c>
      <c r="H436" s="45">
        <f>G436/F436</f>
        <v>2.0253703703703705</v>
      </c>
      <c r="I436" s="36">
        <f>I442+I448+I454+I460</f>
        <v>1093.72</v>
      </c>
      <c r="J436" s="46">
        <f>I436/F436</f>
        <v>2.0254074074074073</v>
      </c>
    </row>
    <row r="437" spans="3:10" ht="18" customHeight="1">
      <c r="C437" s="12" t="s">
        <v>11</v>
      </c>
      <c r="D437" s="36">
        <f>D443+D455+D461</f>
        <v>0</v>
      </c>
      <c r="E437" s="36">
        <f>E443+E449</f>
        <v>0</v>
      </c>
      <c r="F437" s="36">
        <f>F443+F449+F455+F461</f>
        <v>0</v>
      </c>
      <c r="G437" s="36">
        <f>G443+G455+G461</f>
        <v>0</v>
      </c>
      <c r="H437" s="45">
        <v>0</v>
      </c>
      <c r="I437" s="36">
        <f>I443+I449+I455+I461</f>
        <v>0</v>
      </c>
      <c r="J437" s="46">
        <v>0</v>
      </c>
    </row>
    <row r="438" spans="3:10" ht="18" customHeight="1">
      <c r="C438" s="12"/>
      <c r="D438" s="36"/>
      <c r="E438" s="36"/>
      <c r="F438" s="37"/>
      <c r="G438" s="8"/>
      <c r="H438" s="45"/>
      <c r="I438" s="8"/>
      <c r="J438" s="46"/>
    </row>
    <row r="439" spans="3:10" ht="139.5" customHeight="1">
      <c r="C439" s="11" t="s">
        <v>100</v>
      </c>
      <c r="D439" s="36"/>
      <c r="E439" s="36"/>
      <c r="F439" s="37"/>
      <c r="G439" s="8"/>
      <c r="H439" s="45"/>
      <c r="I439" s="8"/>
      <c r="J439" s="46"/>
    </row>
    <row r="440" spans="3:10" ht="18" customHeight="1">
      <c r="C440" s="12" t="s">
        <v>1</v>
      </c>
      <c r="D440" s="7">
        <f>D441+D442+D443</f>
        <v>799</v>
      </c>
      <c r="E440" s="7">
        <f>E441+E442+E443</f>
        <v>799</v>
      </c>
      <c r="F440" s="7">
        <f>F441+F442+F443</f>
        <v>799</v>
      </c>
      <c r="G440" s="7">
        <f>G441+G442+G443</f>
        <v>0</v>
      </c>
      <c r="H440" s="45">
        <f>G440/F440</f>
        <v>0</v>
      </c>
      <c r="I440" s="53">
        <f>I441+I442+I443</f>
        <v>0</v>
      </c>
      <c r="J440" s="46">
        <f>I440/F440</f>
        <v>0</v>
      </c>
    </row>
    <row r="441" spans="3:10" ht="18" customHeight="1">
      <c r="C441" s="12" t="s">
        <v>16</v>
      </c>
      <c r="D441" s="7">
        <v>259</v>
      </c>
      <c r="E441" s="7">
        <v>259</v>
      </c>
      <c r="F441" s="7">
        <v>259</v>
      </c>
      <c r="G441" s="8">
        <v>0</v>
      </c>
      <c r="H441" s="45">
        <f>G441/F441</f>
        <v>0</v>
      </c>
      <c r="I441" s="8">
        <v>0</v>
      </c>
      <c r="J441" s="46">
        <f>I441/F441</f>
        <v>0</v>
      </c>
    </row>
    <row r="442" spans="3:10" ht="18" customHeight="1">
      <c r="C442" s="12" t="s">
        <v>10</v>
      </c>
      <c r="D442" s="7">
        <v>540</v>
      </c>
      <c r="E442" s="7">
        <v>540</v>
      </c>
      <c r="F442" s="7">
        <v>540</v>
      </c>
      <c r="G442" s="8">
        <v>0</v>
      </c>
      <c r="H442" s="45">
        <f>G442/F442</f>
        <v>0</v>
      </c>
      <c r="I442" s="8">
        <v>0</v>
      </c>
      <c r="J442" s="46">
        <f>I442/F442</f>
        <v>0</v>
      </c>
    </row>
    <row r="443" spans="3:10" ht="18" customHeight="1">
      <c r="C443" s="12" t="s">
        <v>11</v>
      </c>
      <c r="D443" s="7">
        <v>0</v>
      </c>
      <c r="E443" s="8">
        <v>0</v>
      </c>
      <c r="F443" s="7">
        <v>0</v>
      </c>
      <c r="G443" s="8">
        <v>0</v>
      </c>
      <c r="H443" s="45">
        <v>0</v>
      </c>
      <c r="I443" s="8">
        <v>0</v>
      </c>
      <c r="J443" s="46">
        <v>0</v>
      </c>
    </row>
    <row r="444" spans="3:10" ht="18" customHeight="1">
      <c r="C444" s="12"/>
      <c r="D444" s="36"/>
      <c r="E444" s="36"/>
      <c r="F444" s="37"/>
      <c r="G444" s="8"/>
      <c r="H444" s="45"/>
      <c r="I444" s="8"/>
      <c r="J444" s="46"/>
    </row>
    <row r="445" spans="3:10" ht="76.5" customHeight="1">
      <c r="C445" s="11" t="s">
        <v>57</v>
      </c>
      <c r="D445" s="36"/>
      <c r="E445" s="36"/>
      <c r="F445" s="37"/>
      <c r="G445" s="8"/>
      <c r="H445" s="45"/>
      <c r="I445" s="8"/>
      <c r="J445" s="46"/>
    </row>
    <row r="446" spans="3:10" ht="18" customHeight="1">
      <c r="C446" s="12" t="s">
        <v>1</v>
      </c>
      <c r="D446" s="7">
        <f>D447+D448+D449</f>
        <v>16593</v>
      </c>
      <c r="E446" s="53">
        <f>E447+E448+E449</f>
        <v>16592.97</v>
      </c>
      <c r="F446" s="7">
        <f>F447+F448+F449</f>
        <v>16593</v>
      </c>
      <c r="G446" s="7">
        <f>G447+G448+G449</f>
        <v>2200.9</v>
      </c>
      <c r="H446" s="45">
        <f>G446/F446</f>
        <v>0.1326402699933707</v>
      </c>
      <c r="I446" s="7">
        <f>I447+I448+I449</f>
        <v>2200.92</v>
      </c>
      <c r="J446" s="46">
        <f>I446/F446</f>
        <v>0.13264147532091847</v>
      </c>
    </row>
    <row r="447" spans="3:10" ht="18" customHeight="1">
      <c r="C447" s="12" t="s">
        <v>16</v>
      </c>
      <c r="D447" s="7">
        <v>16593</v>
      </c>
      <c r="E447" s="7">
        <v>16592.97</v>
      </c>
      <c r="F447" s="7">
        <v>16593</v>
      </c>
      <c r="G447" s="51">
        <v>2200.9</v>
      </c>
      <c r="H447" s="45">
        <f>G447/F447</f>
        <v>0.1326402699933707</v>
      </c>
      <c r="I447" s="8">
        <v>2200.92</v>
      </c>
      <c r="J447" s="46">
        <f>I447/F447</f>
        <v>0.13264147532091847</v>
      </c>
    </row>
    <row r="448" spans="3:10" ht="18" customHeight="1">
      <c r="C448" s="12" t="s">
        <v>10</v>
      </c>
      <c r="D448" s="8">
        <v>0</v>
      </c>
      <c r="E448" s="7">
        <v>0</v>
      </c>
      <c r="F448" s="8">
        <v>0</v>
      </c>
      <c r="G448" s="51">
        <v>0</v>
      </c>
      <c r="H448" s="45">
        <v>0</v>
      </c>
      <c r="I448" s="8">
        <v>0</v>
      </c>
      <c r="J448" s="46">
        <v>0</v>
      </c>
    </row>
    <row r="449" spans="3:10" ht="18" customHeight="1">
      <c r="C449" s="12" t="s">
        <v>11</v>
      </c>
      <c r="D449" s="7">
        <v>0</v>
      </c>
      <c r="E449" s="8">
        <v>0</v>
      </c>
      <c r="F449" s="7">
        <v>0</v>
      </c>
      <c r="G449" s="8">
        <v>0</v>
      </c>
      <c r="H449" s="45">
        <v>0</v>
      </c>
      <c r="I449" s="8">
        <v>0</v>
      </c>
      <c r="J449" s="46">
        <v>0</v>
      </c>
    </row>
    <row r="450" spans="3:10" ht="18" customHeight="1">
      <c r="C450" s="35"/>
      <c r="D450" s="37"/>
      <c r="E450" s="36"/>
      <c r="F450" s="37"/>
      <c r="G450" s="8"/>
      <c r="H450" s="45"/>
      <c r="I450" s="8"/>
      <c r="J450" s="46"/>
    </row>
    <row r="451" spans="3:10" ht="48.75" customHeight="1">
      <c r="C451" s="72" t="s">
        <v>101</v>
      </c>
      <c r="D451" s="37"/>
      <c r="E451" s="36"/>
      <c r="F451" s="37"/>
      <c r="G451" s="8"/>
      <c r="H451" s="45"/>
      <c r="I451" s="8"/>
      <c r="J451" s="46"/>
    </row>
    <row r="452" spans="3:10" ht="18" customHeight="1">
      <c r="C452" s="35" t="s">
        <v>1</v>
      </c>
      <c r="D452" s="37">
        <f>D453+D454+D455</f>
        <v>120854</v>
      </c>
      <c r="E452" s="36">
        <f>E453+E454+E455</f>
        <v>120854</v>
      </c>
      <c r="F452" s="37">
        <f>F453+F454+F455</f>
        <v>120854</v>
      </c>
      <c r="G452" s="8">
        <f>G453+G454+G455</f>
        <v>30213.5</v>
      </c>
      <c r="H452" s="45">
        <f>G452/F452</f>
        <v>0.25</v>
      </c>
      <c r="I452" s="8">
        <f>I453+I454+I455</f>
        <v>30213.5</v>
      </c>
      <c r="J452" s="46">
        <f>I452/F452</f>
        <v>0.25</v>
      </c>
    </row>
    <row r="453" spans="3:10" ht="18" customHeight="1">
      <c r="C453" s="35" t="s">
        <v>16</v>
      </c>
      <c r="D453" s="37">
        <v>120854</v>
      </c>
      <c r="E453" s="36">
        <v>120854</v>
      </c>
      <c r="F453" s="37">
        <v>120854</v>
      </c>
      <c r="G453" s="8">
        <v>30213.5</v>
      </c>
      <c r="H453" s="45">
        <f>G453/F453</f>
        <v>0.25</v>
      </c>
      <c r="I453" s="8">
        <v>30213.5</v>
      </c>
      <c r="J453" s="46">
        <f>I453/F453</f>
        <v>0.25</v>
      </c>
    </row>
    <row r="454" spans="3:10" ht="18" customHeight="1">
      <c r="C454" s="35" t="s">
        <v>10</v>
      </c>
      <c r="D454" s="37">
        <v>0</v>
      </c>
      <c r="E454" s="36">
        <v>0</v>
      </c>
      <c r="F454" s="37">
        <v>0</v>
      </c>
      <c r="G454" s="8">
        <v>0</v>
      </c>
      <c r="H454" s="45">
        <v>0</v>
      </c>
      <c r="I454" s="8">
        <v>0</v>
      </c>
      <c r="J454" s="46">
        <v>0</v>
      </c>
    </row>
    <row r="455" spans="3:10" ht="18" customHeight="1">
      <c r="C455" s="35" t="s">
        <v>11</v>
      </c>
      <c r="D455" s="37">
        <v>0</v>
      </c>
      <c r="E455" s="36">
        <v>0</v>
      </c>
      <c r="F455" s="37">
        <v>0</v>
      </c>
      <c r="G455" s="8">
        <v>0</v>
      </c>
      <c r="H455" s="45">
        <v>0</v>
      </c>
      <c r="I455" s="8">
        <v>0</v>
      </c>
      <c r="J455" s="46">
        <v>0</v>
      </c>
    </row>
    <row r="456" spans="3:10" ht="18" customHeight="1">
      <c r="C456" s="35"/>
      <c r="D456" s="37"/>
      <c r="E456" s="36"/>
      <c r="F456" s="37"/>
      <c r="G456" s="8"/>
      <c r="H456" s="45"/>
      <c r="I456" s="8"/>
      <c r="J456" s="46"/>
    </row>
    <row r="457" spans="3:10" ht="32.25" customHeight="1">
      <c r="C457" s="72" t="s">
        <v>102</v>
      </c>
      <c r="D457" s="37"/>
      <c r="E457" s="36"/>
      <c r="F457" s="37"/>
      <c r="G457" s="8"/>
      <c r="H457" s="45"/>
      <c r="I457" s="8"/>
      <c r="J457" s="46"/>
    </row>
    <row r="458" spans="3:10" ht="18" customHeight="1">
      <c r="C458" s="35" t="s">
        <v>1</v>
      </c>
      <c r="D458" s="37">
        <f>D459+D460+D461</f>
        <v>0</v>
      </c>
      <c r="E458" s="36">
        <f>E459+E460+E461</f>
        <v>11396</v>
      </c>
      <c r="F458" s="37">
        <f>F459+F460+F461</f>
        <v>0</v>
      </c>
      <c r="G458" s="8">
        <f>G459+G460+G461</f>
        <v>1895.7</v>
      </c>
      <c r="H458" s="45">
        <v>0</v>
      </c>
      <c r="I458" s="8">
        <f>I459+I460+I461</f>
        <v>1895.75</v>
      </c>
      <c r="J458" s="46">
        <v>0</v>
      </c>
    </row>
    <row r="459" spans="3:10" ht="18" customHeight="1">
      <c r="C459" s="35" t="s">
        <v>16</v>
      </c>
      <c r="D459" s="37">
        <v>0</v>
      </c>
      <c r="E459" s="36">
        <v>3820</v>
      </c>
      <c r="F459" s="37">
        <v>0</v>
      </c>
      <c r="G459" s="8">
        <v>802</v>
      </c>
      <c r="H459" s="45">
        <v>0</v>
      </c>
      <c r="I459" s="8">
        <v>802.03</v>
      </c>
      <c r="J459" s="46">
        <v>0</v>
      </c>
    </row>
    <row r="460" spans="3:10" ht="18" customHeight="1">
      <c r="C460" s="35" t="s">
        <v>10</v>
      </c>
      <c r="D460" s="37">
        <v>0</v>
      </c>
      <c r="E460" s="36">
        <v>7576</v>
      </c>
      <c r="F460" s="37">
        <v>0</v>
      </c>
      <c r="G460" s="8">
        <v>1093.7</v>
      </c>
      <c r="H460" s="45">
        <v>0</v>
      </c>
      <c r="I460" s="8">
        <v>1093.72</v>
      </c>
      <c r="J460" s="46">
        <v>0</v>
      </c>
    </row>
    <row r="461" spans="3:10" ht="18" customHeight="1">
      <c r="C461" s="35" t="s">
        <v>11</v>
      </c>
      <c r="D461" s="37">
        <v>0</v>
      </c>
      <c r="E461" s="36">
        <v>0</v>
      </c>
      <c r="F461" s="37">
        <v>0</v>
      </c>
      <c r="G461" s="8">
        <v>0</v>
      </c>
      <c r="H461" s="45">
        <v>0</v>
      </c>
      <c r="I461" s="8">
        <v>0</v>
      </c>
      <c r="J461" s="46">
        <v>0</v>
      </c>
    </row>
    <row r="462" spans="3:10" ht="18" customHeight="1">
      <c r="C462" s="35"/>
      <c r="D462" s="37"/>
      <c r="E462" s="36"/>
      <c r="F462" s="37"/>
      <c r="G462" s="8"/>
      <c r="H462" s="45"/>
      <c r="I462" s="8"/>
      <c r="J462" s="46"/>
    </row>
    <row r="463" spans="3:10" ht="54" customHeight="1">
      <c r="C463" s="39" t="s">
        <v>58</v>
      </c>
      <c r="D463" s="37"/>
      <c r="E463" s="36"/>
      <c r="F463" s="37"/>
      <c r="G463" s="8"/>
      <c r="H463" s="45"/>
      <c r="I463" s="8"/>
      <c r="J463" s="46"/>
    </row>
    <row r="464" spans="3:10" ht="18" customHeight="1">
      <c r="C464" s="39" t="s">
        <v>1</v>
      </c>
      <c r="D464" s="40">
        <f>D470+D476</f>
        <v>3983</v>
      </c>
      <c r="E464" s="40">
        <f>E470+E476</f>
        <v>6083</v>
      </c>
      <c r="F464" s="40">
        <f>F470+F476</f>
        <v>3983</v>
      </c>
      <c r="G464" s="40">
        <f>G470+G476</f>
        <v>462.57</v>
      </c>
      <c r="H464" s="45">
        <f>G464/F464</f>
        <v>0.11613607833291488</v>
      </c>
      <c r="I464" s="50">
        <f>I465+I466+I467</f>
        <v>462.57</v>
      </c>
      <c r="J464" s="46">
        <f>I464/F464</f>
        <v>0.11613607833291488</v>
      </c>
    </row>
    <row r="465" spans="3:10" ht="18" customHeight="1">
      <c r="C465" s="35" t="s">
        <v>16</v>
      </c>
      <c r="D465" s="37">
        <f aca="true" t="shared" si="15" ref="D465:G467">D471+D477</f>
        <v>0</v>
      </c>
      <c r="E465" s="37">
        <f t="shared" si="15"/>
        <v>2100</v>
      </c>
      <c r="F465" s="37">
        <f>F471+F477</f>
        <v>0</v>
      </c>
      <c r="G465" s="37">
        <f t="shared" si="15"/>
        <v>0</v>
      </c>
      <c r="H465" s="45">
        <v>0</v>
      </c>
      <c r="I465" s="37">
        <f>I471+I477</f>
        <v>0</v>
      </c>
      <c r="J465" s="46">
        <v>0</v>
      </c>
    </row>
    <row r="466" spans="3:10" ht="18" customHeight="1">
      <c r="C466" s="35" t="s">
        <v>10</v>
      </c>
      <c r="D466" s="37">
        <f t="shared" si="15"/>
        <v>3983</v>
      </c>
      <c r="E466" s="37">
        <f t="shared" si="15"/>
        <v>3983</v>
      </c>
      <c r="F466" s="37">
        <f t="shared" si="15"/>
        <v>3983</v>
      </c>
      <c r="G466" s="37">
        <f t="shared" si="15"/>
        <v>462.57</v>
      </c>
      <c r="H466" s="45">
        <f>G466/F466</f>
        <v>0.11613607833291488</v>
      </c>
      <c r="I466" s="37">
        <f>I478</f>
        <v>462.57</v>
      </c>
      <c r="J466" s="46">
        <f>I466/F466</f>
        <v>0.11613607833291488</v>
      </c>
    </row>
    <row r="467" spans="3:10" ht="18" customHeight="1">
      <c r="C467" s="35" t="s">
        <v>11</v>
      </c>
      <c r="D467" s="37">
        <f t="shared" si="15"/>
        <v>0</v>
      </c>
      <c r="E467" s="37">
        <f t="shared" si="15"/>
        <v>0</v>
      </c>
      <c r="F467" s="37">
        <f t="shared" si="15"/>
        <v>0</v>
      </c>
      <c r="G467" s="37">
        <f t="shared" si="15"/>
        <v>0</v>
      </c>
      <c r="H467" s="45">
        <v>0</v>
      </c>
      <c r="I467" s="37">
        <f>I473+I479</f>
        <v>0</v>
      </c>
      <c r="J467" s="46">
        <v>0</v>
      </c>
    </row>
    <row r="468" spans="3:10" ht="18" customHeight="1">
      <c r="C468" s="35"/>
      <c r="D468" s="37"/>
      <c r="E468" s="36"/>
      <c r="F468" s="37"/>
      <c r="G468" s="8"/>
      <c r="H468" s="45"/>
      <c r="I468" s="8"/>
      <c r="J468" s="46"/>
    </row>
    <row r="469" spans="3:10" ht="33" customHeight="1">
      <c r="C469" s="35" t="s">
        <v>59</v>
      </c>
      <c r="D469" s="37"/>
      <c r="E469" s="36"/>
      <c r="F469" s="37"/>
      <c r="G469" s="8"/>
      <c r="H469" s="45"/>
      <c r="I469" s="8"/>
      <c r="J469" s="46"/>
    </row>
    <row r="470" spans="3:10" ht="23.25" customHeight="1">
      <c r="C470" s="35" t="s">
        <v>1</v>
      </c>
      <c r="D470" s="37">
        <f>D471+D472+D473</f>
        <v>0</v>
      </c>
      <c r="E470" s="37">
        <f>E471+E472+E473</f>
        <v>0</v>
      </c>
      <c r="F470" s="37">
        <f>F471+F472+F473</f>
        <v>0</v>
      </c>
      <c r="G470" s="37">
        <f>G471+G472+G473</f>
        <v>0</v>
      </c>
      <c r="H470" s="45">
        <v>0</v>
      </c>
      <c r="I470" s="8">
        <f>I471+I472+I473</f>
        <v>0</v>
      </c>
      <c r="J470" s="46">
        <v>0</v>
      </c>
    </row>
    <row r="471" spans="3:10" ht="18" customHeight="1">
      <c r="C471" s="35" t="s">
        <v>16</v>
      </c>
      <c r="D471" s="37">
        <v>0</v>
      </c>
      <c r="E471" s="36">
        <v>0</v>
      </c>
      <c r="F471" s="37">
        <v>0</v>
      </c>
      <c r="G471" s="8">
        <v>0</v>
      </c>
      <c r="H471" s="45">
        <v>0</v>
      </c>
      <c r="I471" s="8">
        <v>0</v>
      </c>
      <c r="J471" s="46">
        <v>0</v>
      </c>
    </row>
    <row r="472" spans="3:10" ht="18" customHeight="1">
      <c r="C472" s="35" t="s">
        <v>10</v>
      </c>
      <c r="D472" s="37">
        <v>0</v>
      </c>
      <c r="E472" s="36">
        <v>0</v>
      </c>
      <c r="F472" s="37">
        <v>0</v>
      </c>
      <c r="G472" s="8">
        <v>0</v>
      </c>
      <c r="H472" s="45">
        <v>0</v>
      </c>
      <c r="I472" s="8">
        <v>0</v>
      </c>
      <c r="J472" s="46">
        <v>0</v>
      </c>
    </row>
    <row r="473" spans="3:10" ht="18" customHeight="1">
      <c r="C473" s="35" t="s">
        <v>11</v>
      </c>
      <c r="D473" s="37">
        <v>0</v>
      </c>
      <c r="E473" s="36">
        <v>0</v>
      </c>
      <c r="F473" s="37">
        <v>0</v>
      </c>
      <c r="G473" s="8">
        <v>0</v>
      </c>
      <c r="H473" s="45">
        <v>0</v>
      </c>
      <c r="I473" s="8">
        <v>0</v>
      </c>
      <c r="J473" s="46">
        <v>0</v>
      </c>
    </row>
    <row r="474" spans="3:10" ht="18" customHeight="1">
      <c r="C474" s="35"/>
      <c r="D474" s="37"/>
      <c r="E474" s="36"/>
      <c r="F474" s="37"/>
      <c r="G474" s="8"/>
      <c r="H474" s="45"/>
      <c r="I474" s="8"/>
      <c r="J474" s="46"/>
    </row>
    <row r="475" spans="3:10" ht="47.25" customHeight="1">
      <c r="C475" s="35" t="s">
        <v>78</v>
      </c>
      <c r="D475" s="37"/>
      <c r="E475" s="36"/>
      <c r="F475" s="37"/>
      <c r="G475" s="8"/>
      <c r="H475" s="45"/>
      <c r="I475" s="8"/>
      <c r="J475" s="46"/>
    </row>
    <row r="476" spans="3:10" ht="18" customHeight="1">
      <c r="C476" s="35" t="s">
        <v>1</v>
      </c>
      <c r="D476" s="37">
        <f>D477+D478+D479</f>
        <v>3983</v>
      </c>
      <c r="E476" s="37">
        <f>E477+E478+E479</f>
        <v>6083</v>
      </c>
      <c r="F476" s="37">
        <f>F477+F478+F479</f>
        <v>3983</v>
      </c>
      <c r="G476" s="8">
        <f>G477+G479+G478</f>
        <v>462.57</v>
      </c>
      <c r="H476" s="45">
        <f>G476/F476</f>
        <v>0.11613607833291488</v>
      </c>
      <c r="I476" s="51">
        <f>I477+I479+I478</f>
        <v>462.57</v>
      </c>
      <c r="J476" s="46">
        <f>I476/F476</f>
        <v>0.11613607833291488</v>
      </c>
    </row>
    <row r="477" spans="3:10" ht="18" customHeight="1">
      <c r="C477" s="35" t="s">
        <v>16</v>
      </c>
      <c r="D477" s="37">
        <v>0</v>
      </c>
      <c r="E477" s="36">
        <v>2100</v>
      </c>
      <c r="F477" s="37">
        <v>0</v>
      </c>
      <c r="G477" s="8">
        <v>0</v>
      </c>
      <c r="H477" s="45">
        <v>0</v>
      </c>
      <c r="I477" s="8">
        <v>0</v>
      </c>
      <c r="J477" s="46">
        <v>0</v>
      </c>
    </row>
    <row r="478" spans="3:10" ht="18" customHeight="1">
      <c r="C478" s="35" t="s">
        <v>10</v>
      </c>
      <c r="D478" s="37">
        <v>3983</v>
      </c>
      <c r="E478" s="36">
        <v>3983</v>
      </c>
      <c r="F478" s="37">
        <v>3983</v>
      </c>
      <c r="G478" s="8">
        <v>462.57</v>
      </c>
      <c r="H478" s="45">
        <f>G478/F478</f>
        <v>0.11613607833291488</v>
      </c>
      <c r="I478" s="51">
        <v>462.57</v>
      </c>
      <c r="J478" s="46">
        <f>I478/F478</f>
        <v>0.11613607833291488</v>
      </c>
    </row>
    <row r="479" spans="3:10" ht="18" customHeight="1">
      <c r="C479" s="35" t="s">
        <v>11</v>
      </c>
      <c r="D479" s="37">
        <v>0</v>
      </c>
      <c r="E479" s="36">
        <v>0</v>
      </c>
      <c r="F479" s="37">
        <v>0</v>
      </c>
      <c r="G479" s="8">
        <v>0</v>
      </c>
      <c r="H479" s="45">
        <v>0</v>
      </c>
      <c r="I479" s="8">
        <v>0</v>
      </c>
      <c r="J479" s="46">
        <v>0</v>
      </c>
    </row>
    <row r="480" spans="3:10" ht="18" customHeight="1">
      <c r="C480" s="35"/>
      <c r="D480" s="37"/>
      <c r="E480" s="36"/>
      <c r="F480" s="37"/>
      <c r="G480" s="8"/>
      <c r="H480" s="45"/>
      <c r="I480" s="8"/>
      <c r="J480" s="46"/>
    </row>
    <row r="481" spans="3:10" ht="62.25" customHeight="1">
      <c r="C481" s="66" t="s">
        <v>60</v>
      </c>
      <c r="D481" s="37"/>
      <c r="E481" s="36"/>
      <c r="F481" s="37"/>
      <c r="G481" s="8"/>
      <c r="H481" s="45"/>
      <c r="I481" s="8"/>
      <c r="J481" s="46"/>
    </row>
    <row r="482" spans="3:10" ht="18" customHeight="1">
      <c r="C482" s="39" t="s">
        <v>1</v>
      </c>
      <c r="D482" s="40">
        <f aca="true" t="shared" si="16" ref="D482:G485">D488+D494+D501</f>
        <v>1738633.75</v>
      </c>
      <c r="E482" s="50">
        <f t="shared" si="16"/>
        <v>1888539.8099999998</v>
      </c>
      <c r="F482" s="40">
        <f t="shared" si="16"/>
        <v>1818681.7999999998</v>
      </c>
      <c r="G482" s="40">
        <f t="shared" si="16"/>
        <v>161716.88</v>
      </c>
      <c r="H482" s="45">
        <f>G482/F482</f>
        <v>0.0889198319354161</v>
      </c>
      <c r="I482" s="50">
        <f>I488+I494+I501</f>
        <v>161716.88</v>
      </c>
      <c r="J482" s="46">
        <f>I482/F482</f>
        <v>0.0889198319354161</v>
      </c>
    </row>
    <row r="483" spans="3:10" ht="18" customHeight="1">
      <c r="C483" s="35" t="s">
        <v>16</v>
      </c>
      <c r="D483" s="37">
        <f t="shared" si="16"/>
        <v>1202168.32</v>
      </c>
      <c r="E483" s="37">
        <f t="shared" si="16"/>
        <v>1410280.38</v>
      </c>
      <c r="F483" s="37">
        <f t="shared" si="16"/>
        <v>1202168.3699999999</v>
      </c>
      <c r="G483" s="37">
        <f t="shared" si="16"/>
        <v>161636.45</v>
      </c>
      <c r="H483" s="45">
        <f>G483/F483</f>
        <v>0.1344540864937247</v>
      </c>
      <c r="I483" s="37">
        <f>I489+I495+I502</f>
        <v>161636.45</v>
      </c>
      <c r="J483" s="46">
        <f>I483/F483</f>
        <v>0.1344540864937247</v>
      </c>
    </row>
    <row r="484" spans="3:10" ht="18" customHeight="1">
      <c r="C484" s="35" t="s">
        <v>10</v>
      </c>
      <c r="D484" s="37">
        <f t="shared" si="16"/>
        <v>536465.43</v>
      </c>
      <c r="E484" s="37">
        <f t="shared" si="16"/>
        <v>478259.43000000005</v>
      </c>
      <c r="F484" s="37">
        <f t="shared" si="16"/>
        <v>536465.43</v>
      </c>
      <c r="G484" s="37">
        <f t="shared" si="16"/>
        <v>80.43</v>
      </c>
      <c r="H484" s="45">
        <f>G484/F484</f>
        <v>0.00014992578366140015</v>
      </c>
      <c r="I484" s="37">
        <f>I490+I496+I503</f>
        <v>80.43</v>
      </c>
      <c r="J484" s="46">
        <f>I484/F484</f>
        <v>0.00014992578366140015</v>
      </c>
    </row>
    <row r="485" spans="3:10" ht="18" customHeight="1">
      <c r="C485" s="35" t="s">
        <v>11</v>
      </c>
      <c r="D485" s="37">
        <f t="shared" si="16"/>
        <v>0</v>
      </c>
      <c r="E485" s="37">
        <f t="shared" si="16"/>
        <v>0</v>
      </c>
      <c r="F485" s="37">
        <f t="shared" si="16"/>
        <v>80048</v>
      </c>
      <c r="G485" s="37">
        <f t="shared" si="16"/>
        <v>0</v>
      </c>
      <c r="H485" s="45">
        <f>G485/F485</f>
        <v>0</v>
      </c>
      <c r="I485" s="37">
        <f>I491+I497+I504</f>
        <v>0</v>
      </c>
      <c r="J485" s="46">
        <f>I485/F485</f>
        <v>0</v>
      </c>
    </row>
    <row r="486" spans="3:10" ht="18" customHeight="1">
      <c r="C486" s="35"/>
      <c r="D486" s="37"/>
      <c r="E486" s="36"/>
      <c r="F486" s="37"/>
      <c r="G486" s="8"/>
      <c r="H486" s="45"/>
      <c r="I486" s="8"/>
      <c r="J486" s="46"/>
    </row>
    <row r="487" spans="3:10" ht="35.25" customHeight="1">
      <c r="C487" s="72" t="s">
        <v>13</v>
      </c>
      <c r="D487" s="37"/>
      <c r="E487" s="36"/>
      <c r="F487" s="37"/>
      <c r="G487" s="8"/>
      <c r="H487" s="45"/>
      <c r="I487" s="8"/>
      <c r="J487" s="46"/>
    </row>
    <row r="488" spans="3:10" ht="18" customHeight="1">
      <c r="C488" s="35" t="s">
        <v>1</v>
      </c>
      <c r="D488" s="37">
        <f>D489+D490+D491</f>
        <v>627473.4400000001</v>
      </c>
      <c r="E488" s="49">
        <f>E489+E490+E491</f>
        <v>738440.99</v>
      </c>
      <c r="F488" s="37">
        <f>F489+F490+F491</f>
        <v>627473.4400000001</v>
      </c>
      <c r="G488" s="49">
        <f>G489+G490+G491</f>
        <v>0</v>
      </c>
      <c r="H488" s="45">
        <f>G488/F488</f>
        <v>0</v>
      </c>
      <c r="I488" s="51">
        <f>I489+I490+I491</f>
        <v>0</v>
      </c>
      <c r="J488" s="46">
        <f>I488/F488</f>
        <v>0</v>
      </c>
    </row>
    <row r="489" spans="3:10" ht="18" customHeight="1">
      <c r="C489" s="35" t="s">
        <v>16</v>
      </c>
      <c r="D489" s="37">
        <v>235598.67</v>
      </c>
      <c r="E489" s="36">
        <v>356438.22</v>
      </c>
      <c r="F489" s="37">
        <v>235598.67</v>
      </c>
      <c r="G489" s="51">
        <v>0</v>
      </c>
      <c r="H489" s="45">
        <f>G489/F489</f>
        <v>0</v>
      </c>
      <c r="I489" s="8">
        <v>0</v>
      </c>
      <c r="J489" s="46">
        <f>I489/F489</f>
        <v>0</v>
      </c>
    </row>
    <row r="490" spans="3:10" ht="18" customHeight="1">
      <c r="C490" s="35" t="s">
        <v>10</v>
      </c>
      <c r="D490" s="37">
        <v>391874.77</v>
      </c>
      <c r="E490" s="36">
        <v>382002.77</v>
      </c>
      <c r="F490" s="37">
        <v>391874.77</v>
      </c>
      <c r="G490" s="51">
        <v>0</v>
      </c>
      <c r="H490" s="45">
        <f>G490/F490</f>
        <v>0</v>
      </c>
      <c r="I490" s="8">
        <v>0</v>
      </c>
      <c r="J490" s="46">
        <f>I490/F490</f>
        <v>0</v>
      </c>
    </row>
    <row r="491" spans="3:10" ht="18" customHeight="1">
      <c r="C491" s="35" t="s">
        <v>11</v>
      </c>
      <c r="D491" s="37">
        <v>0</v>
      </c>
      <c r="E491" s="36">
        <v>0</v>
      </c>
      <c r="F491" s="37">
        <v>0</v>
      </c>
      <c r="G491" s="51">
        <v>0</v>
      </c>
      <c r="H491" s="45">
        <v>0</v>
      </c>
      <c r="I491" s="8">
        <v>0</v>
      </c>
      <c r="J491" s="46">
        <v>0</v>
      </c>
    </row>
    <row r="492" spans="3:10" ht="18" customHeight="1">
      <c r="C492" s="35"/>
      <c r="D492" s="37"/>
      <c r="E492" s="36"/>
      <c r="F492" s="37"/>
      <c r="G492" s="8"/>
      <c r="H492" s="45"/>
      <c r="I492" s="8"/>
      <c r="J492" s="46"/>
    </row>
    <row r="493" spans="3:10" ht="81" customHeight="1">
      <c r="C493" s="72" t="s">
        <v>103</v>
      </c>
      <c r="D493" s="37"/>
      <c r="E493" s="36"/>
      <c r="F493" s="37"/>
      <c r="G493" s="8"/>
      <c r="H493" s="45"/>
      <c r="I493" s="8"/>
      <c r="J493" s="46"/>
    </row>
    <row r="494" spans="3:10" ht="18" customHeight="1">
      <c r="C494" s="35" t="s">
        <v>1</v>
      </c>
      <c r="D494" s="37">
        <f>D495+D496+D497</f>
        <v>1111160.31</v>
      </c>
      <c r="E494" s="37">
        <f>E495+E496+E497</f>
        <v>1150098.8199999998</v>
      </c>
      <c r="F494" s="37">
        <f>F495+F496+F497</f>
        <v>1191208.3599999999</v>
      </c>
      <c r="G494" s="37">
        <f>G495+G496+G497</f>
        <v>161716.88</v>
      </c>
      <c r="H494" s="45">
        <f>G494/F494</f>
        <v>0.13575868456799617</v>
      </c>
      <c r="I494" s="51">
        <f>I495+I497+I496</f>
        <v>161716.88</v>
      </c>
      <c r="J494" s="46">
        <f>I494/F494</f>
        <v>0.13575868456799617</v>
      </c>
    </row>
    <row r="495" spans="3:10" ht="18" customHeight="1">
      <c r="C495" s="35" t="s">
        <v>16</v>
      </c>
      <c r="D495" s="37">
        <v>966569.65</v>
      </c>
      <c r="E495" s="36">
        <v>1053842.16</v>
      </c>
      <c r="F495" s="37">
        <v>966569.7</v>
      </c>
      <c r="G495" s="8">
        <v>161636.45</v>
      </c>
      <c r="H495" s="45">
        <f>G495/F495</f>
        <v>0.1672268952771849</v>
      </c>
      <c r="I495" s="51">
        <v>161636.45</v>
      </c>
      <c r="J495" s="46">
        <f>I495/F495</f>
        <v>0.1672268952771849</v>
      </c>
    </row>
    <row r="496" spans="3:10" ht="18" customHeight="1">
      <c r="C496" s="35" t="s">
        <v>10</v>
      </c>
      <c r="D496" s="37">
        <v>144590.66</v>
      </c>
      <c r="E496" s="36">
        <v>96256.66</v>
      </c>
      <c r="F496" s="37">
        <v>144590.66</v>
      </c>
      <c r="G496" s="8">
        <v>80.43</v>
      </c>
      <c r="H496" s="45">
        <f>G496/F496</f>
        <v>0.000556259996323414</v>
      </c>
      <c r="I496" s="8">
        <v>80.43</v>
      </c>
      <c r="J496" s="46">
        <f>I496/F496</f>
        <v>0.000556259996323414</v>
      </c>
    </row>
    <row r="497" spans="3:10" ht="18" customHeight="1">
      <c r="C497" s="35" t="s">
        <v>11</v>
      </c>
      <c r="D497" s="37">
        <v>0</v>
      </c>
      <c r="E497" s="36">
        <v>0</v>
      </c>
      <c r="F497" s="37">
        <v>80048</v>
      </c>
      <c r="G497" s="8">
        <v>0</v>
      </c>
      <c r="H497" s="45">
        <v>0</v>
      </c>
      <c r="I497" s="8">
        <v>0</v>
      </c>
      <c r="J497" s="46">
        <v>0</v>
      </c>
    </row>
    <row r="498" spans="3:10" ht="18" customHeight="1">
      <c r="C498" s="35"/>
      <c r="D498" s="37"/>
      <c r="E498" s="36"/>
      <c r="F498" s="37"/>
      <c r="G498" s="8"/>
      <c r="H498" s="45"/>
      <c r="I498" s="8"/>
      <c r="J498" s="46"/>
    </row>
    <row r="499" spans="3:10" ht="18" customHeight="1">
      <c r="C499" s="35"/>
      <c r="D499" s="37"/>
      <c r="E499" s="36"/>
      <c r="F499" s="37"/>
      <c r="G499" s="8"/>
      <c r="H499" s="45"/>
      <c r="I499" s="51"/>
      <c r="J499" s="46"/>
    </row>
    <row r="500" spans="3:10" ht="18" customHeight="1">
      <c r="C500" s="73" t="s">
        <v>79</v>
      </c>
      <c r="D500" s="37"/>
      <c r="E500" s="36"/>
      <c r="F500" s="37"/>
      <c r="G500" s="8"/>
      <c r="H500" s="45"/>
      <c r="I500" s="51"/>
      <c r="J500" s="46"/>
    </row>
    <row r="501" spans="3:10" ht="18" customHeight="1">
      <c r="C501" s="35" t="s">
        <v>1</v>
      </c>
      <c r="D501" s="37">
        <f>D502+D503+D504</f>
        <v>0</v>
      </c>
      <c r="E501" s="36">
        <f>E502+E503+E504</f>
        <v>0</v>
      </c>
      <c r="F501" s="37">
        <f>F502+F503+F504</f>
        <v>0</v>
      </c>
      <c r="G501" s="8">
        <f>G502+G503+G504</f>
        <v>0</v>
      </c>
      <c r="H501" s="45">
        <v>0</v>
      </c>
      <c r="I501" s="51">
        <f>I502+I503+I504</f>
        <v>0</v>
      </c>
      <c r="J501" s="46">
        <v>0</v>
      </c>
    </row>
    <row r="502" spans="3:10" ht="18" customHeight="1">
      <c r="C502" s="35" t="s">
        <v>16</v>
      </c>
      <c r="D502" s="37">
        <v>0</v>
      </c>
      <c r="E502" s="36">
        <v>0</v>
      </c>
      <c r="F502" s="37">
        <v>0</v>
      </c>
      <c r="G502" s="8">
        <v>0</v>
      </c>
      <c r="H502" s="45">
        <v>0</v>
      </c>
      <c r="I502" s="51">
        <v>0</v>
      </c>
      <c r="J502" s="46">
        <v>0</v>
      </c>
    </row>
    <row r="503" spans="3:10" ht="18" customHeight="1">
      <c r="C503" s="35" t="s">
        <v>10</v>
      </c>
      <c r="D503" s="37">
        <v>0</v>
      </c>
      <c r="E503" s="36">
        <v>0</v>
      </c>
      <c r="F503" s="37">
        <v>0</v>
      </c>
      <c r="G503" s="8">
        <v>0</v>
      </c>
      <c r="H503" s="45">
        <v>0</v>
      </c>
      <c r="I503" s="51">
        <v>0</v>
      </c>
      <c r="J503" s="46">
        <v>0</v>
      </c>
    </row>
    <row r="504" spans="3:10" ht="18" customHeight="1">
      <c r="C504" s="35" t="s">
        <v>11</v>
      </c>
      <c r="D504" s="37">
        <v>0</v>
      </c>
      <c r="E504" s="36">
        <v>0</v>
      </c>
      <c r="F504" s="37">
        <v>0</v>
      </c>
      <c r="G504" s="8">
        <v>0</v>
      </c>
      <c r="H504" s="45">
        <v>0</v>
      </c>
      <c r="I504" s="51">
        <v>0</v>
      </c>
      <c r="J504" s="46">
        <v>0</v>
      </c>
    </row>
    <row r="505" spans="3:10" ht="18" customHeight="1">
      <c r="C505" s="35"/>
      <c r="D505" s="37"/>
      <c r="E505" s="36"/>
      <c r="F505" s="37"/>
      <c r="G505" s="8"/>
      <c r="H505" s="45"/>
      <c r="I505" s="8"/>
      <c r="J505" s="46"/>
    </row>
    <row r="506" spans="3:10" ht="50.25" customHeight="1">
      <c r="C506" s="39" t="s">
        <v>61</v>
      </c>
      <c r="D506" s="37"/>
      <c r="E506" s="36"/>
      <c r="F506" s="37"/>
      <c r="G506" s="8"/>
      <c r="H506" s="45"/>
      <c r="I506" s="8"/>
      <c r="J506" s="46"/>
    </row>
    <row r="507" spans="3:10" ht="18" customHeight="1">
      <c r="C507" s="39" t="s">
        <v>1</v>
      </c>
      <c r="D507" s="40">
        <f>D513+D519+D525</f>
        <v>1707800.49</v>
      </c>
      <c r="E507" s="40">
        <f>E513+E519+E525</f>
        <v>1707704.3499999999</v>
      </c>
      <c r="F507" s="40">
        <f>F513+F519+F525</f>
        <v>1707800.47</v>
      </c>
      <c r="G507" s="40">
        <f>G513+G519+G525</f>
        <v>148482.07</v>
      </c>
      <c r="H507" s="45">
        <f>G507/F507</f>
        <v>0.08694345306041519</v>
      </c>
      <c r="I507" s="50">
        <f>I513+I519+I525</f>
        <v>148482.04</v>
      </c>
      <c r="J507" s="46">
        <f>I507/F507</f>
        <v>0.08694343549396026</v>
      </c>
    </row>
    <row r="508" spans="3:10" ht="18" customHeight="1">
      <c r="C508" s="35" t="s">
        <v>16</v>
      </c>
      <c r="D508" s="37">
        <f aca="true" t="shared" si="17" ref="D508:G510">D514+D520+D526</f>
        <v>106087.09</v>
      </c>
      <c r="E508" s="37">
        <f>E514+E520+E526</f>
        <v>105990.94</v>
      </c>
      <c r="F508" s="37">
        <f>F514+F520+F526</f>
        <v>106087.06</v>
      </c>
      <c r="G508" s="37">
        <f t="shared" si="17"/>
        <v>15147.72</v>
      </c>
      <c r="H508" s="45">
        <f>G508/F508</f>
        <v>0.14278574597128058</v>
      </c>
      <c r="I508" s="37">
        <f>I514+I520+I526</f>
        <v>15147.69</v>
      </c>
      <c r="J508" s="46">
        <f>I508/F508</f>
        <v>0.14278546318467117</v>
      </c>
    </row>
    <row r="509" spans="3:10" ht="18" customHeight="1">
      <c r="C509" s="35" t="s">
        <v>10</v>
      </c>
      <c r="D509" s="37">
        <f t="shared" si="17"/>
        <v>1601713.4</v>
      </c>
      <c r="E509" s="37">
        <f t="shared" si="17"/>
        <v>1601713.41</v>
      </c>
      <c r="F509" s="37">
        <f>F515+F521+F527</f>
        <v>1601713.41</v>
      </c>
      <c r="G509" s="37">
        <f t="shared" si="17"/>
        <v>133334.35</v>
      </c>
      <c r="H509" s="45">
        <f>G509/F509</f>
        <v>0.08324482342942988</v>
      </c>
      <c r="I509" s="37">
        <f>I515+I521+I527</f>
        <v>133334.35</v>
      </c>
      <c r="J509" s="46">
        <f>I509/F509</f>
        <v>0.08324482342942988</v>
      </c>
    </row>
    <row r="510" spans="3:10" ht="18" customHeight="1">
      <c r="C510" s="35" t="s">
        <v>11</v>
      </c>
      <c r="D510" s="37">
        <f t="shared" si="17"/>
        <v>0</v>
      </c>
      <c r="E510" s="37">
        <f t="shared" si="17"/>
        <v>0</v>
      </c>
      <c r="F510" s="37">
        <f t="shared" si="17"/>
        <v>0</v>
      </c>
      <c r="G510" s="37">
        <f t="shared" si="17"/>
        <v>0</v>
      </c>
      <c r="H510" s="45">
        <v>0</v>
      </c>
      <c r="I510" s="37">
        <f>I516+I522+I528</f>
        <v>0</v>
      </c>
      <c r="J510" s="46">
        <v>0</v>
      </c>
    </row>
    <row r="511" spans="3:10" ht="18" customHeight="1">
      <c r="C511" s="35"/>
      <c r="D511" s="37"/>
      <c r="E511" s="36"/>
      <c r="F511" s="37"/>
      <c r="G511" s="8"/>
      <c r="H511" s="45"/>
      <c r="I511" s="8"/>
      <c r="J511" s="46"/>
    </row>
    <row r="512" spans="3:10" ht="32.25" customHeight="1">
      <c r="C512" s="35" t="s">
        <v>62</v>
      </c>
      <c r="D512" s="37"/>
      <c r="E512" s="36"/>
      <c r="F512" s="37"/>
      <c r="G512" s="8"/>
      <c r="H512" s="45"/>
      <c r="I512" s="8"/>
      <c r="J512" s="46"/>
    </row>
    <row r="513" spans="3:10" ht="18" customHeight="1">
      <c r="C513" s="35" t="s">
        <v>1</v>
      </c>
      <c r="D513" s="37">
        <f>D514+D515+D516</f>
        <v>1679832.16</v>
      </c>
      <c r="E513" s="37">
        <f>E514+E515+E516</f>
        <v>1679832.17</v>
      </c>
      <c r="F513" s="37">
        <f>F514+F515+F516</f>
        <v>1679832.17</v>
      </c>
      <c r="G513" s="51">
        <f>G514+G515+G516</f>
        <v>139800.67</v>
      </c>
      <c r="H513" s="45">
        <f>G513/F513</f>
        <v>0.08322299840227493</v>
      </c>
      <c r="I513" s="8">
        <f>I514+I515+I516</f>
        <v>139800.67</v>
      </c>
      <c r="J513" s="46">
        <f>I513/F513</f>
        <v>0.08322299840227493</v>
      </c>
    </row>
    <row r="514" spans="3:10" ht="18" customHeight="1">
      <c r="C514" s="35" t="s">
        <v>16</v>
      </c>
      <c r="D514" s="37">
        <v>78118.76</v>
      </c>
      <c r="E514" s="36">
        <v>78118.76</v>
      </c>
      <c r="F514" s="37">
        <v>78118.76</v>
      </c>
      <c r="G514" s="51">
        <v>6466.32</v>
      </c>
      <c r="H514" s="45">
        <f>G514/F514</f>
        <v>0.08277550744533067</v>
      </c>
      <c r="I514" s="8">
        <v>6466.32</v>
      </c>
      <c r="J514" s="46">
        <f>I514/F514</f>
        <v>0.08277550744533067</v>
      </c>
    </row>
    <row r="515" spans="3:10" ht="18" customHeight="1">
      <c r="C515" s="35" t="s">
        <v>10</v>
      </c>
      <c r="D515" s="37">
        <v>1601713.4</v>
      </c>
      <c r="E515" s="36">
        <v>1601713.41</v>
      </c>
      <c r="F515" s="37">
        <v>1601713.41</v>
      </c>
      <c r="G515" s="51">
        <v>133334.35</v>
      </c>
      <c r="H515" s="45">
        <f>G515/F515</f>
        <v>0.08324482342942988</v>
      </c>
      <c r="I515" s="8">
        <v>133334.35</v>
      </c>
      <c r="J515" s="46">
        <f>I515/F515</f>
        <v>0.08324482342942988</v>
      </c>
    </row>
    <row r="516" spans="3:10" ht="18" customHeight="1">
      <c r="C516" s="35" t="s">
        <v>11</v>
      </c>
      <c r="D516" s="37">
        <v>0</v>
      </c>
      <c r="E516" s="36">
        <v>0</v>
      </c>
      <c r="F516" s="37">
        <v>0</v>
      </c>
      <c r="G516" s="8">
        <v>0</v>
      </c>
      <c r="H516" s="45">
        <v>0</v>
      </c>
      <c r="I516" s="8">
        <v>0</v>
      </c>
      <c r="J516" s="46">
        <v>0</v>
      </c>
    </row>
    <row r="517" spans="3:10" ht="18" customHeight="1">
      <c r="C517" s="35"/>
      <c r="D517" s="37"/>
      <c r="E517" s="36"/>
      <c r="F517" s="37"/>
      <c r="G517" s="8"/>
      <c r="H517" s="45"/>
      <c r="I517" s="8"/>
      <c r="J517" s="46"/>
    </row>
    <row r="518" spans="3:10" ht="57" customHeight="1">
      <c r="C518" s="35" t="s">
        <v>63</v>
      </c>
      <c r="D518" s="37"/>
      <c r="E518" s="36"/>
      <c r="F518" s="37"/>
      <c r="G518" s="8"/>
      <c r="H518" s="45"/>
      <c r="I518" s="8"/>
      <c r="J518" s="46"/>
    </row>
    <row r="519" spans="3:10" ht="18" customHeight="1">
      <c r="C519" s="35" t="s">
        <v>1</v>
      </c>
      <c r="D519" s="37">
        <f>D520+D521+D522</f>
        <v>0</v>
      </c>
      <c r="E519" s="37">
        <f>E520+E521+E522</f>
        <v>0</v>
      </c>
      <c r="F519" s="37">
        <f>F520+F521+F522</f>
        <v>0</v>
      </c>
      <c r="G519" s="37">
        <f>G520+G521+G522</f>
        <v>0</v>
      </c>
      <c r="H519" s="45">
        <v>0</v>
      </c>
      <c r="I519" s="8">
        <f>I520+I521+I522</f>
        <v>0</v>
      </c>
      <c r="J519" s="46">
        <v>0</v>
      </c>
    </row>
    <row r="520" spans="3:10" ht="18" customHeight="1">
      <c r="C520" s="35" t="s">
        <v>16</v>
      </c>
      <c r="D520" s="37">
        <v>0</v>
      </c>
      <c r="E520" s="36">
        <v>0</v>
      </c>
      <c r="F520" s="37">
        <v>0</v>
      </c>
      <c r="G520" s="8">
        <v>0</v>
      </c>
      <c r="H520" s="45">
        <v>0</v>
      </c>
      <c r="I520" s="8">
        <v>0</v>
      </c>
      <c r="J520" s="46">
        <v>0</v>
      </c>
    </row>
    <row r="521" spans="3:10" ht="18" customHeight="1">
      <c r="C521" s="35" t="s">
        <v>10</v>
      </c>
      <c r="D521" s="37">
        <v>0</v>
      </c>
      <c r="E521" s="36">
        <v>0</v>
      </c>
      <c r="F521" s="37">
        <v>0</v>
      </c>
      <c r="G521" s="8">
        <v>0</v>
      </c>
      <c r="H521" s="45">
        <v>0</v>
      </c>
      <c r="I521" s="8">
        <v>0</v>
      </c>
      <c r="J521" s="46">
        <v>0</v>
      </c>
    </row>
    <row r="522" spans="3:10" ht="18" customHeight="1">
      <c r="C522" s="35" t="s">
        <v>11</v>
      </c>
      <c r="D522" s="37">
        <v>0</v>
      </c>
      <c r="E522" s="36">
        <v>0</v>
      </c>
      <c r="F522" s="37">
        <v>0</v>
      </c>
      <c r="G522" s="8">
        <v>0</v>
      </c>
      <c r="H522" s="45">
        <v>0</v>
      </c>
      <c r="I522" s="8">
        <v>0</v>
      </c>
      <c r="J522" s="46">
        <v>0</v>
      </c>
    </row>
    <row r="523" spans="3:10" ht="18" customHeight="1">
      <c r="C523" s="35"/>
      <c r="D523" s="37"/>
      <c r="E523" s="36"/>
      <c r="F523" s="37"/>
      <c r="G523" s="8"/>
      <c r="H523" s="45"/>
      <c r="I523" s="8"/>
      <c r="J523" s="46"/>
    </row>
    <row r="524" spans="3:10" ht="18" customHeight="1">
      <c r="C524" s="35" t="s">
        <v>40</v>
      </c>
      <c r="D524" s="37"/>
      <c r="E524" s="36"/>
      <c r="F524" s="37"/>
      <c r="G524" s="8"/>
      <c r="H524" s="45"/>
      <c r="I524" s="8"/>
      <c r="J524" s="46"/>
    </row>
    <row r="525" spans="3:10" ht="18" customHeight="1">
      <c r="C525" s="35" t="s">
        <v>1</v>
      </c>
      <c r="D525" s="37">
        <f>D526+D527+D528</f>
        <v>27968.33</v>
      </c>
      <c r="E525" s="37">
        <f>E526+E527+E528</f>
        <v>27872.18</v>
      </c>
      <c r="F525" s="37">
        <f>F526+F527+F528</f>
        <v>27968.3</v>
      </c>
      <c r="G525" s="8">
        <f>G526+G528+G527</f>
        <v>8681.4</v>
      </c>
      <c r="H525" s="45">
        <f>G525/F525</f>
        <v>0.3104014187490838</v>
      </c>
      <c r="I525" s="8">
        <f>I526+I528+I527</f>
        <v>8681.37</v>
      </c>
      <c r="J525" s="46">
        <f>I525/F525</f>
        <v>0.3104003461061273</v>
      </c>
    </row>
    <row r="526" spans="3:10" ht="18" customHeight="1">
      <c r="C526" s="35" t="s">
        <v>16</v>
      </c>
      <c r="D526" s="37">
        <v>27968.33</v>
      </c>
      <c r="E526" s="36">
        <v>27872.18</v>
      </c>
      <c r="F526" s="37">
        <v>27968.3</v>
      </c>
      <c r="G526" s="8">
        <v>8681.4</v>
      </c>
      <c r="H526" s="45">
        <f>G526/F526</f>
        <v>0.3104014187490838</v>
      </c>
      <c r="I526" s="8">
        <v>8681.37</v>
      </c>
      <c r="J526" s="46">
        <f>I526/F526</f>
        <v>0.3104003461061273</v>
      </c>
    </row>
    <row r="527" spans="3:10" ht="18" customHeight="1">
      <c r="C527" s="35" t="s">
        <v>10</v>
      </c>
      <c r="D527" s="37">
        <v>0</v>
      </c>
      <c r="E527" s="36">
        <v>0</v>
      </c>
      <c r="F527" s="37">
        <v>0</v>
      </c>
      <c r="G527" s="8">
        <v>0</v>
      </c>
      <c r="H527" s="45">
        <v>0</v>
      </c>
      <c r="I527" s="8">
        <v>0</v>
      </c>
      <c r="J527" s="46">
        <v>0</v>
      </c>
    </row>
    <row r="528" spans="3:10" ht="18" customHeight="1">
      <c r="C528" s="35" t="s">
        <v>11</v>
      </c>
      <c r="D528" s="37">
        <v>0</v>
      </c>
      <c r="E528" s="36">
        <v>0</v>
      </c>
      <c r="F528" s="37">
        <v>0</v>
      </c>
      <c r="G528" s="8">
        <v>0</v>
      </c>
      <c r="H528" s="45">
        <v>0</v>
      </c>
      <c r="I528" s="8">
        <v>0</v>
      </c>
      <c r="J528" s="46">
        <v>0</v>
      </c>
    </row>
    <row r="529" spans="3:10" ht="18" customHeight="1">
      <c r="C529" s="35"/>
      <c r="D529" s="37"/>
      <c r="E529" s="36"/>
      <c r="F529" s="37"/>
      <c r="G529" s="8"/>
      <c r="H529" s="45"/>
      <c r="I529" s="8"/>
      <c r="J529" s="46"/>
    </row>
    <row r="530" spans="3:10" ht="47.25" customHeight="1">
      <c r="C530" s="39" t="s">
        <v>64</v>
      </c>
      <c r="D530" s="37"/>
      <c r="E530" s="36"/>
      <c r="F530" s="37"/>
      <c r="G530" s="8"/>
      <c r="H530" s="45"/>
      <c r="I530" s="8"/>
      <c r="J530" s="46"/>
    </row>
    <row r="531" spans="3:10" ht="18" customHeight="1">
      <c r="C531" s="39" t="s">
        <v>1</v>
      </c>
      <c r="D531" s="40">
        <f>D537+D543</f>
        <v>0</v>
      </c>
      <c r="E531" s="50">
        <f>E537+E543</f>
        <v>0</v>
      </c>
      <c r="F531" s="40">
        <f>F537+F543</f>
        <v>15100.3</v>
      </c>
      <c r="G531" s="40">
        <f>G537+G543</f>
        <v>0</v>
      </c>
      <c r="H531" s="45">
        <f>G531/F531</f>
        <v>0</v>
      </c>
      <c r="I531" s="50">
        <f>I537+I543</f>
        <v>0</v>
      </c>
      <c r="J531" s="46">
        <f>I531/F531</f>
        <v>0</v>
      </c>
    </row>
    <row r="532" spans="3:10" ht="18" customHeight="1">
      <c r="C532" s="35" t="s">
        <v>16</v>
      </c>
      <c r="D532" s="37">
        <f>D538+D544</f>
        <v>0</v>
      </c>
      <c r="E532" s="37">
        <f aca="true" t="shared" si="18" ref="E532:G534">E538+E544</f>
        <v>0</v>
      </c>
      <c r="F532" s="37">
        <f t="shared" si="18"/>
        <v>0</v>
      </c>
      <c r="G532" s="37">
        <f t="shared" si="18"/>
        <v>0</v>
      </c>
      <c r="H532" s="45">
        <v>0</v>
      </c>
      <c r="I532" s="37">
        <f>I538+I544</f>
        <v>0</v>
      </c>
      <c r="J532" s="46">
        <v>0</v>
      </c>
    </row>
    <row r="533" spans="3:10" ht="18" customHeight="1">
      <c r="C533" s="35" t="s">
        <v>10</v>
      </c>
      <c r="D533" s="37">
        <f>D539+D545</f>
        <v>0</v>
      </c>
      <c r="E533" s="37">
        <f t="shared" si="18"/>
        <v>0</v>
      </c>
      <c r="F533" s="37">
        <f t="shared" si="18"/>
        <v>0</v>
      </c>
      <c r="G533" s="37">
        <f t="shared" si="18"/>
        <v>0</v>
      </c>
      <c r="H533" s="45">
        <v>0</v>
      </c>
      <c r="I533" s="37">
        <f>I539+I545</f>
        <v>0</v>
      </c>
      <c r="J533" s="46">
        <v>0</v>
      </c>
    </row>
    <row r="534" spans="3:10" ht="18" customHeight="1">
      <c r="C534" s="35" t="s">
        <v>11</v>
      </c>
      <c r="D534" s="37">
        <f>D540+D546</f>
        <v>0</v>
      </c>
      <c r="E534" s="37">
        <f t="shared" si="18"/>
        <v>0</v>
      </c>
      <c r="F534" s="37">
        <f t="shared" si="18"/>
        <v>15100.3</v>
      </c>
      <c r="G534" s="37">
        <f t="shared" si="18"/>
        <v>0</v>
      </c>
      <c r="H534" s="45">
        <f>G534/F534</f>
        <v>0</v>
      </c>
      <c r="I534" s="37">
        <f>I540+I546</f>
        <v>0</v>
      </c>
      <c r="J534" s="46">
        <f>I534/F534</f>
        <v>0</v>
      </c>
    </row>
    <row r="535" spans="3:10" ht="18" customHeight="1">
      <c r="C535" s="35"/>
      <c r="D535" s="37"/>
      <c r="E535" s="36"/>
      <c r="F535" s="37"/>
      <c r="G535" s="8"/>
      <c r="H535" s="45"/>
      <c r="I535" s="8"/>
      <c r="J535" s="46"/>
    </row>
    <row r="536" spans="3:10" ht="51" customHeight="1">
      <c r="C536" s="35" t="s">
        <v>65</v>
      </c>
      <c r="D536" s="37"/>
      <c r="E536" s="36"/>
      <c r="F536" s="37"/>
      <c r="G536" s="8"/>
      <c r="H536" s="45"/>
      <c r="I536" s="8"/>
      <c r="J536" s="46"/>
    </row>
    <row r="537" spans="3:10" ht="18" customHeight="1">
      <c r="C537" s="35" t="s">
        <v>1</v>
      </c>
      <c r="D537" s="37">
        <f>D538+D539+D540</f>
        <v>0</v>
      </c>
      <c r="E537" s="37">
        <f>E538+E539+E540</f>
        <v>0</v>
      </c>
      <c r="F537" s="37">
        <f>F538+F539+F540</f>
        <v>0</v>
      </c>
      <c r="G537" s="37">
        <f>G538+G539+G540</f>
        <v>0</v>
      </c>
      <c r="H537" s="45">
        <v>0</v>
      </c>
      <c r="I537" s="8">
        <f>I538+I539+I540</f>
        <v>0</v>
      </c>
      <c r="J537" s="46">
        <v>0</v>
      </c>
    </row>
    <row r="538" spans="3:10" ht="18" customHeight="1">
      <c r="C538" s="35" t="s">
        <v>16</v>
      </c>
      <c r="D538" s="37">
        <v>0</v>
      </c>
      <c r="E538" s="36">
        <v>0</v>
      </c>
      <c r="F538" s="37">
        <v>0</v>
      </c>
      <c r="G538" s="8">
        <v>0</v>
      </c>
      <c r="H538" s="45">
        <v>0</v>
      </c>
      <c r="I538" s="8">
        <v>0</v>
      </c>
      <c r="J538" s="46">
        <v>0</v>
      </c>
    </row>
    <row r="539" spans="3:10" ht="18" customHeight="1">
      <c r="C539" s="35" t="s">
        <v>10</v>
      </c>
      <c r="D539" s="37">
        <v>0</v>
      </c>
      <c r="E539" s="36">
        <v>0</v>
      </c>
      <c r="F539" s="37">
        <v>0</v>
      </c>
      <c r="G539" s="8">
        <v>0</v>
      </c>
      <c r="H539" s="45">
        <v>0</v>
      </c>
      <c r="I539" s="8">
        <v>0</v>
      </c>
      <c r="J539" s="46">
        <v>0</v>
      </c>
    </row>
    <row r="540" spans="3:10" ht="18" customHeight="1">
      <c r="C540" s="35" t="s">
        <v>11</v>
      </c>
      <c r="D540" s="37">
        <v>0</v>
      </c>
      <c r="E540" s="36">
        <v>0</v>
      </c>
      <c r="F540" s="37">
        <v>0</v>
      </c>
      <c r="G540" s="8">
        <v>0</v>
      </c>
      <c r="H540" s="45">
        <v>0</v>
      </c>
      <c r="I540" s="8">
        <v>0</v>
      </c>
      <c r="J540" s="46">
        <v>0</v>
      </c>
    </row>
    <row r="541" spans="3:10" ht="18" customHeight="1">
      <c r="C541" s="35"/>
      <c r="D541" s="37"/>
      <c r="E541" s="36"/>
      <c r="F541" s="37"/>
      <c r="G541" s="8"/>
      <c r="H541" s="45"/>
      <c r="I541" s="8"/>
      <c r="J541" s="46"/>
    </row>
    <row r="542" spans="3:10" ht="61.5" customHeight="1">
      <c r="C542" s="35" t="s">
        <v>66</v>
      </c>
      <c r="D542" s="37"/>
      <c r="E542" s="36"/>
      <c r="F542" s="37"/>
      <c r="G542" s="8"/>
      <c r="H542" s="45"/>
      <c r="I542" s="8"/>
      <c r="J542" s="46" t="s">
        <v>71</v>
      </c>
    </row>
    <row r="543" spans="3:10" ht="18" customHeight="1">
      <c r="C543" s="35" t="s">
        <v>1</v>
      </c>
      <c r="D543" s="37">
        <f>D544+D545+D546</f>
        <v>0</v>
      </c>
      <c r="E543" s="49">
        <f>E544+E545+E546</f>
        <v>0</v>
      </c>
      <c r="F543" s="37">
        <f>F544+F545+F546</f>
        <v>15100.3</v>
      </c>
      <c r="G543" s="8">
        <f>G544+G545+G546</f>
        <v>0</v>
      </c>
      <c r="H543" s="45">
        <f>G543/F543</f>
        <v>0</v>
      </c>
      <c r="I543" s="51">
        <f>I544+I545+I546</f>
        <v>0</v>
      </c>
      <c r="J543" s="46">
        <f>I543/F543</f>
        <v>0</v>
      </c>
    </row>
    <row r="544" spans="3:10" ht="18" customHeight="1">
      <c r="C544" s="35" t="s">
        <v>16</v>
      </c>
      <c r="D544" s="37">
        <v>0</v>
      </c>
      <c r="E544" s="36">
        <v>0</v>
      </c>
      <c r="F544" s="37">
        <v>0</v>
      </c>
      <c r="G544" s="8">
        <v>0</v>
      </c>
      <c r="H544" s="45">
        <v>0</v>
      </c>
      <c r="I544" s="8">
        <v>0</v>
      </c>
      <c r="J544" s="46">
        <v>0</v>
      </c>
    </row>
    <row r="545" spans="3:10" ht="18" customHeight="1">
      <c r="C545" s="35" t="s">
        <v>10</v>
      </c>
      <c r="D545" s="37">
        <v>0</v>
      </c>
      <c r="E545" s="36">
        <v>0</v>
      </c>
      <c r="F545" s="37">
        <v>0</v>
      </c>
      <c r="G545" s="8">
        <v>0</v>
      </c>
      <c r="H545" s="45">
        <v>0</v>
      </c>
      <c r="I545" s="8">
        <v>0</v>
      </c>
      <c r="J545" s="46">
        <v>0</v>
      </c>
    </row>
    <row r="546" spans="3:10" ht="18" customHeight="1">
      <c r="C546" s="35" t="s">
        <v>11</v>
      </c>
      <c r="D546" s="37">
        <v>0</v>
      </c>
      <c r="E546" s="36">
        <v>0</v>
      </c>
      <c r="F546" s="37">
        <v>15100.3</v>
      </c>
      <c r="G546" s="8">
        <v>0</v>
      </c>
      <c r="H546" s="45">
        <f>G546/F546</f>
        <v>0</v>
      </c>
      <c r="I546" s="51">
        <v>0</v>
      </c>
      <c r="J546" s="46">
        <f>I546/F546</f>
        <v>0</v>
      </c>
    </row>
    <row r="547" spans="3:10" ht="18" customHeight="1">
      <c r="C547" s="35"/>
      <c r="D547" s="37"/>
      <c r="E547" s="36"/>
      <c r="F547" s="37"/>
      <c r="G547" s="8"/>
      <c r="H547" s="45"/>
      <c r="I547" s="8"/>
      <c r="J547" s="46"/>
    </row>
    <row r="548" spans="3:10" s="22" customFormat="1" ht="38.25" customHeight="1">
      <c r="C548" s="44" t="s">
        <v>0</v>
      </c>
      <c r="D548" s="41">
        <f aca="true" t="shared" si="19" ref="D548:F550">D6+D24+D68+D92+D134+D158+D182+D206+D248+D284+D320+D350+D380+D416+D434+D464+D482+D507+D531</f>
        <v>13255010.28</v>
      </c>
      <c r="E548" s="41">
        <f t="shared" si="19"/>
        <v>13493288.86</v>
      </c>
      <c r="F548" s="41">
        <f t="shared" si="19"/>
        <v>14703122.38</v>
      </c>
      <c r="G548" s="41">
        <f>G6+G24+G68+G92+G134+G158+G182+G206++G248+G284+G320+G350+G380+G416+G434+G464+G482+G507+G531</f>
        <v>6212316.299999999</v>
      </c>
      <c r="H548" s="45">
        <f>G548/F548</f>
        <v>0.4225168055766396</v>
      </c>
      <c r="I548" s="41">
        <f>I6+I24+I68+I92+I134+I158+I182+I206+I248+I284+I320+I350+I380+I416+I434+I464+I482+I507</f>
        <v>6221971.57</v>
      </c>
      <c r="J548" s="46">
        <f>I548/F548</f>
        <v>0.423173487181435</v>
      </c>
    </row>
    <row r="549" spans="3:12" ht="29.25" customHeight="1">
      <c r="C549" s="12" t="s">
        <v>16</v>
      </c>
      <c r="D549" s="8">
        <f t="shared" si="19"/>
        <v>6581768.08</v>
      </c>
      <c r="E549" s="8">
        <f t="shared" si="19"/>
        <v>6872282.26</v>
      </c>
      <c r="F549" s="8">
        <f t="shared" si="19"/>
        <v>6581768.089999999</v>
      </c>
      <c r="G549" s="8">
        <f>G7+G25+G69+G93+G135+G159+G183+G207+G249+G285+G321+G351+G381+G417+G435+G465+G483+G508+G532</f>
        <v>1396343.1699999997</v>
      </c>
      <c r="H549" s="45">
        <f>G549/F549</f>
        <v>0.2121532012228647</v>
      </c>
      <c r="I549" s="8">
        <f>I7+I25+I69+I93+I135+I159+I183+I207+I249+I285+I321+I351+I381+I417+I435+I465+I483+I508+I532</f>
        <v>1400389.2199999997</v>
      </c>
      <c r="J549" s="46">
        <f>I549/F549</f>
        <v>0.21276793725498766</v>
      </c>
      <c r="L549" s="22"/>
    </row>
    <row r="550" spans="3:12" ht="30" customHeight="1">
      <c r="C550" s="12" t="s">
        <v>10</v>
      </c>
      <c r="D550" s="8">
        <f t="shared" si="19"/>
        <v>6673242.199999999</v>
      </c>
      <c r="E550" s="8">
        <f t="shared" si="19"/>
        <v>6621006.600000001</v>
      </c>
      <c r="F550" s="8">
        <f t="shared" si="19"/>
        <v>6673242.29</v>
      </c>
      <c r="G550" s="8">
        <f>G8+G26+G70+G94+G136+G160+G184+G208+G250+G286+G322+G352+G382+G418+G436+G466+G484+G509+G533</f>
        <v>1108072.0000000002</v>
      </c>
      <c r="H550" s="45">
        <f>G550/F550</f>
        <v>0.16604702060053633</v>
      </c>
      <c r="I550" s="8">
        <f>I8+I26+I70+I94+I136+I160+I184+I208+I250+I286+I322+I352+I376+I418+I436+I466+I484+I509+I533</f>
        <v>1113681.05</v>
      </c>
      <c r="J550" s="46">
        <f>I550/F550</f>
        <v>0.16688754905076286</v>
      </c>
      <c r="L550" s="22"/>
    </row>
    <row r="551" spans="3:10" ht="29.25" customHeight="1">
      <c r="C551" s="12" t="s">
        <v>11</v>
      </c>
      <c r="D551" s="8">
        <f>D9+D27+D71+D95+D137+D161+D185+D209+D251+D287+D323+D353+D383+D419+D437+D467+D485+D510+D534</f>
        <v>0</v>
      </c>
      <c r="E551" s="8">
        <f>E9+E27+E71+E95+E137+E161+E185+E209++E251+E287+E323+E353+E383+E419+E437+E467+E485+E510+E534</f>
        <v>0</v>
      </c>
      <c r="F551" s="8">
        <f>F9+F27+F71+F95+F137+F161+F185+F209+F251+F287+F323+F353+F383+F419+F437+F467+F485+F510+F534</f>
        <v>1448112.0000000002</v>
      </c>
      <c r="G551" s="8">
        <f>G9+G27+G71+G95+G137+G161+G185+G209+G251+G287+G323+G353+G383+G419+G437+G467+G485+G510+G534</f>
        <v>3707901.13</v>
      </c>
      <c r="H551" s="45">
        <f>G551/F551</f>
        <v>2.560507149999447</v>
      </c>
      <c r="I551" s="8">
        <f>I9+I27+I71+I95+I137+I161+I185+I209+I251+I287+I323+I353+I383+I419+I437+I467+I485+I510+I534</f>
        <v>3707901.3</v>
      </c>
      <c r="J551" s="46">
        <f>I551/F551</f>
        <v>2.5605072673936817</v>
      </c>
    </row>
    <row r="552" spans="2:13" s="17" customFormat="1" ht="13.5" customHeight="1">
      <c r="B552" s="15"/>
      <c r="C552" s="18" t="s">
        <v>84</v>
      </c>
      <c r="D552" s="16"/>
      <c r="E552" s="15"/>
      <c r="F552" s="15"/>
      <c r="G552" s="15"/>
      <c r="H552" s="15"/>
      <c r="I552" s="16"/>
      <c r="M552" s="15"/>
    </row>
    <row r="553" spans="2:9" s="17" customFormat="1" ht="14.25" customHeight="1">
      <c r="B553" s="18"/>
      <c r="C553" s="15"/>
      <c r="D553" s="15"/>
      <c r="E553" s="15"/>
      <c r="F553" s="15"/>
      <c r="G553" s="15"/>
      <c r="H553" s="15"/>
      <c r="I553" s="15"/>
    </row>
    <row r="554" spans="3:9" ht="87.75" customHeight="1">
      <c r="C554" s="80" t="s">
        <v>106</v>
      </c>
      <c r="D554" s="80"/>
      <c r="E554" s="6"/>
      <c r="F554" s="4"/>
      <c r="G554" s="4"/>
      <c r="H554" s="3"/>
      <c r="I554" s="57"/>
    </row>
    <row r="555" spans="3:9" ht="14.25" customHeight="1">
      <c r="C555" s="75"/>
      <c r="D555" s="75"/>
      <c r="E555" s="10"/>
      <c r="F555" s="4"/>
      <c r="G555" s="4"/>
      <c r="H555" s="3"/>
      <c r="I555" s="6"/>
    </row>
    <row r="556" spans="3:9" ht="15.75">
      <c r="C556" s="2"/>
      <c r="D556" s="4"/>
      <c r="E556" s="10"/>
      <c r="F556" s="4"/>
      <c r="G556" s="4"/>
      <c r="H556" s="3"/>
      <c r="I556" s="6"/>
    </row>
    <row r="557" spans="3:9" ht="15.75">
      <c r="C557" s="2"/>
      <c r="D557" s="4"/>
      <c r="E557" s="10"/>
      <c r="F557" s="4"/>
      <c r="G557" s="4"/>
      <c r="H557" s="3"/>
      <c r="I557" s="6"/>
    </row>
    <row r="558" spans="3:9" ht="15.75">
      <c r="C558" s="2"/>
      <c r="D558" s="5"/>
      <c r="E558" s="5"/>
      <c r="F558" s="3"/>
      <c r="G558" s="3"/>
      <c r="H558" s="3"/>
      <c r="I558" s="6"/>
    </row>
    <row r="559" spans="3:9" ht="15.75">
      <c r="C559" s="2"/>
      <c r="D559" s="5"/>
      <c r="E559" s="5"/>
      <c r="F559" s="3"/>
      <c r="G559" s="3"/>
      <c r="H559" s="3"/>
      <c r="I559" s="6"/>
    </row>
    <row r="560" spans="3:9" ht="15.75">
      <c r="C560" s="2"/>
      <c r="D560" s="5"/>
      <c r="E560" s="5"/>
      <c r="F560" s="3"/>
      <c r="G560" s="3"/>
      <c r="H560" s="3"/>
      <c r="I560" s="6"/>
    </row>
    <row r="561" spans="3:9" ht="15.75">
      <c r="C561" s="2"/>
      <c r="D561" s="5"/>
      <c r="E561" s="5"/>
      <c r="F561" s="3"/>
      <c r="G561" s="3"/>
      <c r="H561" s="3"/>
      <c r="I561" s="6"/>
    </row>
    <row r="562" spans="3:9" ht="15.75">
      <c r="C562" s="2"/>
      <c r="D562" s="5"/>
      <c r="E562" s="5"/>
      <c r="F562" s="3"/>
      <c r="G562" s="3"/>
      <c r="H562" s="3"/>
      <c r="I562" s="6"/>
    </row>
    <row r="563" spans="3:9" ht="15.75">
      <c r="C563" s="2"/>
      <c r="D563" s="5"/>
      <c r="E563" s="5"/>
      <c r="F563" s="3"/>
      <c r="G563" s="3"/>
      <c r="H563" s="3"/>
      <c r="I563" s="6"/>
    </row>
    <row r="564" spans="3:9" ht="15.75">
      <c r="C564" s="2"/>
      <c r="D564" s="5"/>
      <c r="E564" s="5"/>
      <c r="F564" s="3"/>
      <c r="G564" s="3"/>
      <c r="H564" s="3"/>
      <c r="I564" s="6"/>
    </row>
    <row r="565" spans="3:9" ht="15.75">
      <c r="C565" s="2"/>
      <c r="D565" s="5"/>
      <c r="E565" s="5"/>
      <c r="F565" s="3"/>
      <c r="G565" s="3"/>
      <c r="H565" s="3"/>
      <c r="I565" s="6"/>
    </row>
    <row r="566" spans="3:9" ht="15">
      <c r="C566" s="2"/>
      <c r="F566" s="2"/>
      <c r="G566" s="2"/>
      <c r="H566" s="2"/>
      <c r="I566" s="5"/>
    </row>
    <row r="567" spans="3:9" ht="15">
      <c r="C567" s="2"/>
      <c r="F567" s="2"/>
      <c r="G567" s="2"/>
      <c r="H567" s="2"/>
      <c r="I567" s="5"/>
    </row>
    <row r="568" spans="3:9" ht="15">
      <c r="C568" s="2"/>
      <c r="F568" s="2"/>
      <c r="G568" s="2"/>
      <c r="H568" s="2"/>
      <c r="I568" s="5"/>
    </row>
    <row r="569" spans="3:9" ht="15">
      <c r="C569" s="2"/>
      <c r="F569" s="2"/>
      <c r="G569" s="2"/>
      <c r="H569" s="2"/>
      <c r="I569" s="5"/>
    </row>
  </sheetData>
  <sheetProtection/>
  <mergeCells count="9">
    <mergeCell ref="C555:D555"/>
    <mergeCell ref="C1:J1"/>
    <mergeCell ref="C2:C4"/>
    <mergeCell ref="D2:D4"/>
    <mergeCell ref="E2:E4"/>
    <mergeCell ref="F2:F4"/>
    <mergeCell ref="G2:H3"/>
    <mergeCell ref="I2:J3"/>
    <mergeCell ref="C554:D554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User</cp:lastModifiedBy>
  <cp:lastPrinted>2023-04-18T12:06:53Z</cp:lastPrinted>
  <dcterms:created xsi:type="dcterms:W3CDTF">2010-05-17T05:37:16Z</dcterms:created>
  <dcterms:modified xsi:type="dcterms:W3CDTF">2023-04-21T06:42:40Z</dcterms:modified>
  <cp:category/>
  <cp:version/>
  <cp:contentType/>
  <cp:contentStatus/>
</cp:coreProperties>
</file>