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квартал\2022\3-й кв\"/>
    </mc:Choice>
  </mc:AlternateContent>
  <xr:revisionPtr revIDLastSave="0" documentId="13_ncr:1_{2A0C106C-F266-4972-9DE6-1629F8CB023A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G29" i="3"/>
  <c r="H37" i="3"/>
  <c r="H32" i="3"/>
  <c r="H31" i="3"/>
  <c r="H22" i="3"/>
  <c r="H16" i="3"/>
  <c r="H13" i="3"/>
  <c r="H9" i="3"/>
  <c r="H7" i="3"/>
  <c r="H6" i="3"/>
  <c r="H5" i="3" s="1"/>
  <c r="H4" i="3" s="1"/>
  <c r="G36" i="3" l="1"/>
  <c r="D32" i="3" l="1"/>
  <c r="I16" i="3"/>
  <c r="G16" i="3"/>
  <c r="I8" i="3" l="1"/>
  <c r="I10" i="3"/>
  <c r="I11" i="3"/>
  <c r="I12" i="3"/>
  <c r="I14" i="3"/>
  <c r="I15" i="3"/>
  <c r="I20" i="3"/>
  <c r="I23" i="3"/>
  <c r="I24" i="3"/>
  <c r="I25" i="3"/>
  <c r="I26" i="3"/>
  <c r="I28" i="3"/>
  <c r="I29" i="3"/>
  <c r="I33" i="3"/>
  <c r="I34" i="3"/>
  <c r="I35" i="3"/>
  <c r="I40" i="3"/>
  <c r="I41" i="3"/>
  <c r="E7" i="3" l="1"/>
  <c r="I7" i="3" s="1"/>
  <c r="F27" i="3" l="1"/>
  <c r="G27" i="3"/>
  <c r="E22" i="3"/>
  <c r="I22" i="3" l="1"/>
  <c r="G8" i="3"/>
  <c r="G10" i="3"/>
  <c r="G11" i="3"/>
  <c r="G12" i="3"/>
  <c r="G14" i="3"/>
  <c r="G15" i="3"/>
  <c r="G20" i="3"/>
  <c r="G23" i="3"/>
  <c r="G24" i="3"/>
  <c r="G25" i="3"/>
  <c r="G26" i="3"/>
  <c r="G28" i="3"/>
  <c r="G33" i="3"/>
  <c r="G34" i="3"/>
  <c r="G35" i="3"/>
  <c r="D37" i="3"/>
  <c r="D31" i="3"/>
  <c r="D22" i="3"/>
  <c r="G22" i="3" s="1"/>
  <c r="D16" i="3"/>
  <c r="D13" i="3"/>
  <c r="D9" i="3"/>
  <c r="D7" i="3"/>
  <c r="D6" i="3" l="1"/>
  <c r="D5" i="3" s="1"/>
  <c r="D4" i="3" s="1"/>
  <c r="C9" i="3" l="1"/>
  <c r="C7" i="3" l="1"/>
  <c r="E9" i="3" l="1"/>
  <c r="G7" i="3"/>
  <c r="G9" i="3" l="1"/>
  <c r="I9" i="3"/>
  <c r="F14" i="3"/>
  <c r="F15" i="3"/>
  <c r="F36" i="3" l="1"/>
  <c r="F16" i="3" l="1"/>
  <c r="E32" i="3" l="1"/>
  <c r="I32" i="3" s="1"/>
  <c r="G32" i="3" l="1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C13" i="3"/>
  <c r="E16" i="3"/>
  <c r="C16" i="3"/>
  <c r="E37" i="3"/>
  <c r="C37" i="3"/>
  <c r="C32" i="3"/>
  <c r="F32" i="3" s="1"/>
  <c r="C22" i="3"/>
  <c r="F22" i="3" s="1"/>
  <c r="I13" i="3" l="1"/>
  <c r="G13" i="3"/>
  <c r="F13" i="3"/>
  <c r="C6" i="3"/>
  <c r="C5" i="3" s="1"/>
  <c r="E31" i="3"/>
  <c r="E6" i="3"/>
  <c r="I6" i="3" s="1"/>
  <c r="C31" i="3"/>
  <c r="G31" i="3" l="1"/>
  <c r="I31" i="3"/>
  <c r="F31" i="3"/>
  <c r="F6" i="3"/>
  <c r="E5" i="3"/>
  <c r="I5" i="3" s="1"/>
  <c r="G6" i="3"/>
  <c r="C4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<sst xmlns="http://schemas.openxmlformats.org/spreadsheetml/2006/main" count="83" uniqueCount="83">
  <si>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</si>
  <si>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</si>
  <si>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</si>
  <si>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</si>
  <si>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</si>
  <si>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</si>
  <si>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</si>
  <si>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</si>
  <si>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</si>
  <si>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</si>
  <si>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</si>
  <si>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</si>
  <si>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</si>
  <si>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</si>
  <si>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</si>
  <si>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</si>
  <si>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</si>
  <si>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</si>
  <si>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</si>
  <si>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</si>
  <si>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</si>
  <si>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</si>
  <si>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</si>
  <si>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</si>
  <si>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</si>
  <si>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</si>
  <si>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</si>
  <si>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</si>
  <si>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</si>
  <si>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</si>
  <si>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</si>
  <si>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</si>
  <si>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</si>
  <si>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</si>
  <si>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</si>
  <si>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</si>
  <si>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</si>
  <si>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</si>
  <si>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</si>
  <si>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</si>
  <si>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</si>
  <si>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</si>
  <si>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</si>
  <si>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</si>
  <si>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</si>
  <si>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</si>
  <si>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</si>
  <si>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</si>
  <si>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</si>
  <si>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</si>
  <si>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</si>
  <si>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</si>
  <si>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</si>
  <si>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</si>
  <si>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</si>
  <si>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</si>
  <si>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</si>
  <si>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</si>
  <si>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</si>
  <si>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</si>
  <si>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</si>
  <si>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</si>
  <si>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</si>
  <si>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</si>
  <si>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</si>
  <si>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</si>
  <si>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</si>
  <si>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</si>
  <si>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</si>
  <si>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</si>
  <si>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</si>
  <si>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</si>
  <si>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</si>
  <si>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</si>
  <si>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</si>
  <si>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</si>
  <si>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2022год, тыс. руб.</t>
  </si>
  <si>
    <t>% исполнения годового плана в соответствии с отчетом об исполнении бюджета городского округа Щёлково на  2022 год</t>
  </si>
  <si>
    <t>Годовой план в соответствии с Решением Совета депутатов от 15.12.2021 № 300/39-77-НПА на 2022 год, тыс. руб.</t>
  </si>
  <si>
    <t>% исполнения годового плана в соответствии с Решением Совета депутатов от 15.12.2021 № 300/39-77-НПА на  2022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</si>
  <si>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01.10.2022)</t>
  </si>
  <si>
    <t>Фактически исполнено по состоянию на 01.10.2022, тыс. руб.</t>
  </si>
  <si>
    <t xml:space="preserve">Фактически исполнено по состоянию на 01.10.2021,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</si>
</sst>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E15" sqref="E15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31.44999999999999" customHeight="1" x14ac:dyDescent="0.3">
      <c r="A3" s="2" t="s">
        <v>0</v>
      </c>
      <c r="B3" s="2" t="s">
        <v>1</v>
      </c>
      <c r="C3" s="22" t="s">
        <v>78</v>
      </c>
      <c r="D3" s="22" t="s">
        <v>76</v>
      </c>
      <c r="E3" s="22" t="s">
        <v>81</v>
      </c>
      <c r="F3" s="22" t="s">
        <v>79</v>
      </c>
      <c r="G3" s="22" t="s">
        <v>77</v>
      </c>
      <c r="H3" s="23" t="s">
        <v>82</v>
      </c>
      <c r="I3" s="23" t="s">
        <v>2</v>
      </c>
    </row>
    <row r="4" spans="1:9" x14ac:dyDescent="0.3">
      <c r="A4" s="2"/>
      <c r="B4" s="3" t="s">
        <v>3</v>
      </c>
      <c r="C4" s="14">
        <f>C5+C31</f>
        <v>11399991</v>
      </c>
      <c r="D4" s="14">
        <f>D5+D31</f>
        <v>12031293</v>
      </c>
      <c r="E4" s="4">
        <f>E5+E31</f>
        <v>8744470</v>
      </c>
      <c r="F4" s="5">
        <f>E4/C4</f>
        <v>0.76705937750301734</v>
      </c>
      <c r="G4" s="5">
        <f>E4/D4</f>
        <v>0.72681049326950975</v>
      </c>
      <c r="H4" s="4">
        <f>H5+H31</f>
        <v>6918451</v>
      </c>
      <c r="I4" s="5">
        <f>E4/H4</f>
        <v>1.263934658206006</v>
      </c>
    </row>
    <row r="5" spans="1:9" ht="23.45" customHeight="1" x14ac:dyDescent="0.3">
      <c r="A5" s="6" t="s">
        <v>4</v>
      </c>
      <c r="B5" s="3" t="s">
        <v>5</v>
      </c>
      <c r="C5" s="14">
        <f>C6+C22</f>
        <v>5759422</v>
      </c>
      <c r="D5" s="14">
        <f>D6+D22</f>
        <v>5800832</v>
      </c>
      <c r="E5" s="14">
        <f>E6+E22</f>
        <v>4142504</v>
      </c>
      <c r="F5" s="5">
        <f t="shared" ref="F5:F36" si="0">E5/C5</f>
        <v>0.71925689765396594</v>
      </c>
      <c r="G5" s="5">
        <f t="shared" ref="G5:G36" si="1">E5/D5</f>
        <v>0.71412238796089944</v>
      </c>
      <c r="H5" s="14">
        <f>H6+H22</f>
        <v>4032969</v>
      </c>
      <c r="I5" s="5">
        <f t="shared" ref="I5:I41" si="2">E5/H5</f>
        <v>1.02715989138523</v>
      </c>
    </row>
    <row r="6" spans="1:9" x14ac:dyDescent="0.3">
      <c r="A6" s="6"/>
      <c r="B6" s="7" t="s">
        <v>6</v>
      </c>
      <c r="C6" s="15">
        <f>C7+C9+C11+C13+C16+C20+C21</f>
        <v>5272506</v>
      </c>
      <c r="D6" s="15">
        <f>D7+D9+D11+D13+D16+D20+D21</f>
        <v>5276751</v>
      </c>
      <c r="E6" s="15">
        <f>E7+E9+E11+E13+E16+E20+E21</f>
        <v>3712594</v>
      </c>
      <c r="F6" s="20">
        <f t="shared" si="0"/>
        <v>0.70414220486425239</v>
      </c>
      <c r="G6" s="20">
        <f t="shared" si="1"/>
        <v>0.70357574196697925</v>
      </c>
      <c r="H6" s="15">
        <f>H7+H9+H11+H13+H16+H20+H21</f>
        <v>3577832</v>
      </c>
      <c r="I6" s="20">
        <f t="shared" si="2"/>
        <v>1.037665826679397</v>
      </c>
    </row>
    <row r="7" spans="1:9" x14ac:dyDescent="0.3">
      <c r="A7" s="6" t="s">
        <v>7</v>
      </c>
      <c r="B7" s="3" t="s">
        <v>8</v>
      </c>
      <c r="C7" s="14">
        <f>C8</f>
        <v>3365164</v>
      </c>
      <c r="D7" s="14">
        <f>D8</f>
        <v>3409000</v>
      </c>
      <c r="E7" s="14">
        <f>E8</f>
        <v>2521954</v>
      </c>
      <c r="F7" s="5">
        <f t="shared" si="0"/>
        <v>0.7494297454745148</v>
      </c>
      <c r="G7" s="5">
        <f t="shared" si="1"/>
        <v>0.73979290114403051</v>
      </c>
      <c r="H7" s="4">
        <f>H8</f>
        <v>2554432</v>
      </c>
      <c r="I7" s="5">
        <f t="shared" si="2"/>
        <v>0.98728562748979032</v>
      </c>
    </row>
    <row r="8" spans="1:9" x14ac:dyDescent="0.3">
      <c r="A8" s="2" t="s">
        <v>9</v>
      </c>
      <c r="B8" s="7" t="s">
        <v>10</v>
      </c>
      <c r="C8" s="15">
        <v>3365164</v>
      </c>
      <c r="D8" s="15">
        <v>3409000</v>
      </c>
      <c r="E8" s="9">
        <v>2521954</v>
      </c>
      <c r="F8" s="20">
        <f t="shared" si="0"/>
        <v>0.7494297454745148</v>
      </c>
      <c r="G8" s="20">
        <f t="shared" si="1"/>
        <v>0.73979290114403051</v>
      </c>
      <c r="H8" s="9">
        <v>2554432</v>
      </c>
      <c r="I8" s="20">
        <f t="shared" si="2"/>
        <v>0.98728562748979032</v>
      </c>
    </row>
    <row r="9" spans="1:9" ht="45.6" customHeight="1" x14ac:dyDescent="0.3">
      <c r="A9" s="6" t="s">
        <v>11</v>
      </c>
      <c r="B9" s="3" t="s">
        <v>12</v>
      </c>
      <c r="C9" s="4">
        <f>C10</f>
        <v>61373</v>
      </c>
      <c r="D9" s="4">
        <f>D10</f>
        <v>61373</v>
      </c>
      <c r="E9" s="4">
        <f>E10</f>
        <v>52793</v>
      </c>
      <c r="F9" s="5">
        <f t="shared" si="0"/>
        <v>0.86019911035797503</v>
      </c>
      <c r="G9" s="5">
        <f t="shared" si="1"/>
        <v>0.86019911035797503</v>
      </c>
      <c r="H9" s="4">
        <f>H10</f>
        <v>44432</v>
      </c>
      <c r="I9" s="5">
        <f t="shared" si="2"/>
        <v>1.1881751890529348</v>
      </c>
    </row>
    <row r="10" spans="1:9" ht="39.6" customHeight="1" x14ac:dyDescent="0.3">
      <c r="A10" s="2" t="s">
        <v>13</v>
      </c>
      <c r="B10" s="7" t="s">
        <v>14</v>
      </c>
      <c r="C10" s="15">
        <v>61373</v>
      </c>
      <c r="D10" s="15">
        <v>61373</v>
      </c>
      <c r="E10" s="8">
        <v>52793</v>
      </c>
      <c r="F10" s="20">
        <f t="shared" si="0"/>
        <v>0.86019911035797503</v>
      </c>
      <c r="G10" s="20">
        <f t="shared" si="1"/>
        <v>0.86019911035797503</v>
      </c>
      <c r="H10" s="8">
        <v>44432</v>
      </c>
      <c r="I10" s="20">
        <f t="shared" si="2"/>
        <v>1.1881751890529348</v>
      </c>
    </row>
    <row r="11" spans="1:9" x14ac:dyDescent="0.3">
      <c r="A11" s="6" t="s">
        <v>15</v>
      </c>
      <c r="B11" s="3" t="s">
        <v>16</v>
      </c>
      <c r="C11" s="14">
        <v>847223</v>
      </c>
      <c r="D11" s="14">
        <v>847823</v>
      </c>
      <c r="E11" s="4">
        <v>636079</v>
      </c>
      <c r="F11" s="5">
        <f t="shared" si="0"/>
        <v>0.75078108125015497</v>
      </c>
      <c r="G11" s="5">
        <f t="shared" si="1"/>
        <v>0.75024975731962917</v>
      </c>
      <c r="H11" s="4">
        <v>543249</v>
      </c>
      <c r="I11" s="5">
        <f t="shared" si="2"/>
        <v>1.1708792837170432</v>
      </c>
    </row>
    <row r="12" spans="1:9" ht="29.45" customHeight="1" x14ac:dyDescent="0.3">
      <c r="A12" s="2" t="s">
        <v>17</v>
      </c>
      <c r="B12" s="7" t="s">
        <v>18</v>
      </c>
      <c r="C12" s="15">
        <v>741363</v>
      </c>
      <c r="D12" s="15">
        <v>741363</v>
      </c>
      <c r="E12" s="9">
        <v>575538</v>
      </c>
      <c r="F12" s="20">
        <f t="shared" si="0"/>
        <v>0.77632414889871759</v>
      </c>
      <c r="G12" s="20">
        <f t="shared" si="1"/>
        <v>0.77632414889871759</v>
      </c>
      <c r="H12" s="9">
        <v>472193</v>
      </c>
      <c r="I12" s="20">
        <f t="shared" si="2"/>
        <v>1.2188617789759695</v>
      </c>
    </row>
    <row r="13" spans="1:9" x14ac:dyDescent="0.3">
      <c r="A13" s="6" t="s">
        <v>19</v>
      </c>
      <c r="B13" s="3" t="s">
        <v>20</v>
      </c>
      <c r="C13" s="14">
        <f>SUM(C14:C15)</f>
        <v>951159</v>
      </c>
      <c r="D13" s="14">
        <f>SUM(D14:D15)</f>
        <v>910968</v>
      </c>
      <c r="E13" s="4">
        <f t="shared" ref="E13" si="3">SUM(E14:E15)</f>
        <v>464995</v>
      </c>
      <c r="F13" s="5">
        <f t="shared" si="0"/>
        <v>0.48887199721602803</v>
      </c>
      <c r="G13" s="5">
        <f t="shared" si="1"/>
        <v>0.51044054236811831</v>
      </c>
      <c r="H13" s="4">
        <f t="shared" ref="H13" si="4">SUM(H14:H15)</f>
        <v>403236</v>
      </c>
      <c r="I13" s="5">
        <f t="shared" si="2"/>
        <v>1.1531584481544306</v>
      </c>
    </row>
    <row r="14" spans="1:9" x14ac:dyDescent="0.3">
      <c r="A14" s="2" t="s">
        <v>71</v>
      </c>
      <c r="B14" s="7" t="s">
        <v>70</v>
      </c>
      <c r="C14" s="15">
        <v>168808</v>
      </c>
      <c r="D14" s="15">
        <v>168808</v>
      </c>
      <c r="E14" s="9">
        <v>35306</v>
      </c>
      <c r="F14" s="20">
        <f t="shared" si="0"/>
        <v>0.20914885550447845</v>
      </c>
      <c r="G14" s="20">
        <f t="shared" si="1"/>
        <v>0.20914885550447845</v>
      </c>
      <c r="H14" s="9">
        <v>21472</v>
      </c>
      <c r="I14" s="20">
        <f t="shared" si="2"/>
        <v>1.6442809239940388</v>
      </c>
    </row>
    <row r="15" spans="1:9" x14ac:dyDescent="0.3">
      <c r="A15" s="2" t="s">
        <v>73</v>
      </c>
      <c r="B15" s="7" t="s">
        <v>72</v>
      </c>
      <c r="C15" s="15">
        <v>782351</v>
      </c>
      <c r="D15" s="15">
        <v>742160</v>
      </c>
      <c r="E15" s="8">
        <v>429689</v>
      </c>
      <c r="F15" s="20">
        <f t="shared" si="0"/>
        <v>0.54922790409931088</v>
      </c>
      <c r="G15" s="20">
        <f t="shared" si="1"/>
        <v>0.57897084186698289</v>
      </c>
      <c r="H15" s="8">
        <v>381764</v>
      </c>
      <c r="I15" s="20">
        <f t="shared" si="2"/>
        <v>1.1255356712523967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I16" si="5">SUM(E17:E19)</f>
        <v>0</v>
      </c>
      <c r="F16" s="4">
        <f t="shared" si="5"/>
        <v>0</v>
      </c>
      <c r="G16" s="14">
        <f t="shared" si="5"/>
        <v>0</v>
      </c>
      <c r="H16" s="4">
        <f t="shared" si="5"/>
        <v>0</v>
      </c>
      <c r="I16" s="14">
        <f t="shared" si="5"/>
        <v>0</v>
      </c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47587</v>
      </c>
      <c r="D20" s="14">
        <v>47587</v>
      </c>
      <c r="E20" s="10">
        <v>36773</v>
      </c>
      <c r="F20" s="5">
        <f t="shared" si="0"/>
        <v>0.77275306281127198</v>
      </c>
      <c r="G20" s="5">
        <f t="shared" si="1"/>
        <v>0.77275306281127198</v>
      </c>
      <c r="H20" s="10">
        <v>32471</v>
      </c>
      <c r="I20" s="5">
        <f t="shared" si="2"/>
        <v>1.1324874503403037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/>
      <c r="F21" s="5"/>
      <c r="G21" s="5"/>
      <c r="H21" s="10">
        <v>12</v>
      </c>
      <c r="I21" s="5"/>
    </row>
    <row r="22" spans="1:9" x14ac:dyDescent="0.3">
      <c r="A22" s="2"/>
      <c r="B22" s="7" t="s">
        <v>33</v>
      </c>
      <c r="C22" s="15">
        <f>C23+C24+C25+C26+C27+C28+C29</f>
        <v>486916</v>
      </c>
      <c r="D22" s="15">
        <f>D23+D24+D25+D26+D27+D28+D29</f>
        <v>524081</v>
      </c>
      <c r="E22" s="15">
        <f>E23+E24+E25+E26+E27+E28+E29</f>
        <v>429910</v>
      </c>
      <c r="F22" s="20">
        <f t="shared" si="0"/>
        <v>0.88292436477749758</v>
      </c>
      <c r="G22" s="20">
        <f t="shared" si="1"/>
        <v>0.82031212732382974</v>
      </c>
      <c r="H22" s="15">
        <f>H23+H24+H25+H26+H27+H28+H29</f>
        <v>455137</v>
      </c>
      <c r="I22" s="20">
        <f t="shared" si="2"/>
        <v>0.94457273304521494</v>
      </c>
    </row>
    <row r="23" spans="1:9" ht="45.6" customHeight="1" x14ac:dyDescent="0.3">
      <c r="A23" s="6" t="s">
        <v>34</v>
      </c>
      <c r="B23" s="3" t="s">
        <v>35</v>
      </c>
      <c r="C23" s="14">
        <v>442000</v>
      </c>
      <c r="D23" s="14">
        <v>442024</v>
      </c>
      <c r="E23" s="10">
        <v>312563</v>
      </c>
      <c r="F23" s="5">
        <f t="shared" si="0"/>
        <v>0.70715610859728506</v>
      </c>
      <c r="G23" s="5">
        <f t="shared" si="1"/>
        <v>0.70711771306535387</v>
      </c>
      <c r="H23" s="10">
        <v>347234</v>
      </c>
      <c r="I23" s="5">
        <f t="shared" si="2"/>
        <v>0.90015090688123856</v>
      </c>
    </row>
    <row r="24" spans="1:9" ht="29.45" customHeight="1" x14ac:dyDescent="0.3">
      <c r="A24" s="6" t="s">
        <v>36</v>
      </c>
      <c r="B24" s="3" t="s">
        <v>37</v>
      </c>
      <c r="C24" s="14">
        <v>2073</v>
      </c>
      <c r="D24" s="14">
        <v>2073</v>
      </c>
      <c r="E24" s="10">
        <v>1721</v>
      </c>
      <c r="F24" s="5">
        <f t="shared" si="0"/>
        <v>0.83019778099372887</v>
      </c>
      <c r="G24" s="5">
        <f t="shared" si="1"/>
        <v>0.83019778099372887</v>
      </c>
      <c r="H24" s="10">
        <v>2248</v>
      </c>
      <c r="I24" s="5">
        <f t="shared" si="2"/>
        <v>0.76556939501779364</v>
      </c>
    </row>
    <row r="25" spans="1:9" ht="43.15" customHeight="1" x14ac:dyDescent="0.3">
      <c r="A25" s="6" t="s">
        <v>38</v>
      </c>
      <c r="B25" s="3" t="s">
        <v>39</v>
      </c>
      <c r="C25" s="14">
        <v>6000</v>
      </c>
      <c r="D25" s="14">
        <v>19000</v>
      </c>
      <c r="E25" s="10">
        <v>24936</v>
      </c>
      <c r="F25" s="5">
        <f t="shared" si="0"/>
        <v>4.1559999999999997</v>
      </c>
      <c r="G25" s="5">
        <f t="shared" si="1"/>
        <v>1.3124210526315789</v>
      </c>
      <c r="H25" s="10">
        <v>24332</v>
      </c>
      <c r="I25" s="5">
        <f t="shared" si="2"/>
        <v>1.024823277987835</v>
      </c>
    </row>
    <row r="26" spans="1:9" ht="42" customHeight="1" x14ac:dyDescent="0.3">
      <c r="A26" s="6" t="s">
        <v>40</v>
      </c>
      <c r="B26" s="3" t="s">
        <v>41</v>
      </c>
      <c r="C26" s="14">
        <v>27236</v>
      </c>
      <c r="D26" s="14">
        <v>50977</v>
      </c>
      <c r="E26" s="10">
        <v>80211</v>
      </c>
      <c r="F26" s="5">
        <f t="shared" si="0"/>
        <v>2.9450359817888088</v>
      </c>
      <c r="G26" s="5">
        <f t="shared" si="1"/>
        <v>1.5734743119446024</v>
      </c>
      <c r="H26" s="10">
        <v>59784</v>
      </c>
      <c r="I26" s="5">
        <f t="shared" si="2"/>
        <v>1.3416800481734243</v>
      </c>
    </row>
    <row r="27" spans="1:9" ht="27" customHeight="1" x14ac:dyDescent="0.3">
      <c r="A27" s="6" t="s">
        <v>42</v>
      </c>
      <c r="B27" s="3" t="s">
        <v>43</v>
      </c>
      <c r="C27" s="14"/>
      <c r="D27" s="14"/>
      <c r="E27" s="10"/>
      <c r="F27" s="24" t="e">
        <f t="shared" si="0"/>
        <v>#DIV/0!</v>
      </c>
      <c r="G27" s="24" t="e">
        <f t="shared" si="1"/>
        <v>#DIV/0!</v>
      </c>
      <c r="H27" s="10">
        <v>0</v>
      </c>
      <c r="I27" s="5"/>
    </row>
    <row r="28" spans="1:9" ht="28.15" customHeight="1" x14ac:dyDescent="0.3">
      <c r="A28" s="6" t="s">
        <v>44</v>
      </c>
      <c r="B28" s="3" t="s">
        <v>45</v>
      </c>
      <c r="C28" s="14">
        <v>9607</v>
      </c>
      <c r="D28" s="14">
        <v>9607</v>
      </c>
      <c r="E28" s="10">
        <v>9954</v>
      </c>
      <c r="F28" s="5">
        <f t="shared" si="0"/>
        <v>1.036119496200687</v>
      </c>
      <c r="G28" s="5">
        <f t="shared" si="1"/>
        <v>1.036119496200687</v>
      </c>
      <c r="H28" s="10">
        <v>16801</v>
      </c>
      <c r="I28" s="5">
        <f t="shared" si="2"/>
        <v>0.59246473424200941</v>
      </c>
    </row>
    <row r="29" spans="1:9" x14ac:dyDescent="0.3">
      <c r="A29" s="6" t="s">
        <v>46</v>
      </c>
      <c r="B29" s="11" t="s">
        <v>47</v>
      </c>
      <c r="C29" s="18"/>
      <c r="D29" s="18">
        <v>400</v>
      </c>
      <c r="E29" s="10">
        <v>525</v>
      </c>
      <c r="F29" s="5"/>
      <c r="G29" s="5">
        <f t="shared" si="1"/>
        <v>1.3125</v>
      </c>
      <c r="H29" s="10">
        <v>4738</v>
      </c>
      <c r="I29" s="5">
        <f t="shared" si="2"/>
        <v>0.11080624736175601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5640569</v>
      </c>
      <c r="D31" s="18">
        <f>D32+D37+D39+D40+D41</f>
        <v>6230461</v>
      </c>
      <c r="E31" s="10">
        <f>E32+E37+E39+E40+E41</f>
        <v>4601966</v>
      </c>
      <c r="F31" s="5">
        <f t="shared" si="0"/>
        <v>0.81586910824067571</v>
      </c>
      <c r="G31" s="5">
        <f t="shared" si="1"/>
        <v>0.73862367487734859</v>
      </c>
      <c r="H31" s="10">
        <f>H32+H37+H39+H40+H41</f>
        <v>2885482</v>
      </c>
      <c r="I31" s="5">
        <f t="shared" si="2"/>
        <v>1.5948690721342222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5640569</v>
      </c>
      <c r="D32" s="18">
        <f>D33+D34+D35+D36</f>
        <v>6230461</v>
      </c>
      <c r="E32" s="10">
        <f t="shared" ref="E32" si="6">E33+E34+E35+E36</f>
        <v>4607594</v>
      </c>
      <c r="F32" s="5">
        <f t="shared" si="0"/>
        <v>0.816866879919384</v>
      </c>
      <c r="G32" s="5">
        <f t="shared" si="1"/>
        <v>0.73952697882227336</v>
      </c>
      <c r="H32" s="10">
        <f t="shared" ref="H32" si="7">H33+H34+H35+H36</f>
        <v>2897787</v>
      </c>
      <c r="I32" s="5">
        <f t="shared" si="2"/>
        <v>1.5900388813946642</v>
      </c>
    </row>
    <row r="33" spans="1:9" ht="28.9" customHeight="1" x14ac:dyDescent="0.3">
      <c r="A33" s="2" t="s">
        <v>52</v>
      </c>
      <c r="B33" s="7" t="s">
        <v>53</v>
      </c>
      <c r="C33" s="16">
        <v>3283</v>
      </c>
      <c r="D33" s="16">
        <v>3283</v>
      </c>
      <c r="E33" s="9">
        <v>12640</v>
      </c>
      <c r="F33" s="20">
        <f t="shared" si="0"/>
        <v>3.8501370697532744</v>
      </c>
      <c r="G33" s="20">
        <f t="shared" si="1"/>
        <v>3.8501370697532744</v>
      </c>
      <c r="H33" s="9">
        <v>3972</v>
      </c>
      <c r="I33" s="20">
        <f t="shared" si="2"/>
        <v>3.1822759315206444</v>
      </c>
    </row>
    <row r="34" spans="1:9" ht="46.15" customHeight="1" x14ac:dyDescent="0.3">
      <c r="A34" s="2" t="s">
        <v>54</v>
      </c>
      <c r="B34" s="7" t="s">
        <v>55</v>
      </c>
      <c r="C34" s="16">
        <v>2361628</v>
      </c>
      <c r="D34" s="16">
        <v>2900599</v>
      </c>
      <c r="E34" s="9">
        <v>1519170</v>
      </c>
      <c r="F34" s="20">
        <f t="shared" si="0"/>
        <v>0.64327235280069517</v>
      </c>
      <c r="G34" s="20">
        <f t="shared" si="1"/>
        <v>0.5237435440059105</v>
      </c>
      <c r="H34" s="9">
        <v>592257</v>
      </c>
      <c r="I34" s="20">
        <f t="shared" si="2"/>
        <v>2.5650519960084894</v>
      </c>
    </row>
    <row r="35" spans="1:9" ht="28.9" customHeight="1" x14ac:dyDescent="0.3">
      <c r="A35" s="2" t="s">
        <v>56</v>
      </c>
      <c r="B35" s="7" t="s">
        <v>57</v>
      </c>
      <c r="C35" s="16">
        <v>3274658</v>
      </c>
      <c r="D35" s="16">
        <v>3295023</v>
      </c>
      <c r="E35" s="9">
        <v>3051510</v>
      </c>
      <c r="F35" s="20">
        <f t="shared" si="0"/>
        <v>0.93185609001001024</v>
      </c>
      <c r="G35" s="20">
        <f t="shared" si="1"/>
        <v>0.92609672223835771</v>
      </c>
      <c r="H35" s="9">
        <v>2301491</v>
      </c>
      <c r="I35" s="20">
        <f t="shared" si="2"/>
        <v>1.3258839595722947</v>
      </c>
    </row>
    <row r="36" spans="1:9" x14ac:dyDescent="0.3">
      <c r="A36" s="2" t="s">
        <v>58</v>
      </c>
      <c r="B36" s="7" t="s">
        <v>59</v>
      </c>
      <c r="C36" s="16">
        <v>1000</v>
      </c>
      <c r="D36" s="16">
        <v>31556</v>
      </c>
      <c r="E36" s="9">
        <v>24274</v>
      </c>
      <c r="F36" s="20">
        <f t="shared" si="0"/>
        <v>24.274000000000001</v>
      </c>
      <c r="G36" s="20">
        <f t="shared" si="1"/>
        <v>0.76923564456838633</v>
      </c>
      <c r="H36" s="9">
        <v>67</v>
      </c>
      <c r="I36" s="5">
        <f t="shared" si="2"/>
        <v>362.29850746268659</v>
      </c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8">E38</f>
        <v>0</v>
      </c>
      <c r="F37" s="5"/>
      <c r="G37" s="5"/>
      <c r="H37" s="10">
        <f t="shared" ref="H37" si="9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21736</v>
      </c>
      <c r="F40" s="5"/>
      <c r="G40" s="5"/>
      <c r="H40" s="10">
        <v>14885</v>
      </c>
      <c r="I40" s="5">
        <f t="shared" si="2"/>
        <v>1.4602620087336244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-27364</v>
      </c>
      <c r="F41" s="5"/>
      <c r="G41" s="5"/>
      <c r="H41" s="10">
        <v>-27190</v>
      </c>
      <c r="I41" s="5">
        <f t="shared" si="2"/>
        <v>1.0063994115483634</v>
      </c>
    </row>
    <row r="42" spans="1:9" x14ac:dyDescent="0.3">
      <c r="H42" s="25"/>
    </row>
    <row r="43" spans="1:9" x14ac:dyDescent="0.3">
      <c r="A43" s="27"/>
      <c r="B43" s="27"/>
      <c r="C43" s="27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2022-10-18T13:51:26Z</cp:lastPrinted>
  <dcterms:created xsi:type="dcterms:W3CDTF">2017-12-11T14:03:53Z</dcterms:created>
  <dcterms:modified xsi:type="dcterms:W3CDTF">2022-10-18T14:06:09Z</dcterms:modified>
</cp:coreProperties>
</file>