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3" sheetId="1" r:id="rId1"/>
  </sheets>
  <definedNames>
    <definedName name="_xlnm.Print_Titles" localSheetId="0">'3'!$2:$4</definedName>
    <definedName name="_xlnm.Print_Area" localSheetId="0">'3'!$C$1:$J$571</definedName>
  </definedNames>
  <calcPr fullCalcOnLoad="1"/>
</workbook>
</file>

<file path=xl/sharedStrings.xml><?xml version="1.0" encoding="utf-8"?>
<sst xmlns="http://schemas.openxmlformats.org/spreadsheetml/2006/main" count="484" uniqueCount="112">
  <si>
    <t>ВСЕГО ПО МУНИЦИПАЛЬНЫМ ПРОГРАММАМ,                    в т.ч.</t>
  </si>
  <si>
    <t>Всего</t>
  </si>
  <si>
    <t xml:space="preserve"> Подпрограмма "Дошкольное образование"                    </t>
  </si>
  <si>
    <t xml:space="preserve"> Подпрограмма "Общее образование" </t>
  </si>
  <si>
    <t xml:space="preserve"> Подпрограмма «Развитие физической культуры и спорта»            </t>
  </si>
  <si>
    <t xml:space="preserve">Подпрограмма "Профилактика преступлений и иных правонарушений" </t>
  </si>
  <si>
    <t>тыс.руб</t>
  </si>
  <si>
    <t>Исполнение  муниципальных программ  (кассовый расход)</t>
  </si>
  <si>
    <t>Подпрограмма "Социальная ипотека"</t>
  </si>
  <si>
    <t>Наименование программ (подпрограмм)</t>
  </si>
  <si>
    <t>Исполнение  муниципальных программ  (фактическое выполнение)</t>
  </si>
  <si>
    <t xml:space="preserve"> Процент выполнения, %</t>
  </si>
  <si>
    <t xml:space="preserve"> Процент финансирования, %</t>
  </si>
  <si>
    <t>Межбюджетные трансферты</t>
  </si>
  <si>
    <t>Внебюджетные источники</t>
  </si>
  <si>
    <t xml:space="preserve"> Подпрограмма "Дополнительное образование, воспитание и психолого-социальное сопровождение детей"     </t>
  </si>
  <si>
    <t>Подпрограмма "Комфортная городская среда"</t>
  </si>
  <si>
    <t>Объем финансирования, утвержденный в муниципальной программе ГОЩ (тыс.руб.)</t>
  </si>
  <si>
    <t>1. Муниципальная программа городского округа Щёлково "Здравоохранение"</t>
  </si>
  <si>
    <t>Бюджет ГОЩ</t>
  </si>
  <si>
    <t xml:space="preserve">Подпрограмма " Профилактика заболеваний и формирование здорового образа жизни. Развитие первичной медико-санитарной помощи"                    </t>
  </si>
  <si>
    <t xml:space="preserve">Подпрограмма "Финансовое обеспечение системы организации медицинской помощи"                    </t>
  </si>
  <si>
    <t xml:space="preserve">2. Муниципальная программа городского округа Щёлково "Культура"              </t>
  </si>
  <si>
    <t>Подпрограмма "Развитие музейного дела и народных художественных промыслов "</t>
  </si>
  <si>
    <t>Подпрограмма "Развитие библиотечного дела "</t>
  </si>
  <si>
    <t>Подпрограмма " Развитие профессионального искусства, гастрольно-концертной и культурно-досуговой деятельности, кинематографии "</t>
  </si>
  <si>
    <t>Подпрограмма "Укрепление материально-технической базы муниципальных учреждений культуры Московской области"</t>
  </si>
  <si>
    <t>Подпрограмма "Развитие архивного дела"</t>
  </si>
  <si>
    <t>Подпрограмма " Обеспечивающая подпрограмма"</t>
  </si>
  <si>
    <t>3. Муниципальная программа городского округа Щёлково "Образование"</t>
  </si>
  <si>
    <t>Подпрограмма "Профессиональное образоание"</t>
  </si>
  <si>
    <t xml:space="preserve">4. Муниципальная программа городского округа Щёлково "Социальная защита населения"            </t>
  </si>
  <si>
    <t xml:space="preserve">Подпрограмма  "Социальная поддержка граждан"                    </t>
  </si>
  <si>
    <t xml:space="preserve">Подпрограмма "Доступная среда"                    </t>
  </si>
  <si>
    <t xml:space="preserve">Подпрограмма "Развитие системы отдыха и оздоровления детей"                    </t>
  </si>
  <si>
    <t xml:space="preserve">Подпрограмма "Развитие трудовых ресурсов и охраны труда"                    </t>
  </si>
  <si>
    <t xml:space="preserve">Подпрограмма "Развитие и поддержка социально ориентированных некоммерческих организаций"                    </t>
  </si>
  <si>
    <t xml:space="preserve">5. Муниципальная программа городского округ Щёлково "Спорт"   </t>
  </si>
  <si>
    <t xml:space="preserve">Подпрограмма "Подготовка спортивного резерва»     </t>
  </si>
  <si>
    <t xml:space="preserve">6. Муниципальная программа городского округа Щёлково"Развитие сельского хозяйства"              </t>
  </si>
  <si>
    <t xml:space="preserve">Подпрограмма "Развитие мелиорации земель сельскохозяйственного назначения"                    </t>
  </si>
  <si>
    <t xml:space="preserve">Подпрограмма "Обеспечение эпизоотического и ветеринарно-санитарного благополучия"               </t>
  </si>
  <si>
    <t xml:space="preserve">Подпрограмма "Экспорт продукции агропромышленного комплекса Московской области"                    </t>
  </si>
  <si>
    <t xml:space="preserve">7.  Муниципальная программа городского округа Щёлково "Экология и окружающая среда"              </t>
  </si>
  <si>
    <t>Подпрограмма "Охрана окружающей среды"</t>
  </si>
  <si>
    <t>Подпрограмма "Развитие водохозяйственного комплекса"</t>
  </si>
  <si>
    <t>Подпрограмма "Региональная программа в области обращения с отходами, в том числе с твердыми коммунальными отходами"</t>
  </si>
  <si>
    <t xml:space="preserve">8. Муниципальная программа городского округа Щёлково"Безопасность и обеспечение безопасности жизнедеятельности населения"         </t>
  </si>
  <si>
    <t>Подпрограмма " Снижение рисков возникновения и смягчение последствий чрезвычайных ситуаций природного и техногенного характера "</t>
  </si>
  <si>
    <t>Подпрограмма "Развитие и совершенствование систем оповещения и информирования населения Московской области"</t>
  </si>
  <si>
    <t>Подпрограмма "Обеспечение пожарной безопасности"</t>
  </si>
  <si>
    <t>Подпрограмма "Обеспечение мероприятий гражданской обороны"</t>
  </si>
  <si>
    <t>9.  Муниципальная программа городского округа Щёлково "Жилище"</t>
  </si>
  <si>
    <t>Подпрограмма "Комплексное освоение земельных участков в целях жилищного строительства и развитие застроенных территорий"</t>
  </si>
  <si>
    <t xml:space="preserve">Подпрограмма "Обеспечение жильем молодых семей"           </t>
  </si>
  <si>
    <t xml:space="preserve">Подпрограмма " Обеспечение жильем детей-сирот и детей, оставшихся без попечения родителей, лиц из числа детей-сирот и детей, оставшихся без попечения родителей"           </t>
  </si>
  <si>
    <t>Подпрограмма " Улучшение жилищных условий отдельных категорий многодетных семей"</t>
  </si>
  <si>
    <t>Подпрограмма "Обеспечение жильем отдельных категорий граждан, установленных федеральным законодательством"</t>
  </si>
  <si>
    <t>10.  Муниципальная программа городского округа Щёлково "Развитие инженерной инфраструктуры "</t>
  </si>
  <si>
    <t xml:space="preserve"> Подпрограмма " Чистая вода"               </t>
  </si>
  <si>
    <t>Подпрограмма " Системы водоотведения"</t>
  </si>
  <si>
    <t xml:space="preserve"> Подпрограмма " Создание условий для обеспечения качественными коммунальными услугами"               </t>
  </si>
  <si>
    <t>Подпрограмма "Энергосбережение и повышение энергетической эффективности"</t>
  </si>
  <si>
    <t>Подпрограмма "Развитие газификации"</t>
  </si>
  <si>
    <t xml:space="preserve"> "Обеспечивающая подпрограмма"</t>
  </si>
  <si>
    <t>11.  Муниципальная программа городского округа Щёлково "Предпринимательство"</t>
  </si>
  <si>
    <t xml:space="preserve">Подпрограмма "Инвестиции"              </t>
  </si>
  <si>
    <t>Подпрограмма " Развитие конкуренции"</t>
  </si>
  <si>
    <t xml:space="preserve">Подпрограмма " Развитие малого и среднего предпринимательства"              </t>
  </si>
  <si>
    <t xml:space="preserve"> Подпрограмма "Развитие потребительского рынка и услуг"</t>
  </si>
  <si>
    <t>12. Муниципальная программа городского округа Щёлково «Управление имуществом и муниципальными финансами»</t>
  </si>
  <si>
    <t>Подпрограмма "Развитие имущественного комплекса"</t>
  </si>
  <si>
    <t>Подпрограмма "Совершенствование муниципальной службы Московской области"</t>
  </si>
  <si>
    <t>Подпрограмма " Управление муниципальными финансами"</t>
  </si>
  <si>
    <t>внебюджетные источники</t>
  </si>
  <si>
    <t>"Обеспечивающая подпрограмма"</t>
  </si>
  <si>
    <t>13. Муниципальная программа городского округа Щёлково "Развитие институтов гражданского общества, повышения эффективности местного самоуправления и реализация молодёжной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</si>
  <si>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</si>
  <si>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Подпрограмма "Молодежь Подмосковья"</t>
  </si>
  <si>
    <t>14. Муниципальная программа городского округа Щёлково"Развитие и функционирование дорожно-транспортного комплекса"</t>
  </si>
  <si>
    <t>Подпрограмма " Пассажирский транспорт общего пользования"</t>
  </si>
  <si>
    <t>Межбюджетные трагсферты</t>
  </si>
  <si>
    <t>Подпрограмма "Дороги Подмосковья"</t>
  </si>
  <si>
    <t>15. Муниципальная программа городского округа Щёлково "Цифровое муниципальное образование"</t>
  </si>
  <si>
    <t>Подпрограмма " 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</si>
  <si>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</si>
  <si>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16. Муниципальная программа городского округа Щёлково "Архитектура и градостроительство"</t>
  </si>
  <si>
    <t>Подпрограмма "Разработка Генерального плана развития городского округа"</t>
  </si>
  <si>
    <t>Подпрограмма "Реализация политики пространственного развития"</t>
  </si>
  <si>
    <t>17.Муниципальная программа городского округа Щёлково "Формирование современной комфортной городской среды"</t>
  </si>
  <si>
    <t>Подпрограмма "Благоустройство территорий"</t>
  </si>
  <si>
    <t>Подпрограмма "Создание условий для обеспечения комфортного проживания жителей в многоквартирных домах"</t>
  </si>
  <si>
    <t>Бюджнт ГОЩ</t>
  </si>
  <si>
    <t>18. Муниципальная программа "Строительство объектов социальной инфраструктуры</t>
  </si>
  <si>
    <t>Подпрограмма "Строительство (реконструкция) объектов образования"</t>
  </si>
  <si>
    <t xml:space="preserve">Подпрограмма "Строительство (реконструкция) объектов физической культуры и спорта"
</t>
  </si>
  <si>
    <t>19. Муниципальная программа городского округа Щёлково "Переселение граждан из аварийного жилищного фонда"</t>
  </si>
  <si>
    <t>Подпрограмма " Обеспечение устойчивого сокращения непригодного для проживания жилищного фонда"</t>
  </si>
  <si>
    <t>Подпрограмма "Обеспечение мероприятий по переселению граждан из аварийного жилищного фонда в Московской области"</t>
  </si>
  <si>
    <t xml:space="preserve">«Обеспечивающая подпрограмма»  </t>
  </si>
  <si>
    <t>Подпрограмма "Развитие парков культуры и отдыха"</t>
  </si>
  <si>
    <t>Межбюджетные источники</t>
  </si>
  <si>
    <t>Подпрограмма "Эффективное местное самоуправление Московской области"</t>
  </si>
  <si>
    <t xml:space="preserve"> Подпрограмма "Развитие отраслей сельского хозяйства и перерабатывающей промышленности"                    </t>
  </si>
  <si>
    <t>,</t>
  </si>
  <si>
    <t xml:space="preserve">                        </t>
  </si>
  <si>
    <t>Объем фининсирования, утвержденый в бюджете ГОЩ
на 2021 год, решение СД ГОЩ от 23.12.2020 № 202/23-48-НПА , тыс. руб.</t>
  </si>
  <si>
    <t>"Развиие добровольчества (волонтерства) в Московской области</t>
  </si>
  <si>
    <t>Е.А. Митряева</t>
  </si>
  <si>
    <r>
      <t xml:space="preserve">Начальник Управления по экономической политике 
Администрации городского округа Щёлково
</t>
    </r>
    <r>
      <rPr>
        <sz val="10"/>
        <rFont val="Times New Roman"/>
        <family val="1"/>
      </rPr>
      <t xml:space="preserve">
Исполнитель
И.В. Попкова
8 (496)561-11-36</t>
    </r>
  </si>
  <si>
    <t xml:space="preserve">Сводный оперативный отчет 
о реализации муниципальных программ городского округа Щёлково
за III квартал 2021 года
</t>
  </si>
  <si>
    <t>Объем финансирования в соответствии со сводной бюджетной росписью на 01.10.2021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</si>
</sst>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  <numFmt numFmtId="178" formatCode="0.000"/>
    <numFmt numFmtId="179" formatCode="0.000%"/>
    <numFmt numFmtId="180" formatCode="#,##0.0"/>
    <numFmt numFmtId="181" formatCode="#,##0.000"/>
    <numFmt numFmtId="182" formatCode="#,##0.0000"/>
    <numFmt numFmtId="183" formatCode="[$-FC19]d\ mmmm\ yyyy\ &quot;г.&quot;"/>
    <numFmt numFmtId="184" formatCode="#,##0.00000"/>
    <numFmt numFmtId="185" formatCode="#,##0.00&quot;р.&quot;"/>
    <numFmt numFmtId="186" formatCode="#,##0.0&quot;р.&quot;"/>
  </numFmts>
  <fonts count="52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34" fillId="0" borderId="0">
      <alignment/>
      <protection/>
    </xf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78">
    <xf numFmtId="0" fontId="0" fillId="0" borderId="0" xfId="0" applyAlignment="1">
      <alignment/>
    </xf>
    <xf numFmtId="180" fontId="0" fillId="0" borderId="0" xfId="0" applyNumberFormat="1" applyFill="1" applyAlignment="1">
      <alignment/>
    </xf>
    <xf numFmtId="180" fontId="5" fillId="0" borderId="0" xfId="0" applyNumberFormat="1" applyFont="1" applyFill="1" applyAlignment="1">
      <alignment/>
    </xf>
    <xf numFmtId="180" fontId="5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ill="1" applyBorder="1" applyAlignment="1">
      <alignment/>
    </xf>
    <xf numFmtId="180" fontId="6" fillId="0" borderId="0" xfId="0" applyNumberFormat="1" applyFont="1" applyFill="1" applyBorder="1" applyAlignment="1">
      <alignment horizontal="right" vertical="center" wrapText="1"/>
    </xf>
    <xf numFmtId="180" fontId="6" fillId="0" borderId="10" xfId="0" applyNumberFormat="1" applyFont="1" applyFill="1" applyBorder="1" applyAlignment="1">
      <alignment horizontal="right" vertical="center"/>
    </xf>
    <xf numFmtId="180" fontId="6" fillId="0" borderId="11" xfId="0" applyNumberFormat="1" applyFont="1" applyFill="1" applyBorder="1" applyAlignment="1">
      <alignment horizontal="right" vertical="center"/>
    </xf>
    <xf numFmtId="180" fontId="4" fillId="0" borderId="10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180" fontId="8" fillId="0" borderId="12" xfId="0" applyNumberFormat="1" applyFont="1" applyFill="1" applyBorder="1" applyAlignment="1">
      <alignment horizontal="left" vertical="center" wrapText="1"/>
    </xf>
    <xf numFmtId="180" fontId="6" fillId="0" borderId="12" xfId="0" applyNumberFormat="1" applyFont="1" applyFill="1" applyBorder="1" applyAlignment="1">
      <alignment horizontal="left" vertical="center" wrapText="1"/>
    </xf>
    <xf numFmtId="180" fontId="0" fillId="0" borderId="13" xfId="0" applyNumberFormat="1" applyFill="1" applyBorder="1" applyAlignment="1">
      <alignment/>
    </xf>
    <xf numFmtId="180" fontId="0" fillId="0" borderId="11" xfId="0" applyNumberFormat="1" applyFont="1" applyFill="1" applyBorder="1" applyAlignment="1">
      <alignment/>
    </xf>
    <xf numFmtId="0" fontId="13" fillId="0" borderId="0" xfId="0" applyFont="1" applyFill="1" applyAlignment="1" applyProtection="1">
      <alignment/>
      <protection locked="0"/>
    </xf>
    <xf numFmtId="180" fontId="13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180" fontId="4" fillId="0" borderId="12" xfId="0" applyNumberFormat="1" applyFont="1" applyFill="1" applyBorder="1" applyAlignment="1">
      <alignment vertical="top" wrapText="1"/>
    </xf>
    <xf numFmtId="180" fontId="7" fillId="0" borderId="14" xfId="0" applyNumberFormat="1" applyFont="1" applyFill="1" applyBorder="1" applyAlignment="1">
      <alignment horizontal="right" vertical="center"/>
    </xf>
    <xf numFmtId="180" fontId="4" fillId="0" borderId="12" xfId="0" applyNumberFormat="1" applyFont="1" applyFill="1" applyBorder="1" applyAlignment="1">
      <alignment horizontal="left" vertical="center" wrapText="1"/>
    </xf>
    <xf numFmtId="180" fontId="1" fillId="0" borderId="0" xfId="0" applyNumberFormat="1" applyFont="1" applyFill="1" applyAlignment="1">
      <alignment/>
    </xf>
    <xf numFmtId="180" fontId="14" fillId="0" borderId="0" xfId="0" applyNumberFormat="1" applyFont="1" applyFill="1" applyAlignment="1">
      <alignment/>
    </xf>
    <xf numFmtId="180" fontId="11" fillId="0" borderId="12" xfId="0" applyNumberFormat="1" applyFont="1" applyFill="1" applyBorder="1" applyAlignment="1" applyProtection="1">
      <alignment horizontal="left" vertical="top" wrapText="1"/>
      <protection hidden="1" locked="0"/>
    </xf>
    <xf numFmtId="180" fontId="10" fillId="0" borderId="10" xfId="0" applyNumberFormat="1" applyFont="1" applyFill="1" applyBorder="1" applyAlignment="1">
      <alignment horizontal="right" vertical="center"/>
    </xf>
    <xf numFmtId="180" fontId="11" fillId="0" borderId="10" xfId="0" applyNumberFormat="1" applyFont="1" applyFill="1" applyBorder="1" applyAlignment="1">
      <alignment horizontal="right" vertical="center"/>
    </xf>
    <xf numFmtId="180" fontId="8" fillId="0" borderId="10" xfId="0" applyNumberFormat="1" applyFont="1" applyFill="1" applyBorder="1" applyAlignment="1">
      <alignment horizontal="right" vertical="center" wrapText="1"/>
    </xf>
    <xf numFmtId="180" fontId="9" fillId="0" borderId="12" xfId="0" applyNumberFormat="1" applyFont="1" applyFill="1" applyBorder="1" applyAlignment="1">
      <alignment vertical="top" wrapText="1"/>
    </xf>
    <xf numFmtId="180" fontId="5" fillId="0" borderId="12" xfId="0" applyNumberFormat="1" applyFont="1" applyFill="1" applyBorder="1" applyAlignment="1">
      <alignment/>
    </xf>
    <xf numFmtId="180" fontId="11" fillId="0" borderId="12" xfId="0" applyNumberFormat="1" applyFont="1" applyFill="1" applyBorder="1" applyAlignment="1" applyProtection="1">
      <alignment horizontal="left" vertical="center" wrapText="1"/>
      <protection hidden="1" locked="0"/>
    </xf>
    <xf numFmtId="180" fontId="6" fillId="0" borderId="12" xfId="0" applyNumberFormat="1" applyFont="1" applyFill="1" applyBorder="1" applyAlignment="1">
      <alignment horizontal="left" vertical="center"/>
    </xf>
    <xf numFmtId="180" fontId="11" fillId="0" borderId="12" xfId="0" applyNumberFormat="1" applyFont="1" applyFill="1" applyBorder="1" applyAlignment="1" applyProtection="1">
      <alignment vertical="center" wrapText="1"/>
      <protection hidden="1" locked="0"/>
    </xf>
    <xf numFmtId="180" fontId="6" fillId="0" borderId="12" xfId="0" applyNumberFormat="1" applyFont="1" applyFill="1" applyBorder="1" applyAlignment="1">
      <alignment vertical="top" wrapText="1"/>
    </xf>
    <xf numFmtId="180" fontId="7" fillId="0" borderId="12" xfId="0" applyNumberFormat="1" applyFont="1" applyFill="1" applyBorder="1" applyAlignment="1">
      <alignment vertical="top" wrapText="1"/>
    </xf>
    <xf numFmtId="180" fontId="6" fillId="0" borderId="12" xfId="0" applyNumberFormat="1" applyFont="1" applyFill="1" applyBorder="1" applyAlignment="1">
      <alignment wrapText="1"/>
    </xf>
    <xf numFmtId="180" fontId="6" fillId="0" borderId="15" xfId="0" applyNumberFormat="1" applyFont="1" applyFill="1" applyBorder="1" applyAlignment="1">
      <alignment horizontal="left" vertical="center" wrapText="1"/>
    </xf>
    <xf numFmtId="180" fontId="6" fillId="0" borderId="16" xfId="0" applyNumberFormat="1" applyFont="1" applyFill="1" applyBorder="1" applyAlignment="1">
      <alignment horizontal="right" vertical="center"/>
    </xf>
    <xf numFmtId="180" fontId="6" fillId="0" borderId="17" xfId="0" applyNumberFormat="1" applyFont="1" applyFill="1" applyBorder="1" applyAlignment="1">
      <alignment horizontal="right" vertical="center"/>
    </xf>
    <xf numFmtId="180" fontId="4" fillId="0" borderId="16" xfId="0" applyNumberFormat="1" applyFont="1" applyFill="1" applyBorder="1" applyAlignment="1">
      <alignment horizontal="right" vertical="center"/>
    </xf>
    <xf numFmtId="180" fontId="4" fillId="0" borderId="15" xfId="0" applyNumberFormat="1" applyFont="1" applyFill="1" applyBorder="1" applyAlignment="1">
      <alignment horizontal="left" vertical="center" wrapText="1"/>
    </xf>
    <xf numFmtId="180" fontId="4" fillId="0" borderId="17" xfId="0" applyNumberFormat="1" applyFont="1" applyFill="1" applyBorder="1" applyAlignment="1">
      <alignment horizontal="right" vertical="center"/>
    </xf>
    <xf numFmtId="180" fontId="4" fillId="0" borderId="11" xfId="0" applyNumberFormat="1" applyFont="1" applyFill="1" applyBorder="1" applyAlignment="1">
      <alignment horizontal="right" vertical="center"/>
    </xf>
    <xf numFmtId="180" fontId="6" fillId="0" borderId="13" xfId="0" applyNumberFormat="1" applyFont="1" applyFill="1" applyBorder="1" applyAlignment="1">
      <alignment horizontal="right" vertical="center"/>
    </xf>
    <xf numFmtId="180" fontId="6" fillId="0" borderId="10" xfId="0" applyNumberFormat="1" applyFont="1" applyFill="1" applyBorder="1" applyAlignment="1">
      <alignment horizontal="right" vertical="center" wrapText="1"/>
    </xf>
    <xf numFmtId="180" fontId="12" fillId="0" borderId="18" xfId="0" applyNumberFormat="1" applyFont="1" applyFill="1" applyBorder="1" applyAlignment="1">
      <alignment horizontal="center" vertical="center"/>
    </xf>
    <xf numFmtId="180" fontId="7" fillId="0" borderId="12" xfId="0" applyNumberFormat="1" applyFont="1" applyFill="1" applyBorder="1" applyAlignment="1">
      <alignment wrapText="1"/>
    </xf>
    <xf numFmtId="177" fontId="4" fillId="0" borderId="11" xfId="0" applyNumberFormat="1" applyFont="1" applyFill="1" applyBorder="1" applyAlignment="1">
      <alignment horizontal="right" vertical="center" wrapText="1"/>
    </xf>
    <xf numFmtId="177" fontId="4" fillId="0" borderId="19" xfId="0" applyNumberFormat="1" applyFont="1" applyFill="1" applyBorder="1" applyAlignment="1">
      <alignment horizontal="right" vertical="center" wrapText="1"/>
    </xf>
    <xf numFmtId="0" fontId="12" fillId="0" borderId="2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180" fontId="51" fillId="0" borderId="11" xfId="0" applyNumberFormat="1" applyFont="1" applyFill="1" applyBorder="1" applyAlignment="1">
      <alignment horizontal="right" vertical="center"/>
    </xf>
    <xf numFmtId="180" fontId="51" fillId="0" borderId="10" xfId="0" applyNumberFormat="1" applyFont="1" applyFill="1" applyBorder="1" applyAlignment="1">
      <alignment horizontal="right" vertical="center"/>
    </xf>
    <xf numFmtId="180" fontId="6" fillId="32" borderId="17" xfId="0" applyNumberFormat="1" applyFont="1" applyFill="1" applyBorder="1" applyAlignment="1">
      <alignment horizontal="right" vertical="center"/>
    </xf>
    <xf numFmtId="180" fontId="4" fillId="32" borderId="17" xfId="0" applyNumberFormat="1" applyFont="1" applyFill="1" applyBorder="1" applyAlignment="1">
      <alignment horizontal="right" vertical="center"/>
    </xf>
    <xf numFmtId="180" fontId="6" fillId="32" borderId="11" xfId="0" applyNumberFormat="1" applyFont="1" applyFill="1" applyBorder="1" applyAlignment="1">
      <alignment horizontal="right" vertical="center"/>
    </xf>
    <xf numFmtId="180" fontId="4" fillId="32" borderId="10" xfId="0" applyNumberFormat="1" applyFont="1" applyFill="1" applyBorder="1" applyAlignment="1">
      <alignment horizontal="right" vertical="center"/>
    </xf>
    <xf numFmtId="180" fontId="6" fillId="32" borderId="10" xfId="0" applyNumberFormat="1" applyFont="1" applyFill="1" applyBorder="1" applyAlignment="1">
      <alignment horizontal="right" vertical="center"/>
    </xf>
    <xf numFmtId="180" fontId="4" fillId="32" borderId="16" xfId="0" applyNumberFormat="1" applyFont="1" applyFill="1" applyBorder="1" applyAlignment="1">
      <alignment horizontal="right" vertical="center"/>
    </xf>
    <xf numFmtId="180" fontId="6" fillId="32" borderId="16" xfId="0" applyNumberFormat="1" applyFont="1" applyFill="1" applyBorder="1" applyAlignment="1">
      <alignment horizontal="right" vertical="center"/>
    </xf>
    <xf numFmtId="177" fontId="4" fillId="32" borderId="11" xfId="0" applyNumberFormat="1" applyFont="1" applyFill="1" applyBorder="1" applyAlignment="1">
      <alignment horizontal="right" vertical="center" wrapText="1"/>
    </xf>
    <xf numFmtId="180" fontId="6" fillId="0" borderId="0" xfId="0" applyNumberFormat="1" applyFont="1" applyFill="1" applyBorder="1" applyAlignment="1">
      <alignment horizontal="right" vertical="top" wrapText="1"/>
    </xf>
    <xf numFmtId="179" fontId="4" fillId="0" borderId="11" xfId="0" applyNumberFormat="1" applyFont="1" applyFill="1" applyBorder="1" applyAlignment="1">
      <alignment horizontal="right" vertical="center" wrapText="1"/>
    </xf>
    <xf numFmtId="179" fontId="4" fillId="0" borderId="19" xfId="0" applyNumberFormat="1" applyFont="1" applyFill="1" applyBorder="1" applyAlignment="1">
      <alignment horizontal="right" vertical="center" wrapText="1"/>
    </xf>
    <xf numFmtId="180" fontId="51" fillId="32" borderId="11" xfId="0" applyNumberFormat="1" applyFont="1" applyFill="1" applyBorder="1" applyAlignment="1">
      <alignment horizontal="right" vertical="center"/>
    </xf>
    <xf numFmtId="180" fontId="51" fillId="32" borderId="10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left" vertical="center" wrapText="1"/>
    </xf>
    <xf numFmtId="180" fontId="16" fillId="0" borderId="0" xfId="0" applyNumberFormat="1" applyFont="1" applyFill="1" applyAlignment="1">
      <alignment horizontal="center" vertical="top" wrapText="1"/>
    </xf>
    <xf numFmtId="180" fontId="4" fillId="0" borderId="20" xfId="0" applyNumberFormat="1" applyFont="1" applyFill="1" applyBorder="1" applyAlignment="1">
      <alignment horizontal="center" vertical="center" wrapText="1"/>
    </xf>
    <xf numFmtId="180" fontId="4" fillId="0" borderId="18" xfId="0" applyNumberFormat="1" applyFont="1" applyFill="1" applyBorder="1" applyAlignment="1">
      <alignment horizontal="center" vertical="center" wrapText="1"/>
    </xf>
    <xf numFmtId="180" fontId="12" fillId="0" borderId="20" xfId="0" applyNumberFormat="1" applyFont="1" applyFill="1" applyBorder="1" applyAlignment="1">
      <alignment horizontal="center" vertical="center" wrapText="1"/>
    </xf>
    <xf numFmtId="180" fontId="12" fillId="0" borderId="18" xfId="0" applyNumberFormat="1" applyFont="1" applyFill="1" applyBorder="1" applyAlignment="1">
      <alignment horizontal="center" vertical="center" wrapText="1"/>
    </xf>
    <xf numFmtId="180" fontId="4" fillId="0" borderId="21" xfId="0" applyNumberFormat="1" applyFont="1" applyFill="1" applyBorder="1" applyAlignment="1">
      <alignment horizontal="center" vertical="center" wrapText="1"/>
    </xf>
    <xf numFmtId="180" fontId="4" fillId="0" borderId="22" xfId="0" applyNumberFormat="1" applyFont="1" applyFill="1" applyBorder="1" applyAlignment="1">
      <alignment horizontal="center" vertical="center" wrapText="1"/>
    </xf>
    <xf numFmtId="180" fontId="4" fillId="0" borderId="23" xfId="0" applyNumberFormat="1" applyFont="1" applyFill="1" applyBorder="1" applyAlignment="1">
      <alignment horizontal="center" vertical="center" wrapText="1"/>
    </xf>
    <xf numFmtId="180" fontId="4" fillId="0" borderId="24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Fill="1" applyAlignment="1">
      <alignment horizontal="lef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5"/>
  <sheetViews>
    <sheetView tabSelected="1" zoomScale="110" zoomScaleNormal="110" zoomScaleSheetLayoutView="90" zoomScalePageLayoutView="0" workbookViewId="0" topLeftCell="B1">
      <pane ySplit="4" topLeftCell="A5" activePane="bottomLeft" state="frozen"/>
      <selection pane="topLeft" activeCell="A1" sqref="A1"/>
      <selection pane="bottomLeft" activeCell="C1" sqref="C1:J1"/>
    </sheetView>
  </sheetViews>
  <sheetFormatPr defaultColWidth="9.00390625" defaultRowHeight="12.75"/>
  <cols>
    <col min="1" max="1" width="7.125" style="1" customWidth="1"/>
    <col min="2" max="2" width="16.00390625" style="1" customWidth="1"/>
    <col min="3" max="3" width="43.125" style="1" customWidth="1"/>
    <col min="4" max="4" width="27.375" style="1" customWidth="1"/>
    <col min="5" max="5" width="26.125" style="1" customWidth="1"/>
    <col min="6" max="6" width="19.625" style="1" customWidth="1"/>
    <col min="7" max="7" width="15.125" style="1" customWidth="1"/>
    <col min="8" max="8" width="14.875" style="1" customWidth="1"/>
    <col min="9" max="9" width="19.25390625" style="1" customWidth="1"/>
    <col min="10" max="10" width="18.625" style="1" customWidth="1"/>
    <col min="11" max="11" width="10.875" style="1" bestFit="1" customWidth="1"/>
    <col min="12" max="12" width="10.75390625" style="1" bestFit="1" customWidth="1"/>
    <col min="13" max="16384" width="9.125" style="1" customWidth="1"/>
  </cols>
  <sheetData>
    <row r="1" spans="3:10" ht="58.5" customHeight="1" thickBot="1">
      <c r="C1" s="68" t="s">
        <v>110</v>
      </c>
      <c r="D1" s="68"/>
      <c r="E1" s="68"/>
      <c r="F1" s="68"/>
      <c r="G1" s="68"/>
      <c r="H1" s="68"/>
      <c r="I1" s="68"/>
      <c r="J1" s="68"/>
    </row>
    <row r="2" spans="3:10" ht="33" customHeight="1">
      <c r="C2" s="69" t="s">
        <v>9</v>
      </c>
      <c r="D2" s="71" t="s">
        <v>106</v>
      </c>
      <c r="E2" s="69" t="s">
        <v>111</v>
      </c>
      <c r="F2" s="69" t="s">
        <v>17</v>
      </c>
      <c r="G2" s="73" t="s">
        <v>10</v>
      </c>
      <c r="H2" s="74"/>
      <c r="I2" s="73" t="s">
        <v>7</v>
      </c>
      <c r="J2" s="74"/>
    </row>
    <row r="3" spans="3:10" ht="18" customHeight="1" thickBot="1">
      <c r="C3" s="70"/>
      <c r="D3" s="72"/>
      <c r="E3" s="70"/>
      <c r="F3" s="70"/>
      <c r="G3" s="75"/>
      <c r="H3" s="76"/>
      <c r="I3" s="75"/>
      <c r="J3" s="76"/>
    </row>
    <row r="4" spans="3:10" ht="52.5" customHeight="1">
      <c r="C4" s="70"/>
      <c r="D4" s="72"/>
      <c r="E4" s="70"/>
      <c r="F4" s="70"/>
      <c r="G4" s="49" t="s">
        <v>6</v>
      </c>
      <c r="H4" s="50" t="s">
        <v>11</v>
      </c>
      <c r="I4" s="45" t="s">
        <v>6</v>
      </c>
      <c r="J4" s="51" t="s">
        <v>12</v>
      </c>
    </row>
    <row r="5" spans="3:10" ht="66" customHeight="1">
      <c r="C5" s="19" t="s">
        <v>18</v>
      </c>
      <c r="D5" s="13"/>
      <c r="E5" s="13"/>
      <c r="F5" s="20"/>
      <c r="G5" s="43"/>
      <c r="H5" s="43"/>
      <c r="I5" s="43"/>
      <c r="J5" s="13"/>
    </row>
    <row r="6" spans="3:10" s="22" customFormat="1" ht="16.5" customHeight="1">
      <c r="C6" s="21" t="s">
        <v>1</v>
      </c>
      <c r="D6" s="9">
        <f>D12+D18</f>
        <v>11800</v>
      </c>
      <c r="E6" s="9">
        <f>E12+E18</f>
        <v>16000</v>
      </c>
      <c r="F6" s="9">
        <f>F12+F18</f>
        <v>20000</v>
      </c>
      <c r="G6" s="9">
        <f>G12+G18</f>
        <v>10040</v>
      </c>
      <c r="H6" s="47">
        <f>G6/F6</f>
        <v>0.502</v>
      </c>
      <c r="I6" s="9">
        <f>I12+I18</f>
        <v>10040</v>
      </c>
      <c r="J6" s="48">
        <f>I6/F6</f>
        <v>0.502</v>
      </c>
    </row>
    <row r="7" spans="3:10" ht="16.5" customHeight="1">
      <c r="C7" s="12" t="s">
        <v>19</v>
      </c>
      <c r="D7" s="7">
        <f aca="true" t="shared" si="0" ref="D7:G9">D13+D19</f>
        <v>11800</v>
      </c>
      <c r="E7" s="7">
        <f t="shared" si="0"/>
        <v>16000</v>
      </c>
      <c r="F7" s="7">
        <f t="shared" si="0"/>
        <v>20000</v>
      </c>
      <c r="G7" s="7">
        <f t="shared" si="0"/>
        <v>10040</v>
      </c>
      <c r="H7" s="47">
        <f>G7/F7</f>
        <v>0.502</v>
      </c>
      <c r="I7" s="7">
        <f>I13+I19</f>
        <v>10040</v>
      </c>
      <c r="J7" s="48">
        <f>I7/F7</f>
        <v>0.502</v>
      </c>
    </row>
    <row r="8" spans="3:11" ht="15" customHeight="1">
      <c r="C8" s="12" t="s">
        <v>13</v>
      </c>
      <c r="D8" s="7">
        <f t="shared" si="0"/>
        <v>0</v>
      </c>
      <c r="E8" s="7">
        <f t="shared" si="0"/>
        <v>0</v>
      </c>
      <c r="F8" s="7">
        <f t="shared" si="0"/>
        <v>0</v>
      </c>
      <c r="G8" s="7">
        <f t="shared" si="0"/>
        <v>0</v>
      </c>
      <c r="H8" s="47">
        <v>0</v>
      </c>
      <c r="I8" s="7">
        <f>I14+I20</f>
        <v>0</v>
      </c>
      <c r="J8" s="48">
        <v>0</v>
      </c>
      <c r="K8" s="23"/>
    </row>
    <row r="9" spans="3:10" ht="15.75" customHeight="1">
      <c r="C9" s="12" t="s">
        <v>14</v>
      </c>
      <c r="D9" s="7">
        <f t="shared" si="0"/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47">
        <v>0</v>
      </c>
      <c r="I9" s="7">
        <f>I15+I21</f>
        <v>0</v>
      </c>
      <c r="J9" s="48">
        <v>0</v>
      </c>
    </row>
    <row r="10" spans="3:10" ht="16.5" customHeight="1">
      <c r="C10" s="12"/>
      <c r="D10" s="14"/>
      <c r="E10" s="14"/>
      <c r="F10" s="7"/>
      <c r="G10" s="8"/>
      <c r="H10" s="47"/>
      <c r="I10" s="8"/>
      <c r="J10" s="48"/>
    </row>
    <row r="11" spans="3:10" ht="63">
      <c r="C11" s="11" t="s">
        <v>20</v>
      </c>
      <c r="D11" s="14"/>
      <c r="E11" s="14"/>
      <c r="F11" s="7"/>
      <c r="G11" s="8"/>
      <c r="H11" s="47"/>
      <c r="I11" s="8"/>
      <c r="J11" s="48"/>
    </row>
    <row r="12" spans="3:10" ht="16.5" customHeight="1">
      <c r="C12" s="12" t="s">
        <v>1</v>
      </c>
      <c r="D12" s="7">
        <f>D13+D14+D15</f>
        <v>0</v>
      </c>
      <c r="E12" s="7">
        <f>E13+E14+E15</f>
        <v>0</v>
      </c>
      <c r="F12" s="7">
        <f>F13+F14+F15</f>
        <v>0</v>
      </c>
      <c r="G12" s="7">
        <f>G13+G14+G15</f>
        <v>0</v>
      </c>
      <c r="H12" s="47">
        <v>0</v>
      </c>
      <c r="I12" s="7">
        <f>I13+I14+I15</f>
        <v>0</v>
      </c>
      <c r="J12" s="48">
        <v>0</v>
      </c>
    </row>
    <row r="13" spans="3:10" ht="16.5" customHeight="1">
      <c r="C13" s="12" t="s">
        <v>19</v>
      </c>
      <c r="D13" s="8">
        <v>0</v>
      </c>
      <c r="E13" s="8">
        <v>0</v>
      </c>
      <c r="F13" s="8">
        <v>0</v>
      </c>
      <c r="G13" s="8">
        <v>0</v>
      </c>
      <c r="H13" s="47">
        <v>0</v>
      </c>
      <c r="I13" s="8">
        <v>0</v>
      </c>
      <c r="J13" s="48">
        <v>0</v>
      </c>
    </row>
    <row r="14" spans="3:10" ht="16.5" customHeight="1">
      <c r="C14" s="12" t="s">
        <v>13</v>
      </c>
      <c r="D14" s="8">
        <v>0</v>
      </c>
      <c r="E14" s="8">
        <v>0</v>
      </c>
      <c r="F14" s="7">
        <v>0</v>
      </c>
      <c r="G14" s="8">
        <v>0</v>
      </c>
      <c r="H14" s="47">
        <v>0</v>
      </c>
      <c r="I14" s="8">
        <v>0</v>
      </c>
      <c r="J14" s="48">
        <v>0</v>
      </c>
    </row>
    <row r="15" spans="3:10" ht="16.5" customHeight="1">
      <c r="C15" s="12" t="s">
        <v>14</v>
      </c>
      <c r="D15" s="8">
        <v>0</v>
      </c>
      <c r="E15" s="8">
        <v>0</v>
      </c>
      <c r="F15" s="7">
        <v>0</v>
      </c>
      <c r="G15" s="8">
        <v>0</v>
      </c>
      <c r="H15" s="47">
        <v>0</v>
      </c>
      <c r="I15" s="8">
        <v>0</v>
      </c>
      <c r="J15" s="48">
        <v>0</v>
      </c>
    </row>
    <row r="16" spans="3:10" ht="16.5" customHeight="1">
      <c r="C16" s="12"/>
      <c r="D16" s="14"/>
      <c r="E16" s="14"/>
      <c r="F16" s="7"/>
      <c r="G16" s="8"/>
      <c r="H16" s="47"/>
      <c r="I16" s="8"/>
      <c r="J16" s="48"/>
    </row>
    <row r="17" spans="3:10" ht="47.25">
      <c r="C17" s="11" t="s">
        <v>21</v>
      </c>
      <c r="D17" s="14"/>
      <c r="E17" s="14"/>
      <c r="F17" s="7"/>
      <c r="G17" s="8"/>
      <c r="H17" s="47"/>
      <c r="I17" s="8"/>
      <c r="J17" s="48"/>
    </row>
    <row r="18" spans="3:10" ht="16.5" customHeight="1">
      <c r="C18" s="12" t="s">
        <v>1</v>
      </c>
      <c r="D18" s="7">
        <f>D19+D20+D21</f>
        <v>11800</v>
      </c>
      <c r="E18" s="7">
        <f>E19+E20+E21</f>
        <v>16000</v>
      </c>
      <c r="F18" s="7">
        <f>F19+F20+F21</f>
        <v>20000</v>
      </c>
      <c r="G18" s="7">
        <f>G19+G20+G21</f>
        <v>10040</v>
      </c>
      <c r="H18" s="47">
        <f>G18/F18</f>
        <v>0.502</v>
      </c>
      <c r="I18" s="7">
        <f>I19+I20+I21</f>
        <v>10040</v>
      </c>
      <c r="J18" s="48">
        <f>I18/F18</f>
        <v>0.502</v>
      </c>
    </row>
    <row r="19" spans="3:10" ht="16.5" customHeight="1">
      <c r="C19" s="12" t="s">
        <v>19</v>
      </c>
      <c r="D19" s="8">
        <v>11800</v>
      </c>
      <c r="E19" s="8">
        <v>16000</v>
      </c>
      <c r="F19" s="8">
        <v>20000</v>
      </c>
      <c r="G19" s="8">
        <v>10040</v>
      </c>
      <c r="H19" s="47">
        <f>G19/F19</f>
        <v>0.502</v>
      </c>
      <c r="I19" s="8">
        <v>10040</v>
      </c>
      <c r="J19" s="48">
        <f>I19/F19</f>
        <v>0.502</v>
      </c>
    </row>
    <row r="20" spans="3:11" ht="16.5" customHeight="1">
      <c r="C20" s="12" t="s">
        <v>13</v>
      </c>
      <c r="D20" s="8">
        <v>0</v>
      </c>
      <c r="E20" s="8">
        <v>0</v>
      </c>
      <c r="F20" s="8">
        <v>0</v>
      </c>
      <c r="G20" s="8">
        <v>0</v>
      </c>
      <c r="H20" s="47">
        <v>0</v>
      </c>
      <c r="I20" s="8">
        <v>0</v>
      </c>
      <c r="J20" s="48">
        <v>0</v>
      </c>
      <c r="K20" s="23"/>
    </row>
    <row r="21" spans="3:10" ht="16.5" customHeight="1">
      <c r="C21" s="12" t="s">
        <v>14</v>
      </c>
      <c r="D21" s="8">
        <v>0</v>
      </c>
      <c r="E21" s="8">
        <v>0</v>
      </c>
      <c r="F21" s="7">
        <v>0</v>
      </c>
      <c r="G21" s="8">
        <v>0</v>
      </c>
      <c r="H21" s="47">
        <v>0</v>
      </c>
      <c r="I21" s="8">
        <v>0</v>
      </c>
      <c r="J21" s="48">
        <v>0</v>
      </c>
    </row>
    <row r="22" spans="3:10" ht="15.75">
      <c r="C22" s="12"/>
      <c r="D22" s="14"/>
      <c r="E22" s="14"/>
      <c r="F22" s="7"/>
      <c r="G22" s="8"/>
      <c r="H22" s="47"/>
      <c r="I22" s="8"/>
      <c r="J22" s="48"/>
    </row>
    <row r="23" spans="3:10" ht="47.25">
      <c r="C23" s="19" t="s">
        <v>22</v>
      </c>
      <c r="D23" s="14"/>
      <c r="E23" s="14"/>
      <c r="F23" s="27"/>
      <c r="G23" s="14"/>
      <c r="H23" s="47"/>
      <c r="I23" s="8"/>
      <c r="J23" s="48"/>
    </row>
    <row r="24" spans="3:10" s="22" customFormat="1" ht="15.75">
      <c r="C24" s="21" t="s">
        <v>1</v>
      </c>
      <c r="D24" s="57">
        <f>D30+D36+D42+D48+D54+D60+D66</f>
        <v>574592.5</v>
      </c>
      <c r="E24" s="57">
        <f>E30+E36+E42+E48+E54+E60+E66</f>
        <v>623189.73</v>
      </c>
      <c r="F24" s="9">
        <f>F30+F36+F42+F48+F54+F60+F66</f>
        <v>651496.2000000001</v>
      </c>
      <c r="G24" s="9">
        <f>G30+G36+G42+G48+G54+G60+G66</f>
        <v>455784.47</v>
      </c>
      <c r="H24" s="47">
        <f>G24/F24</f>
        <v>0.69959651337951</v>
      </c>
      <c r="I24" s="57">
        <f>I30+I36+I42+I48+I54+I60+I66</f>
        <v>455784.51999999996</v>
      </c>
      <c r="J24" s="48">
        <f>I24/F24</f>
        <v>0.6995965901259285</v>
      </c>
    </row>
    <row r="25" spans="3:10" ht="15.75">
      <c r="C25" s="12" t="s">
        <v>19</v>
      </c>
      <c r="D25" s="7">
        <f aca="true" t="shared" si="1" ref="D25:F27">D31+D37+D43+D49+D55+D61+D67</f>
        <v>565739.8</v>
      </c>
      <c r="E25" s="7">
        <f t="shared" si="1"/>
        <v>614270.35</v>
      </c>
      <c r="F25" s="7">
        <f t="shared" si="1"/>
        <v>605673.5</v>
      </c>
      <c r="G25" s="7">
        <f>G31+G37+G43+G49+G55+G61+G67</f>
        <v>427348.33</v>
      </c>
      <c r="H25" s="47">
        <f>G25/F25</f>
        <v>0.705575413155768</v>
      </c>
      <c r="I25" s="58">
        <f>I31+I37+I43+I49+I55+I61+I67</f>
        <v>427348.38000000006</v>
      </c>
      <c r="J25" s="48">
        <f>I25/F25</f>
        <v>0.7055754957084965</v>
      </c>
    </row>
    <row r="26" spans="3:10" ht="15.75">
      <c r="C26" s="12" t="s">
        <v>13</v>
      </c>
      <c r="D26" s="7">
        <f t="shared" si="1"/>
        <v>8852.7</v>
      </c>
      <c r="E26" s="7">
        <f t="shared" si="1"/>
        <v>8919.380000000001</v>
      </c>
      <c r="F26" s="7">
        <f t="shared" si="1"/>
        <v>8852.7</v>
      </c>
      <c r="G26" s="7">
        <f>G32+G38+G44+G50+G56+G62+G68</f>
        <v>6770.34</v>
      </c>
      <c r="H26" s="47">
        <f>G26/F26</f>
        <v>0.764776847741367</v>
      </c>
      <c r="I26" s="7">
        <f>I32+I38+I44+I50+I56+I62+I68</f>
        <v>6770.34</v>
      </c>
      <c r="J26" s="48">
        <f>I26/F26</f>
        <v>0.764776847741367</v>
      </c>
    </row>
    <row r="27" spans="3:10" ht="15.75">
      <c r="C27" s="12" t="s">
        <v>14</v>
      </c>
      <c r="D27" s="7">
        <f t="shared" si="1"/>
        <v>0</v>
      </c>
      <c r="E27" s="7">
        <v>0</v>
      </c>
      <c r="F27" s="7">
        <f t="shared" si="1"/>
        <v>36970</v>
      </c>
      <c r="G27" s="7">
        <f>G33+G39+G45+G51+G57+G63+G69</f>
        <v>21665.8</v>
      </c>
      <c r="H27" s="47">
        <f>G27/F27</f>
        <v>0.5860373275628888</v>
      </c>
      <c r="I27" s="7">
        <f>I33+I39+I45+I51+I57+I63+I69</f>
        <v>21665.8</v>
      </c>
      <c r="J27" s="48">
        <f>I27/F27</f>
        <v>0.5860373275628888</v>
      </c>
    </row>
    <row r="28" spans="3:10" ht="15.75">
      <c r="C28" s="12"/>
      <c r="D28" s="7"/>
      <c r="E28" s="7"/>
      <c r="F28" s="7"/>
      <c r="G28" s="7"/>
      <c r="H28" s="47"/>
      <c r="I28" s="7"/>
      <c r="J28" s="48"/>
    </row>
    <row r="29" spans="3:10" ht="31.5">
      <c r="C29" s="12" t="s">
        <v>23</v>
      </c>
      <c r="D29" s="7"/>
      <c r="E29" s="7"/>
      <c r="F29" s="7"/>
      <c r="G29" s="7"/>
      <c r="H29" s="47"/>
      <c r="I29" s="7"/>
      <c r="J29" s="48"/>
    </row>
    <row r="30" spans="3:10" ht="15.75">
      <c r="C30" s="12" t="s">
        <v>1</v>
      </c>
      <c r="D30" s="7">
        <f>D31+D32+D33</f>
        <v>44954.6</v>
      </c>
      <c r="E30" s="7">
        <f>E31+E32+E33</f>
        <v>51669.4</v>
      </c>
      <c r="F30" s="7">
        <f>F31+F32+F33</f>
        <v>49424.6</v>
      </c>
      <c r="G30" s="7">
        <f>G31+G32+G33</f>
        <v>34196.8</v>
      </c>
      <c r="H30" s="47">
        <f>G30/F30</f>
        <v>0.6918983664005375</v>
      </c>
      <c r="I30" s="7">
        <f>I31+I32+I33</f>
        <v>34196.8</v>
      </c>
      <c r="J30" s="48">
        <f>I30/F30</f>
        <v>0.6918983664005375</v>
      </c>
    </row>
    <row r="31" spans="3:10" ht="15.75">
      <c r="C31" s="12" t="s">
        <v>19</v>
      </c>
      <c r="D31" s="7">
        <v>44954.6</v>
      </c>
      <c r="E31" s="7">
        <v>51669.4</v>
      </c>
      <c r="F31" s="7">
        <v>48754.6</v>
      </c>
      <c r="G31" s="7">
        <v>33719.9</v>
      </c>
      <c r="H31" s="47">
        <f>G31/F31</f>
        <v>0.6916249953850508</v>
      </c>
      <c r="I31" s="7">
        <v>33719.9</v>
      </c>
      <c r="J31" s="48">
        <f>I31/F31</f>
        <v>0.6916249953850508</v>
      </c>
    </row>
    <row r="32" spans="3:10" ht="15.75">
      <c r="C32" s="12" t="s">
        <v>13</v>
      </c>
      <c r="D32" s="7">
        <v>0</v>
      </c>
      <c r="E32" s="7">
        <v>0</v>
      </c>
      <c r="F32" s="7">
        <v>0</v>
      </c>
      <c r="G32" s="7">
        <v>0</v>
      </c>
      <c r="H32" s="47">
        <v>0</v>
      </c>
      <c r="I32" s="7">
        <v>0</v>
      </c>
      <c r="J32" s="48">
        <v>0</v>
      </c>
    </row>
    <row r="33" spans="3:10" ht="15.75">
      <c r="C33" s="12" t="s">
        <v>14</v>
      </c>
      <c r="D33" s="7">
        <v>0</v>
      </c>
      <c r="E33" s="7">
        <v>0</v>
      </c>
      <c r="F33" s="7">
        <v>670</v>
      </c>
      <c r="G33" s="7">
        <v>476.9</v>
      </c>
      <c r="H33" s="47">
        <f>G33/F33</f>
        <v>0.7117910447761193</v>
      </c>
      <c r="I33" s="7">
        <v>476.9</v>
      </c>
      <c r="J33" s="48">
        <f>I33/F33</f>
        <v>0.7117910447761193</v>
      </c>
    </row>
    <row r="34" spans="3:10" ht="15.75">
      <c r="C34" s="12"/>
      <c r="D34" s="7"/>
      <c r="E34" s="7"/>
      <c r="F34" s="7"/>
      <c r="G34" s="7"/>
      <c r="H34" s="47"/>
      <c r="I34" s="7"/>
      <c r="J34" s="48"/>
    </row>
    <row r="35" spans="3:10" ht="31.5">
      <c r="C35" s="12" t="s">
        <v>24</v>
      </c>
      <c r="D35" s="7"/>
      <c r="E35" s="7"/>
      <c r="F35" s="7"/>
      <c r="G35" s="7"/>
      <c r="H35" s="47"/>
      <c r="I35" s="7"/>
      <c r="J35" s="48"/>
    </row>
    <row r="36" spans="3:10" ht="15.75">
      <c r="C36" s="12" t="s">
        <v>1</v>
      </c>
      <c r="D36" s="7">
        <f>D37+D38+D39</f>
        <v>90252</v>
      </c>
      <c r="E36" s="7">
        <f>E37+E38+E39</f>
        <v>92044.21</v>
      </c>
      <c r="F36" s="7">
        <f>F37+F38+F39</f>
        <v>92717.3</v>
      </c>
      <c r="G36" s="7">
        <f>G37+G38+G39</f>
        <v>67948.65999999999</v>
      </c>
      <c r="H36" s="47">
        <f>G36/F36</f>
        <v>0.7328584848782265</v>
      </c>
      <c r="I36" s="7">
        <f>I37+I38+I39</f>
        <v>67948.65999999999</v>
      </c>
      <c r="J36" s="48">
        <f>I36/F36</f>
        <v>0.7328584848782265</v>
      </c>
    </row>
    <row r="37" spans="3:10" ht="15.75">
      <c r="C37" s="12" t="s">
        <v>19</v>
      </c>
      <c r="D37" s="7">
        <v>90252</v>
      </c>
      <c r="E37" s="7">
        <v>92044.21</v>
      </c>
      <c r="F37" s="7">
        <v>92337.3</v>
      </c>
      <c r="G37" s="7">
        <v>67734.26</v>
      </c>
      <c r="H37" s="47">
        <f>G37/F37</f>
        <v>0.7335525296927676</v>
      </c>
      <c r="I37" s="58">
        <v>67734.26</v>
      </c>
      <c r="J37" s="48">
        <f>I37/F37</f>
        <v>0.7335525296927676</v>
      </c>
    </row>
    <row r="38" spans="3:10" ht="15.75">
      <c r="C38" s="12" t="s">
        <v>13</v>
      </c>
      <c r="D38" s="7">
        <v>0</v>
      </c>
      <c r="E38" s="7">
        <v>0</v>
      </c>
      <c r="F38" s="7">
        <v>0</v>
      </c>
      <c r="G38" s="7">
        <v>0</v>
      </c>
      <c r="H38" s="47">
        <v>0</v>
      </c>
      <c r="I38" s="7">
        <v>0</v>
      </c>
      <c r="J38" s="48">
        <v>0</v>
      </c>
    </row>
    <row r="39" spans="3:10" ht="15.75">
      <c r="C39" s="12" t="s">
        <v>14</v>
      </c>
      <c r="D39" s="7">
        <v>0</v>
      </c>
      <c r="E39" s="7">
        <v>0</v>
      </c>
      <c r="F39" s="7">
        <v>380</v>
      </c>
      <c r="G39" s="7">
        <v>214.4</v>
      </c>
      <c r="H39" s="47">
        <f>G39/F39</f>
        <v>0.5642105263157895</v>
      </c>
      <c r="I39" s="7">
        <v>214.4</v>
      </c>
      <c r="J39" s="48">
        <f>I39/F39</f>
        <v>0.5642105263157895</v>
      </c>
    </row>
    <row r="40" spans="3:10" ht="15.75">
      <c r="C40" s="12"/>
      <c r="D40" s="7"/>
      <c r="E40" s="7"/>
      <c r="F40" s="7"/>
      <c r="G40" s="7"/>
      <c r="H40" s="47"/>
      <c r="I40" s="7"/>
      <c r="J40" s="48"/>
    </row>
    <row r="41" spans="3:10" ht="63">
      <c r="C41" s="12" t="s">
        <v>25</v>
      </c>
      <c r="D41" s="7"/>
      <c r="E41" s="7"/>
      <c r="F41" s="7"/>
      <c r="G41" s="7"/>
      <c r="H41" s="47"/>
      <c r="I41" s="7"/>
      <c r="J41" s="48"/>
    </row>
    <row r="42" spans="3:10" ht="15.75">
      <c r="C42" s="12" t="s">
        <v>1</v>
      </c>
      <c r="D42" s="58">
        <f>D43+D44+D45</f>
        <v>408982.5</v>
      </c>
      <c r="E42" s="58">
        <f>E43+E44+E45</f>
        <v>412844.12</v>
      </c>
      <c r="F42" s="7">
        <f>F43+F44+F45</f>
        <v>444100.5</v>
      </c>
      <c r="G42" s="7">
        <f>G43+G44+G45</f>
        <v>328575.28</v>
      </c>
      <c r="H42" s="47">
        <f>G42/F42</f>
        <v>0.7398669445316995</v>
      </c>
      <c r="I42" s="7">
        <f>I43+I44+I45</f>
        <v>328575.28</v>
      </c>
      <c r="J42" s="48">
        <f>I42/F42</f>
        <v>0.7398669445316995</v>
      </c>
    </row>
    <row r="43" spans="3:10" ht="15.75">
      <c r="C43" s="12" t="s">
        <v>19</v>
      </c>
      <c r="D43" s="58">
        <v>406775.8</v>
      </c>
      <c r="E43" s="7">
        <v>410570.74</v>
      </c>
      <c r="F43" s="7">
        <v>405973.8</v>
      </c>
      <c r="G43" s="7">
        <v>305327.4</v>
      </c>
      <c r="H43" s="47">
        <f>G43/F43</f>
        <v>0.7520864646930419</v>
      </c>
      <c r="I43" s="58">
        <v>305327.4</v>
      </c>
      <c r="J43" s="48">
        <f>I43/F43</f>
        <v>0.7520864646930419</v>
      </c>
    </row>
    <row r="44" spans="3:10" ht="15.75">
      <c r="C44" s="12" t="s">
        <v>13</v>
      </c>
      <c r="D44" s="58">
        <v>2206.7</v>
      </c>
      <c r="E44" s="7">
        <v>2273.38</v>
      </c>
      <c r="F44" s="7">
        <v>2206.7</v>
      </c>
      <c r="G44" s="7">
        <v>2273.38</v>
      </c>
      <c r="H44" s="47">
        <f>G44/F44</f>
        <v>1.0302170662074592</v>
      </c>
      <c r="I44" s="7">
        <v>2273.38</v>
      </c>
      <c r="J44" s="48">
        <f>I44/F44</f>
        <v>1.0302170662074592</v>
      </c>
    </row>
    <row r="45" spans="3:10" ht="15.75">
      <c r="C45" s="12" t="s">
        <v>14</v>
      </c>
      <c r="D45" s="7">
        <v>0</v>
      </c>
      <c r="E45" s="7">
        <v>0</v>
      </c>
      <c r="F45" s="7">
        <v>35920</v>
      </c>
      <c r="G45" s="7">
        <v>20974.5</v>
      </c>
      <c r="H45" s="47">
        <f>G45/F45</f>
        <v>0.5839226057906459</v>
      </c>
      <c r="I45" s="7">
        <v>20974.5</v>
      </c>
      <c r="J45" s="48">
        <f>I45/F45</f>
        <v>0.5839226057906459</v>
      </c>
    </row>
    <row r="46" spans="3:10" ht="15.75">
      <c r="C46" s="12"/>
      <c r="D46" s="7"/>
      <c r="E46" s="7"/>
      <c r="F46" s="7"/>
      <c r="G46" s="7"/>
      <c r="H46" s="47"/>
      <c r="I46" s="7"/>
      <c r="J46" s="48"/>
    </row>
    <row r="47" spans="3:10" ht="63">
      <c r="C47" s="12" t="s">
        <v>26</v>
      </c>
      <c r="D47" s="7"/>
      <c r="E47" s="7"/>
      <c r="F47" s="7"/>
      <c r="G47" s="7"/>
      <c r="H47" s="47"/>
      <c r="I47" s="7"/>
      <c r="J47" s="48"/>
    </row>
    <row r="48" spans="3:10" ht="15.75">
      <c r="C48" s="12" t="s">
        <v>1</v>
      </c>
      <c r="D48" s="7">
        <f>D49+D50+D51</f>
        <v>3702</v>
      </c>
      <c r="E48" s="7">
        <f>E49+E50+E51</f>
        <v>40230.6</v>
      </c>
      <c r="F48" s="7">
        <f>F49+F50+F51</f>
        <v>33968.6</v>
      </c>
      <c r="G48" s="7">
        <f>G49+G50+G51</f>
        <v>7577.8</v>
      </c>
      <c r="H48" s="47">
        <f>G48/F48</f>
        <v>0.22308249383253947</v>
      </c>
      <c r="I48" s="7">
        <f>I49+I50+I51</f>
        <v>7577.84</v>
      </c>
      <c r="J48" s="48">
        <f>I48/F48</f>
        <v>0.22308367139063726</v>
      </c>
    </row>
    <row r="49" spans="3:10" ht="15.75">
      <c r="C49" s="12" t="s">
        <v>19</v>
      </c>
      <c r="D49" s="7">
        <v>3702</v>
      </c>
      <c r="E49" s="7">
        <v>40230.6</v>
      </c>
      <c r="F49" s="7">
        <v>33968.6</v>
      </c>
      <c r="G49" s="7">
        <v>7577.8</v>
      </c>
      <c r="H49" s="47">
        <f>G49/F49</f>
        <v>0.22308249383253947</v>
      </c>
      <c r="I49" s="7">
        <v>7577.84</v>
      </c>
      <c r="J49" s="48">
        <f>I49/F49</f>
        <v>0.22308367139063726</v>
      </c>
    </row>
    <row r="50" spans="3:10" ht="15.75">
      <c r="C50" s="12" t="s">
        <v>13</v>
      </c>
      <c r="D50" s="7">
        <v>0</v>
      </c>
      <c r="E50" s="7">
        <v>0</v>
      </c>
      <c r="F50" s="7">
        <v>0</v>
      </c>
      <c r="G50" s="7">
        <v>0</v>
      </c>
      <c r="H50" s="47">
        <v>0</v>
      </c>
      <c r="I50" s="7">
        <v>0</v>
      </c>
      <c r="J50" s="48">
        <v>0</v>
      </c>
    </row>
    <row r="51" spans="3:10" ht="15.75">
      <c r="C51" s="12" t="s">
        <v>14</v>
      </c>
      <c r="D51" s="7">
        <v>0</v>
      </c>
      <c r="E51" s="7">
        <v>0</v>
      </c>
      <c r="F51" s="7">
        <v>0</v>
      </c>
      <c r="G51" s="7">
        <v>0</v>
      </c>
      <c r="H51" s="47">
        <v>0</v>
      </c>
      <c r="I51" s="7">
        <v>0</v>
      </c>
      <c r="J51" s="48">
        <v>0</v>
      </c>
    </row>
    <row r="52" spans="3:10" ht="15.75">
      <c r="C52" s="12"/>
      <c r="D52" s="7"/>
      <c r="E52" s="7"/>
      <c r="F52" s="7"/>
      <c r="G52" s="7"/>
      <c r="H52" s="47"/>
      <c r="I52" s="7"/>
      <c r="J52" s="48"/>
    </row>
    <row r="53" spans="3:10" ht="15.75">
      <c r="C53" s="12" t="s">
        <v>27</v>
      </c>
      <c r="D53" s="7"/>
      <c r="E53" s="7"/>
      <c r="F53" s="7"/>
      <c r="G53" s="7"/>
      <c r="H53" s="47"/>
      <c r="I53" s="7"/>
      <c r="J53" s="48"/>
    </row>
    <row r="54" spans="3:10" ht="15.75">
      <c r="C54" s="12" t="s">
        <v>1</v>
      </c>
      <c r="D54" s="7">
        <f>D55+D56+D57</f>
        <v>10105</v>
      </c>
      <c r="E54" s="7">
        <f>E55+E56+E57</f>
        <v>10105</v>
      </c>
      <c r="F54" s="7">
        <f>F55+F56+F57</f>
        <v>10105</v>
      </c>
      <c r="G54" s="7">
        <f>G55+G56+G57</f>
        <v>6370.96</v>
      </c>
      <c r="H54" s="47">
        <f>G54/F54</f>
        <v>0.6304760019792182</v>
      </c>
      <c r="I54" s="7">
        <f>I55+I56+I57</f>
        <v>6370.97</v>
      </c>
      <c r="J54" s="48">
        <f>I54/F54</f>
        <v>0.6304769915883226</v>
      </c>
    </row>
    <row r="55" spans="3:10" ht="15.75">
      <c r="C55" s="12" t="s">
        <v>19</v>
      </c>
      <c r="D55" s="7">
        <v>3459</v>
      </c>
      <c r="E55" s="7">
        <v>3459</v>
      </c>
      <c r="F55" s="7">
        <v>3459</v>
      </c>
      <c r="G55" s="7">
        <v>1874</v>
      </c>
      <c r="H55" s="47">
        <f>G55/F55</f>
        <v>0.5417750795027465</v>
      </c>
      <c r="I55" s="7">
        <v>1874.01</v>
      </c>
      <c r="J55" s="48">
        <f>I55/F55</f>
        <v>0.5417779705117086</v>
      </c>
    </row>
    <row r="56" spans="3:10" ht="15.75">
      <c r="C56" s="12" t="s">
        <v>13</v>
      </c>
      <c r="D56" s="7">
        <v>6646</v>
      </c>
      <c r="E56" s="7">
        <v>6646</v>
      </c>
      <c r="F56" s="7">
        <v>6646</v>
      </c>
      <c r="G56" s="7">
        <v>4496.96</v>
      </c>
      <c r="H56" s="47">
        <f>G56/F56</f>
        <v>0.6766415889256696</v>
      </c>
      <c r="I56" s="7">
        <v>4496.96</v>
      </c>
      <c r="J56" s="48">
        <f>I56/F56</f>
        <v>0.6766415889256696</v>
      </c>
    </row>
    <row r="57" spans="3:10" ht="15.75">
      <c r="C57" s="12" t="s">
        <v>14</v>
      </c>
      <c r="D57" s="7">
        <v>0</v>
      </c>
      <c r="E57" s="7">
        <v>0</v>
      </c>
      <c r="F57" s="7">
        <v>0</v>
      </c>
      <c r="G57" s="7">
        <v>0</v>
      </c>
      <c r="H57" s="47">
        <v>0</v>
      </c>
      <c r="I57" s="7">
        <v>0</v>
      </c>
      <c r="J57" s="48">
        <v>0</v>
      </c>
    </row>
    <row r="58" spans="3:10" ht="15.75">
      <c r="C58" s="12"/>
      <c r="D58" s="7"/>
      <c r="E58" s="7"/>
      <c r="F58" s="7"/>
      <c r="G58" s="7"/>
      <c r="H58" s="47"/>
      <c r="I58" s="7"/>
      <c r="J58" s="48"/>
    </row>
    <row r="59" spans="3:10" ht="31.5">
      <c r="C59" s="12" t="s">
        <v>28</v>
      </c>
      <c r="D59" s="7"/>
      <c r="E59" s="7"/>
      <c r="F59" s="7"/>
      <c r="G59" s="7"/>
      <c r="H59" s="47"/>
      <c r="I59" s="7"/>
      <c r="J59" s="48"/>
    </row>
    <row r="60" spans="3:10" ht="15.75">
      <c r="C60" s="12" t="s">
        <v>1</v>
      </c>
      <c r="D60" s="7">
        <f>D61+D62+D63</f>
        <v>16596.4</v>
      </c>
      <c r="E60" s="7">
        <f>E61+E62+E63</f>
        <v>16296.4</v>
      </c>
      <c r="F60" s="7">
        <f>F61+F62+F63</f>
        <v>16596.4</v>
      </c>
      <c r="G60" s="7">
        <f>G61+G62+G63</f>
        <v>11114.97</v>
      </c>
      <c r="H60" s="47">
        <f>G60/F60</f>
        <v>0.6697217468848665</v>
      </c>
      <c r="I60" s="7">
        <f>I61+I62+I63</f>
        <v>11114.97</v>
      </c>
      <c r="J60" s="48">
        <f>I60/F60</f>
        <v>0.6697217468848665</v>
      </c>
    </row>
    <row r="61" spans="3:10" ht="15.75">
      <c r="C61" s="12" t="s">
        <v>19</v>
      </c>
      <c r="D61" s="7">
        <v>16596.4</v>
      </c>
      <c r="E61" s="7">
        <v>16296.4</v>
      </c>
      <c r="F61" s="7">
        <v>16596.4</v>
      </c>
      <c r="G61" s="7">
        <v>11114.97</v>
      </c>
      <c r="H61" s="47">
        <f>G61/F61</f>
        <v>0.6697217468848665</v>
      </c>
      <c r="I61" s="58">
        <v>11114.97</v>
      </c>
      <c r="J61" s="48">
        <f>I61/F61</f>
        <v>0.6697217468848665</v>
      </c>
    </row>
    <row r="62" spans="3:10" ht="15.75">
      <c r="C62" s="12" t="s">
        <v>13</v>
      </c>
      <c r="D62" s="7">
        <v>0</v>
      </c>
      <c r="E62" s="7">
        <v>0</v>
      </c>
      <c r="F62" s="7">
        <v>0</v>
      </c>
      <c r="G62" s="7">
        <v>0</v>
      </c>
      <c r="H62" s="47">
        <v>0</v>
      </c>
      <c r="I62" s="7">
        <v>0</v>
      </c>
      <c r="J62" s="48">
        <v>0</v>
      </c>
    </row>
    <row r="63" spans="3:10" ht="15.75">
      <c r="C63" s="12" t="s">
        <v>14</v>
      </c>
      <c r="D63" s="7">
        <v>0</v>
      </c>
      <c r="E63" s="7">
        <v>0</v>
      </c>
      <c r="F63" s="7">
        <v>0</v>
      </c>
      <c r="G63" s="7">
        <v>0</v>
      </c>
      <c r="H63" s="47">
        <v>0</v>
      </c>
      <c r="I63" s="7">
        <v>0</v>
      </c>
      <c r="J63" s="48">
        <v>0</v>
      </c>
    </row>
    <row r="64" spans="3:10" ht="15.75">
      <c r="C64" s="12"/>
      <c r="D64" s="7"/>
      <c r="E64" s="7"/>
      <c r="F64" s="7"/>
      <c r="G64" s="7"/>
      <c r="H64" s="47"/>
      <c r="I64" s="7"/>
      <c r="J64" s="48"/>
    </row>
    <row r="65" spans="3:10" ht="31.5">
      <c r="C65" s="12" t="s">
        <v>100</v>
      </c>
      <c r="D65" s="7"/>
      <c r="E65" s="7"/>
      <c r="F65" s="7"/>
      <c r="G65" s="7"/>
      <c r="H65" s="47"/>
      <c r="I65" s="7"/>
      <c r="J65" s="48"/>
    </row>
    <row r="66" spans="3:10" ht="15.75">
      <c r="C66" s="12" t="s">
        <v>1</v>
      </c>
      <c r="D66" s="7">
        <v>0</v>
      </c>
      <c r="E66" s="7">
        <v>0</v>
      </c>
      <c r="F66" s="7">
        <f>F67+F68+F69</f>
        <v>4583.8</v>
      </c>
      <c r="G66" s="7">
        <f>G67+G68+G69</f>
        <v>0</v>
      </c>
      <c r="H66" s="47">
        <v>0</v>
      </c>
      <c r="I66" s="7">
        <f>I67+I68+I69</f>
        <v>0</v>
      </c>
      <c r="J66" s="48">
        <v>0</v>
      </c>
    </row>
    <row r="67" spans="3:10" ht="15.75">
      <c r="C67" s="12" t="s">
        <v>19</v>
      </c>
      <c r="D67" s="7">
        <v>0</v>
      </c>
      <c r="E67" s="7">
        <v>0</v>
      </c>
      <c r="F67" s="7">
        <v>4583.8</v>
      </c>
      <c r="G67" s="7">
        <v>0</v>
      </c>
      <c r="H67" s="47">
        <v>0</v>
      </c>
      <c r="I67" s="7">
        <v>0</v>
      </c>
      <c r="J67" s="48">
        <v>0</v>
      </c>
    </row>
    <row r="68" spans="3:10" ht="15.75">
      <c r="C68" s="12" t="s">
        <v>101</v>
      </c>
      <c r="D68" s="7">
        <v>0</v>
      </c>
      <c r="E68" s="7">
        <v>0</v>
      </c>
      <c r="F68" s="7">
        <v>0</v>
      </c>
      <c r="G68" s="7">
        <v>0</v>
      </c>
      <c r="H68" s="47">
        <v>0</v>
      </c>
      <c r="I68" s="7">
        <v>0</v>
      </c>
      <c r="J68" s="48">
        <v>0</v>
      </c>
    </row>
    <row r="69" spans="3:10" ht="15.75">
      <c r="C69" s="12" t="s">
        <v>14</v>
      </c>
      <c r="D69" s="7">
        <v>0</v>
      </c>
      <c r="E69" s="7">
        <v>0</v>
      </c>
      <c r="F69" s="7">
        <v>0</v>
      </c>
      <c r="G69" s="7">
        <v>0</v>
      </c>
      <c r="H69" s="47">
        <v>0</v>
      </c>
      <c r="I69" s="7">
        <v>0</v>
      </c>
      <c r="J69" s="48">
        <v>0</v>
      </c>
    </row>
    <row r="70" spans="3:10" ht="15.75">
      <c r="C70" s="12"/>
      <c r="D70" s="7"/>
      <c r="E70" s="7"/>
      <c r="F70" s="7"/>
      <c r="G70" s="7"/>
      <c r="H70" s="47"/>
      <c r="I70" s="7"/>
      <c r="J70" s="48"/>
    </row>
    <row r="71" spans="3:10" ht="16.5" customHeight="1">
      <c r="C71" s="12"/>
      <c r="D71" s="14"/>
      <c r="E71" s="14"/>
      <c r="F71" s="7"/>
      <c r="G71" s="44"/>
      <c r="H71" s="47"/>
      <c r="I71" s="8"/>
      <c r="J71" s="48"/>
    </row>
    <row r="72" spans="3:10" ht="47.25">
      <c r="C72" s="28" t="s">
        <v>29</v>
      </c>
      <c r="D72" s="14"/>
      <c r="E72" s="14"/>
      <c r="F72" s="7"/>
      <c r="G72" s="44"/>
      <c r="H72" s="47"/>
      <c r="I72" s="8"/>
      <c r="J72" s="48"/>
    </row>
    <row r="73" spans="3:10" s="22" customFormat="1" ht="15.75" customHeight="1">
      <c r="C73" s="21" t="s">
        <v>1</v>
      </c>
      <c r="D73" s="9">
        <f>D79+D85+D91+D97+D103</f>
        <v>4689100.7</v>
      </c>
      <c r="E73" s="57">
        <f>E79+E85+E91+E97+E103</f>
        <v>4693350.96</v>
      </c>
      <c r="F73" s="9">
        <f>F79+F85+F91+F97+F103</f>
        <v>4855479.7</v>
      </c>
      <c r="G73" s="9">
        <f>G79+G85+G91+G97+G103</f>
        <v>3516112.1500000004</v>
      </c>
      <c r="H73" s="47">
        <f>G73/F73</f>
        <v>0.7241534034217052</v>
      </c>
      <c r="I73" s="9">
        <f>I79+I85+I91+I97+I103</f>
        <v>3516112.2099999995</v>
      </c>
      <c r="J73" s="48">
        <f>I73/F73</f>
        <v>0.7241534157788775</v>
      </c>
    </row>
    <row r="74" spans="3:10" ht="16.5" customHeight="1">
      <c r="C74" s="12" t="s">
        <v>19</v>
      </c>
      <c r="D74" s="7">
        <f aca="true" t="shared" si="2" ref="D74:G76">D80+D86+D92+D98+D104</f>
        <v>1472617.7</v>
      </c>
      <c r="E74" s="7">
        <f t="shared" si="2"/>
        <v>1546071.0599999998</v>
      </c>
      <c r="F74" s="7">
        <f t="shared" si="2"/>
        <v>1472617.7</v>
      </c>
      <c r="G74" s="7">
        <f t="shared" si="2"/>
        <v>1159271.92</v>
      </c>
      <c r="H74" s="47">
        <f>G74/F74</f>
        <v>0.7872185157084557</v>
      </c>
      <c r="I74" s="7">
        <f>I80+I86+I92+I98+I104</f>
        <v>1159271.95</v>
      </c>
      <c r="J74" s="48">
        <f>I74/F74</f>
        <v>0.7872185360803419</v>
      </c>
    </row>
    <row r="75" spans="3:10" ht="17.25" customHeight="1">
      <c r="C75" s="12" t="s">
        <v>13</v>
      </c>
      <c r="D75" s="7">
        <f t="shared" si="2"/>
        <v>3216483</v>
      </c>
      <c r="E75" s="7">
        <f t="shared" si="2"/>
        <v>3147279.9</v>
      </c>
      <c r="F75" s="7">
        <f t="shared" si="2"/>
        <v>3216483</v>
      </c>
      <c r="G75" s="7">
        <f t="shared" si="2"/>
        <v>2283597.03</v>
      </c>
      <c r="H75" s="47">
        <f>G75/F75</f>
        <v>0.7099670758402888</v>
      </c>
      <c r="I75" s="7">
        <f>I81+I87+I93+I99+I105</f>
        <v>2283597.06</v>
      </c>
      <c r="J75" s="48">
        <f>I75/F75</f>
        <v>0.7099670851672464</v>
      </c>
    </row>
    <row r="76" spans="3:10" ht="17.25" customHeight="1">
      <c r="C76" s="12" t="s">
        <v>14</v>
      </c>
      <c r="D76" s="7">
        <f t="shared" si="2"/>
        <v>0</v>
      </c>
      <c r="E76" s="7">
        <f t="shared" si="2"/>
        <v>0</v>
      </c>
      <c r="F76" s="7">
        <f t="shared" si="2"/>
        <v>166379</v>
      </c>
      <c r="G76" s="7">
        <f t="shared" si="2"/>
        <v>73243.2</v>
      </c>
      <c r="H76" s="47">
        <f>G76/F76</f>
        <v>0.4402190180251113</v>
      </c>
      <c r="I76" s="7">
        <f>I82+I88+I94+I100+I106</f>
        <v>73243.2</v>
      </c>
      <c r="J76" s="48">
        <f>I76/F76</f>
        <v>0.4402190180251113</v>
      </c>
    </row>
    <row r="77" spans="3:10" ht="18.75" customHeight="1">
      <c r="C77" s="29"/>
      <c r="D77" s="14"/>
      <c r="E77" s="14"/>
      <c r="F77" s="25"/>
      <c r="G77" s="44"/>
      <c r="H77" s="47"/>
      <c r="I77" s="44"/>
      <c r="J77" s="48"/>
    </row>
    <row r="78" spans="3:10" ht="29.25" customHeight="1">
      <c r="C78" s="11" t="s">
        <v>2</v>
      </c>
      <c r="D78" s="14"/>
      <c r="E78" s="14"/>
      <c r="F78" s="26"/>
      <c r="G78" s="44"/>
      <c r="H78" s="47"/>
      <c r="I78" s="44"/>
      <c r="J78" s="48"/>
    </row>
    <row r="79" spans="3:10" ht="17.25" customHeight="1">
      <c r="C79" s="12" t="s">
        <v>1</v>
      </c>
      <c r="D79" s="8">
        <f>D80+D81+D82</f>
        <v>1955290</v>
      </c>
      <c r="E79" s="8">
        <f>E80+E81+E82</f>
        <v>1634466.81</v>
      </c>
      <c r="F79" s="8">
        <f>F80+F81+F82</f>
        <v>1986860</v>
      </c>
      <c r="G79" s="8">
        <f>G80+G81+G82</f>
        <v>1242993.3800000001</v>
      </c>
      <c r="H79" s="47">
        <f>G79/F79</f>
        <v>0.6256069275137655</v>
      </c>
      <c r="I79" s="56">
        <f>I80+I81+I82</f>
        <v>1242993.41</v>
      </c>
      <c r="J79" s="48">
        <f>I79/F79</f>
        <v>0.6256069426129671</v>
      </c>
    </row>
    <row r="80" spans="3:10" ht="17.25" customHeight="1">
      <c r="C80" s="12" t="s">
        <v>19</v>
      </c>
      <c r="D80" s="8">
        <v>616666</v>
      </c>
      <c r="E80" s="8">
        <v>512871.81</v>
      </c>
      <c r="F80" s="8">
        <v>616666</v>
      </c>
      <c r="G80" s="8">
        <v>403078.7</v>
      </c>
      <c r="H80" s="47">
        <f>G80/F80</f>
        <v>0.6536418417749641</v>
      </c>
      <c r="I80" s="8">
        <v>403078.72</v>
      </c>
      <c r="J80" s="48">
        <f>I80/F80</f>
        <v>0.6536418742074316</v>
      </c>
    </row>
    <row r="81" spans="3:10" ht="17.25" customHeight="1">
      <c r="C81" s="12" t="s">
        <v>13</v>
      </c>
      <c r="D81" s="8">
        <v>1338624</v>
      </c>
      <c r="E81" s="8">
        <v>1121595</v>
      </c>
      <c r="F81" s="8">
        <v>1338624</v>
      </c>
      <c r="G81" s="8">
        <v>828206.88</v>
      </c>
      <c r="H81" s="47">
        <f>G81/F81</f>
        <v>0.6187001577739529</v>
      </c>
      <c r="I81" s="8">
        <v>828206.89</v>
      </c>
      <c r="J81" s="48">
        <f>I81/F81</f>
        <v>0.6187001652443106</v>
      </c>
    </row>
    <row r="82" spans="3:12" ht="17.25" customHeight="1">
      <c r="C82" s="12" t="s">
        <v>14</v>
      </c>
      <c r="D82" s="8">
        <v>0</v>
      </c>
      <c r="E82" s="8">
        <v>0</v>
      </c>
      <c r="F82" s="8">
        <v>31570</v>
      </c>
      <c r="G82" s="8">
        <v>11707.8</v>
      </c>
      <c r="H82" s="47">
        <f>G82/F82</f>
        <v>0.37085207475451376</v>
      </c>
      <c r="I82" s="8">
        <v>11707.8</v>
      </c>
      <c r="J82" s="48">
        <f>I82/F82</f>
        <v>0.37085207475451376</v>
      </c>
      <c r="L82" s="10"/>
    </row>
    <row r="83" spans="3:10" ht="17.25" customHeight="1">
      <c r="C83" s="12"/>
      <c r="D83" s="14"/>
      <c r="E83" s="14"/>
      <c r="F83" s="25"/>
      <c r="G83" s="8"/>
      <c r="H83" s="47"/>
      <c r="I83" s="8"/>
      <c r="J83" s="48"/>
    </row>
    <row r="84" spans="3:10" ht="17.25" customHeight="1">
      <c r="C84" s="11" t="s">
        <v>3</v>
      </c>
      <c r="D84" s="14"/>
      <c r="E84" s="14"/>
      <c r="F84" s="26"/>
      <c r="G84" s="8"/>
      <c r="H84" s="47"/>
      <c r="I84" s="8"/>
      <c r="J84" s="48"/>
    </row>
    <row r="85" spans="3:10" ht="17.25" customHeight="1">
      <c r="C85" s="12" t="s">
        <v>1</v>
      </c>
      <c r="D85" s="7">
        <f>D86+D87+D88</f>
        <v>2148323.6</v>
      </c>
      <c r="E85" s="58">
        <f>E86+E87+E88</f>
        <v>2484672.77</v>
      </c>
      <c r="F85" s="7">
        <f>F86+F87+F88</f>
        <v>2215953.6</v>
      </c>
      <c r="G85" s="7">
        <f>G86+G87+G88</f>
        <v>1803849.45</v>
      </c>
      <c r="H85" s="47">
        <f>G85/F85</f>
        <v>0.8140285292977253</v>
      </c>
      <c r="I85" s="58">
        <f>I86+I87+I88</f>
        <v>1803849.48</v>
      </c>
      <c r="J85" s="48">
        <f>I85/F85</f>
        <v>0.814028542835915</v>
      </c>
    </row>
    <row r="86" spans="3:10" ht="17.25" customHeight="1">
      <c r="C86" s="12" t="s">
        <v>19</v>
      </c>
      <c r="D86" s="7">
        <v>270464.6</v>
      </c>
      <c r="E86" s="7">
        <v>458987.87</v>
      </c>
      <c r="F86" s="7">
        <v>270464.6</v>
      </c>
      <c r="G86" s="8">
        <v>325749.5</v>
      </c>
      <c r="H86" s="47">
        <f>G86/F86</f>
        <v>1.2044071571658548</v>
      </c>
      <c r="I86" s="56">
        <v>325749.51</v>
      </c>
      <c r="J86" s="48">
        <f>I86/F86</f>
        <v>1.2044071941392702</v>
      </c>
    </row>
    <row r="87" spans="3:10" ht="17.25" customHeight="1">
      <c r="C87" s="12" t="s">
        <v>13</v>
      </c>
      <c r="D87" s="8">
        <v>1877859</v>
      </c>
      <c r="E87" s="7">
        <v>2025684.9</v>
      </c>
      <c r="F87" s="8">
        <v>1877859</v>
      </c>
      <c r="G87" s="8">
        <v>1455390.15</v>
      </c>
      <c r="H87" s="47">
        <f>G87/F87</f>
        <v>0.7750263198674661</v>
      </c>
      <c r="I87" s="56">
        <v>1455390.17</v>
      </c>
      <c r="J87" s="48">
        <f>I87/F87</f>
        <v>0.7750263305178929</v>
      </c>
    </row>
    <row r="88" spans="3:10" ht="17.25" customHeight="1">
      <c r="C88" s="12" t="s">
        <v>14</v>
      </c>
      <c r="D88" s="8">
        <v>0</v>
      </c>
      <c r="E88" s="8">
        <v>0</v>
      </c>
      <c r="F88" s="7">
        <v>67630</v>
      </c>
      <c r="G88" s="8">
        <v>22709.8</v>
      </c>
      <c r="H88" s="47">
        <f>G88/F88</f>
        <v>0.3357947656365518</v>
      </c>
      <c r="I88" s="8">
        <v>22709.8</v>
      </c>
      <c r="J88" s="48">
        <f>I88/F88</f>
        <v>0.3357947656365518</v>
      </c>
    </row>
    <row r="89" spans="3:10" ht="17.25" customHeight="1">
      <c r="C89" s="12"/>
      <c r="D89" s="8"/>
      <c r="E89" s="8"/>
      <c r="F89" s="7"/>
      <c r="G89" s="8"/>
      <c r="H89" s="47"/>
      <c r="I89" s="8"/>
      <c r="J89" s="48"/>
    </row>
    <row r="90" spans="3:10" ht="48" customHeight="1">
      <c r="C90" s="11" t="s">
        <v>15</v>
      </c>
      <c r="D90" s="8"/>
      <c r="E90" s="8"/>
      <c r="F90" s="7"/>
      <c r="G90" s="8"/>
      <c r="H90" s="47"/>
      <c r="I90" s="8"/>
      <c r="J90" s="48"/>
    </row>
    <row r="91" spans="3:10" ht="17.25" customHeight="1">
      <c r="C91" s="12" t="s">
        <v>1</v>
      </c>
      <c r="D91" s="7">
        <f>D92+D93+D94</f>
        <v>549722.4</v>
      </c>
      <c r="E91" s="58">
        <f>E92</f>
        <v>536561.68</v>
      </c>
      <c r="F91" s="7">
        <f>F92+F93+F94</f>
        <v>616901.4</v>
      </c>
      <c r="G91" s="7">
        <f>G92+G93+G94</f>
        <v>439287.37</v>
      </c>
      <c r="H91" s="47">
        <f>G91/F91</f>
        <v>0.7120868424030161</v>
      </c>
      <c r="I91" s="7">
        <f>I92+I93+I94</f>
        <v>439287.36</v>
      </c>
      <c r="J91" s="48">
        <f>I91/F91</f>
        <v>0.7120868261929701</v>
      </c>
    </row>
    <row r="92" spans="3:10" ht="17.25" customHeight="1">
      <c r="C92" s="12" t="s">
        <v>19</v>
      </c>
      <c r="D92" s="7">
        <v>549722.4</v>
      </c>
      <c r="E92" s="7">
        <v>536561.68</v>
      </c>
      <c r="F92" s="7">
        <v>549722.4</v>
      </c>
      <c r="G92" s="7">
        <v>400461.77</v>
      </c>
      <c r="H92" s="47">
        <f>G92/F92</f>
        <v>0.7284799928109169</v>
      </c>
      <c r="I92" s="7">
        <v>400461.76</v>
      </c>
      <c r="J92" s="48">
        <f>I92/F92</f>
        <v>0.7284799746199172</v>
      </c>
    </row>
    <row r="93" spans="3:10" ht="17.25" customHeight="1">
      <c r="C93" s="12" t="s">
        <v>13</v>
      </c>
      <c r="D93" s="8">
        <v>0</v>
      </c>
      <c r="E93" s="7">
        <v>0</v>
      </c>
      <c r="F93" s="7">
        <v>0</v>
      </c>
      <c r="G93" s="8">
        <v>0</v>
      </c>
      <c r="H93" s="47">
        <v>0</v>
      </c>
      <c r="I93" s="8">
        <v>0</v>
      </c>
      <c r="J93" s="48">
        <v>0</v>
      </c>
    </row>
    <row r="94" spans="3:10" ht="17.25" customHeight="1">
      <c r="C94" s="12" t="s">
        <v>14</v>
      </c>
      <c r="D94" s="8">
        <v>0</v>
      </c>
      <c r="E94" s="8">
        <v>0</v>
      </c>
      <c r="F94" s="8">
        <v>67179</v>
      </c>
      <c r="G94" s="7">
        <v>38825.6</v>
      </c>
      <c r="H94" s="47">
        <f>G94/F94</f>
        <v>0.5779425117968413</v>
      </c>
      <c r="I94" s="7">
        <v>38825.6</v>
      </c>
      <c r="J94" s="48">
        <f>I94/F94</f>
        <v>0.5779425117968413</v>
      </c>
    </row>
    <row r="95" spans="3:10" ht="17.25" customHeight="1">
      <c r="C95" s="12"/>
      <c r="D95" s="8"/>
      <c r="E95" s="8"/>
      <c r="F95" s="7"/>
      <c r="G95" s="8"/>
      <c r="H95" s="47"/>
      <c r="I95" s="8"/>
      <c r="J95" s="48"/>
    </row>
    <row r="96" spans="3:10" ht="26.25" customHeight="1">
      <c r="C96" s="11" t="s">
        <v>30</v>
      </c>
      <c r="D96" s="8"/>
      <c r="E96" s="8"/>
      <c r="F96" s="7"/>
      <c r="G96" s="8"/>
      <c r="H96" s="47"/>
      <c r="I96" s="8"/>
      <c r="J96" s="48"/>
    </row>
    <row r="97" spans="3:10" ht="17.25" customHeight="1">
      <c r="C97" s="12" t="s">
        <v>1</v>
      </c>
      <c r="D97" s="7">
        <f>D98+D99+D100</f>
        <v>0</v>
      </c>
      <c r="E97" s="7">
        <f>E98+E99+E100</f>
        <v>0</v>
      </c>
      <c r="F97" s="7">
        <f>F98+F99+F100</f>
        <v>0</v>
      </c>
      <c r="G97" s="7">
        <f>G98+G99+G100</f>
        <v>0</v>
      </c>
      <c r="H97" s="47">
        <v>0</v>
      </c>
      <c r="I97" s="7">
        <f>I98+I99+I100</f>
        <v>0</v>
      </c>
      <c r="J97" s="48">
        <v>0</v>
      </c>
    </row>
    <row r="98" spans="3:10" ht="17.25" customHeight="1">
      <c r="C98" s="12" t="s">
        <v>19</v>
      </c>
      <c r="D98" s="7">
        <v>0</v>
      </c>
      <c r="E98" s="7">
        <v>0</v>
      </c>
      <c r="F98" s="7">
        <v>0</v>
      </c>
      <c r="G98" s="8">
        <v>0</v>
      </c>
      <c r="H98" s="47">
        <v>0</v>
      </c>
      <c r="I98" s="8">
        <v>0</v>
      </c>
      <c r="J98" s="48">
        <v>0</v>
      </c>
    </row>
    <row r="99" spans="3:10" ht="17.25" customHeight="1">
      <c r="C99" s="12" t="s">
        <v>13</v>
      </c>
      <c r="D99" s="8">
        <v>0</v>
      </c>
      <c r="E99" s="7">
        <v>0</v>
      </c>
      <c r="F99" s="8">
        <v>0</v>
      </c>
      <c r="G99" s="8">
        <v>0</v>
      </c>
      <c r="H99" s="47">
        <v>0</v>
      </c>
      <c r="I99" s="8">
        <v>0</v>
      </c>
      <c r="J99" s="48">
        <v>0</v>
      </c>
    </row>
    <row r="100" spans="3:10" ht="16.5" customHeight="1">
      <c r="C100" s="12" t="s">
        <v>14</v>
      </c>
      <c r="D100" s="8">
        <v>0</v>
      </c>
      <c r="E100" s="8">
        <v>0</v>
      </c>
      <c r="F100" s="7">
        <v>0</v>
      </c>
      <c r="G100" s="7">
        <v>0</v>
      </c>
      <c r="H100" s="47">
        <v>0</v>
      </c>
      <c r="I100" s="7">
        <v>0</v>
      </c>
      <c r="J100" s="48">
        <v>0</v>
      </c>
    </row>
    <row r="101" spans="3:10" ht="17.25" customHeight="1">
      <c r="C101" s="12"/>
      <c r="D101" s="8"/>
      <c r="E101" s="8"/>
      <c r="F101" s="7"/>
      <c r="G101" s="8"/>
      <c r="H101" s="47"/>
      <c r="I101" s="8"/>
      <c r="J101" s="48"/>
    </row>
    <row r="102" spans="1:10" ht="31.5" customHeight="1">
      <c r="A102" s="1" t="s">
        <v>104</v>
      </c>
      <c r="C102" s="12" t="s">
        <v>64</v>
      </c>
      <c r="D102" s="8"/>
      <c r="E102" s="8"/>
      <c r="F102" s="7"/>
      <c r="G102" s="8"/>
      <c r="H102" s="47"/>
      <c r="I102" s="8"/>
      <c r="J102" s="48"/>
    </row>
    <row r="103" spans="3:10" ht="17.25" customHeight="1">
      <c r="C103" s="12" t="s">
        <v>1</v>
      </c>
      <c r="D103" s="8">
        <f>D104+D105+D106</f>
        <v>35764.7</v>
      </c>
      <c r="E103" s="8">
        <f>E104+E105+E106</f>
        <v>37649.7</v>
      </c>
      <c r="F103" s="8">
        <f>F104+F105+F106</f>
        <v>35764.7</v>
      </c>
      <c r="G103" s="8">
        <f>G104+G105+G106</f>
        <v>29981.95</v>
      </c>
      <c r="H103" s="47">
        <f>G103/F103</f>
        <v>0.8383112398538224</v>
      </c>
      <c r="I103" s="56">
        <f>I104+I105+I106</f>
        <v>29981.96</v>
      </c>
      <c r="J103" s="48">
        <f>I103/F103</f>
        <v>0.8383115194591315</v>
      </c>
    </row>
    <row r="104" spans="3:10" ht="17.25" customHeight="1">
      <c r="C104" s="12" t="s">
        <v>19</v>
      </c>
      <c r="D104" s="7">
        <v>35764.7</v>
      </c>
      <c r="E104" s="8">
        <v>37649.7</v>
      </c>
      <c r="F104" s="7">
        <v>35764.7</v>
      </c>
      <c r="G104" s="8">
        <v>29981.95</v>
      </c>
      <c r="H104" s="47">
        <f>G104/F104</f>
        <v>0.8383112398538224</v>
      </c>
      <c r="I104" s="56">
        <v>29981.96</v>
      </c>
      <c r="J104" s="48">
        <f>I104/F104</f>
        <v>0.8383115194591315</v>
      </c>
    </row>
    <row r="105" spans="3:10" ht="17.25" customHeight="1">
      <c r="C105" s="12" t="s">
        <v>13</v>
      </c>
      <c r="D105" s="7">
        <v>0</v>
      </c>
      <c r="E105" s="8">
        <v>0</v>
      </c>
      <c r="F105" s="7">
        <v>0</v>
      </c>
      <c r="G105" s="8">
        <v>0</v>
      </c>
      <c r="H105" s="47">
        <v>0</v>
      </c>
      <c r="I105" s="8">
        <v>0</v>
      </c>
      <c r="J105" s="48">
        <v>0</v>
      </c>
    </row>
    <row r="106" spans="3:10" ht="17.25" customHeight="1">
      <c r="C106" s="12" t="s">
        <v>14</v>
      </c>
      <c r="D106" s="7">
        <v>0</v>
      </c>
      <c r="E106" s="8">
        <v>0</v>
      </c>
      <c r="F106" s="7">
        <v>0</v>
      </c>
      <c r="G106" s="8">
        <v>0</v>
      </c>
      <c r="H106" s="47">
        <v>0</v>
      </c>
      <c r="I106" s="8">
        <v>0</v>
      </c>
      <c r="J106" s="48">
        <v>0</v>
      </c>
    </row>
    <row r="107" spans="3:10" ht="17.25" customHeight="1">
      <c r="C107" s="12"/>
      <c r="D107" s="8"/>
      <c r="E107" s="8"/>
      <c r="F107" s="7"/>
      <c r="G107" s="8"/>
      <c r="H107" s="47"/>
      <c r="I107" s="8"/>
      <c r="J107" s="48"/>
    </row>
    <row r="108" spans="3:10" ht="57.75" customHeight="1">
      <c r="C108" s="19" t="s">
        <v>31</v>
      </c>
      <c r="D108" s="8"/>
      <c r="E108" s="8"/>
      <c r="F108" s="7"/>
      <c r="G108" s="8"/>
      <c r="H108" s="47"/>
      <c r="I108" s="8"/>
      <c r="J108" s="48"/>
    </row>
    <row r="109" spans="3:10" s="22" customFormat="1" ht="15.75" customHeight="1">
      <c r="C109" s="21" t="s">
        <v>1</v>
      </c>
      <c r="D109" s="9">
        <f>D115+D121+D127+D133+D139</f>
        <v>99038</v>
      </c>
      <c r="E109" s="9">
        <f>E115+E121+E127+E133+E139</f>
        <v>112038</v>
      </c>
      <c r="F109" s="9">
        <f>F115+F121+F127+F133+F139</f>
        <v>99038</v>
      </c>
      <c r="G109" s="9">
        <f>G115+G121+G127+G133+G139</f>
        <v>73774.75</v>
      </c>
      <c r="H109" s="47">
        <f>G109/F109</f>
        <v>0.7449135685292514</v>
      </c>
      <c r="I109" s="9">
        <f>I115+I121+I127+I133+I139</f>
        <v>73774.75</v>
      </c>
      <c r="J109" s="48">
        <f>I109/F109</f>
        <v>0.7449135685292514</v>
      </c>
    </row>
    <row r="110" spans="3:10" ht="16.5" customHeight="1">
      <c r="C110" s="12" t="s">
        <v>19</v>
      </c>
      <c r="D110" s="7">
        <f aca="true" t="shared" si="3" ref="D110:G112">D116+D122+D128+D134+D140</f>
        <v>44067</v>
      </c>
      <c r="E110" s="7">
        <f t="shared" si="3"/>
        <v>44067</v>
      </c>
      <c r="F110" s="7">
        <f t="shared" si="3"/>
        <v>44067</v>
      </c>
      <c r="G110" s="7">
        <f t="shared" si="3"/>
        <v>30781.16</v>
      </c>
      <c r="H110" s="47">
        <f>G110/F110</f>
        <v>0.6985081807248054</v>
      </c>
      <c r="I110" s="7">
        <f>I116+I122+I128+I134+I140</f>
        <v>30781.16</v>
      </c>
      <c r="J110" s="48">
        <f>I110/F110</f>
        <v>0.6985081807248054</v>
      </c>
    </row>
    <row r="111" spans="3:10" ht="18" customHeight="1">
      <c r="C111" s="12" t="s">
        <v>13</v>
      </c>
      <c r="D111" s="7">
        <f t="shared" si="3"/>
        <v>54971</v>
      </c>
      <c r="E111" s="7">
        <f t="shared" si="3"/>
        <v>67971</v>
      </c>
      <c r="F111" s="7">
        <f t="shared" si="3"/>
        <v>54971</v>
      </c>
      <c r="G111" s="7">
        <f t="shared" si="3"/>
        <v>42993.59</v>
      </c>
      <c r="H111" s="47">
        <f>G111/F111</f>
        <v>0.7821140237579814</v>
      </c>
      <c r="I111" s="7">
        <f>I117+I123+I129</f>
        <v>42993.59</v>
      </c>
      <c r="J111" s="48">
        <f>I111/F111</f>
        <v>0.7821140237579814</v>
      </c>
    </row>
    <row r="112" spans="3:10" ht="16.5" customHeight="1">
      <c r="C112" s="12" t="s">
        <v>14</v>
      </c>
      <c r="D112" s="7">
        <f t="shared" si="3"/>
        <v>0</v>
      </c>
      <c r="E112" s="7">
        <f t="shared" si="3"/>
        <v>0</v>
      </c>
      <c r="F112" s="7">
        <v>0</v>
      </c>
      <c r="G112" s="7">
        <f t="shared" si="3"/>
        <v>0</v>
      </c>
      <c r="H112" s="47">
        <v>0</v>
      </c>
      <c r="I112" s="7">
        <f>I118+I124+I130+I136+I142</f>
        <v>0</v>
      </c>
      <c r="J112" s="48">
        <v>0</v>
      </c>
    </row>
    <row r="113" spans="3:10" ht="13.5" customHeight="1">
      <c r="C113" s="34"/>
      <c r="D113" s="8"/>
      <c r="E113" s="8"/>
      <c r="F113" s="7"/>
      <c r="G113" s="8"/>
      <c r="H113" s="47"/>
      <c r="I113" s="8"/>
      <c r="J113" s="48"/>
    </row>
    <row r="114" spans="3:10" ht="29.25" customHeight="1">
      <c r="C114" s="30" t="s">
        <v>32</v>
      </c>
      <c r="D114" s="8"/>
      <c r="E114" s="8"/>
      <c r="F114" s="7"/>
      <c r="G114" s="8"/>
      <c r="H114" s="47"/>
      <c r="I114" s="8"/>
      <c r="J114" s="48"/>
    </row>
    <row r="115" spans="3:10" ht="15.75">
      <c r="C115" s="12" t="s">
        <v>1</v>
      </c>
      <c r="D115" s="7">
        <f>D116+D117+D118</f>
        <v>75765</v>
      </c>
      <c r="E115" s="7">
        <f>E116+E117+E118</f>
        <v>88765</v>
      </c>
      <c r="F115" s="7">
        <f>F116+F117+F118</f>
        <v>75765</v>
      </c>
      <c r="G115" s="7">
        <f>G116+G117+G118</f>
        <v>53434.5</v>
      </c>
      <c r="H115" s="47">
        <f>G115/F115</f>
        <v>0.7052662839041773</v>
      </c>
      <c r="I115" s="7">
        <f>I116+I117+I118</f>
        <v>53434.5</v>
      </c>
      <c r="J115" s="48">
        <f>I115/F115</f>
        <v>0.7052662839041773</v>
      </c>
    </row>
    <row r="116" spans="3:10" ht="15.75">
      <c r="C116" s="12" t="s">
        <v>19</v>
      </c>
      <c r="D116" s="7">
        <v>29567</v>
      </c>
      <c r="E116" s="7">
        <v>29567</v>
      </c>
      <c r="F116" s="7">
        <v>29567</v>
      </c>
      <c r="G116" s="8">
        <v>17226.61</v>
      </c>
      <c r="H116" s="47">
        <f>G116/F116</f>
        <v>0.5826296208610952</v>
      </c>
      <c r="I116" s="8">
        <v>17226.61</v>
      </c>
      <c r="J116" s="48">
        <f>I116/F116</f>
        <v>0.5826296208610952</v>
      </c>
    </row>
    <row r="117" spans="3:10" ht="15.75">
      <c r="C117" s="12" t="s">
        <v>13</v>
      </c>
      <c r="D117" s="8">
        <v>46198</v>
      </c>
      <c r="E117" s="8">
        <v>59198</v>
      </c>
      <c r="F117" s="8">
        <v>46198</v>
      </c>
      <c r="G117" s="8">
        <v>36207.89</v>
      </c>
      <c r="H117" s="47">
        <f>G117/F117</f>
        <v>0.7837544915364302</v>
      </c>
      <c r="I117" s="8">
        <v>36207.89</v>
      </c>
      <c r="J117" s="48">
        <f>I117/F117</f>
        <v>0.7837544915364302</v>
      </c>
    </row>
    <row r="118" spans="3:10" ht="15.75">
      <c r="C118" s="12" t="s">
        <v>14</v>
      </c>
      <c r="D118" s="7">
        <v>0</v>
      </c>
      <c r="E118" s="8">
        <v>0</v>
      </c>
      <c r="F118" s="7">
        <v>0</v>
      </c>
      <c r="G118" s="8">
        <v>0</v>
      </c>
      <c r="H118" s="47">
        <v>0</v>
      </c>
      <c r="I118" s="8">
        <v>0</v>
      </c>
      <c r="J118" s="48">
        <v>0</v>
      </c>
    </row>
    <row r="119" spans="3:10" ht="15.75">
      <c r="C119" s="31"/>
      <c r="D119" s="8"/>
      <c r="E119" s="8"/>
      <c r="F119" s="7"/>
      <c r="G119" s="8"/>
      <c r="H119" s="47"/>
      <c r="I119" s="8"/>
      <c r="J119" s="48"/>
    </row>
    <row r="120" spans="3:10" ht="32.25" customHeight="1">
      <c r="C120" s="32" t="s">
        <v>33</v>
      </c>
      <c r="D120" s="8"/>
      <c r="E120" s="8"/>
      <c r="F120" s="7"/>
      <c r="G120" s="8"/>
      <c r="H120" s="47"/>
      <c r="I120" s="8"/>
      <c r="J120" s="48"/>
    </row>
    <row r="121" spans="3:10" ht="15" customHeight="1">
      <c r="C121" s="12" t="s">
        <v>1</v>
      </c>
      <c r="D121" s="7">
        <f>D122+D123+D124</f>
        <v>0</v>
      </c>
      <c r="E121" s="7">
        <f>E122+E123+E124</f>
        <v>0</v>
      </c>
      <c r="F121" s="7">
        <f>F122+F123+F124</f>
        <v>0</v>
      </c>
      <c r="G121" s="7">
        <f>G122+G123+G124</f>
        <v>0</v>
      </c>
      <c r="H121" s="47">
        <v>0</v>
      </c>
      <c r="I121" s="7">
        <f>I122+I123+I124</f>
        <v>0</v>
      </c>
      <c r="J121" s="48">
        <v>0</v>
      </c>
    </row>
    <row r="122" spans="3:10" ht="15.75">
      <c r="C122" s="12" t="s">
        <v>19</v>
      </c>
      <c r="D122" s="7">
        <v>0</v>
      </c>
      <c r="E122" s="7">
        <v>0</v>
      </c>
      <c r="F122" s="7">
        <v>0</v>
      </c>
      <c r="G122" s="8">
        <v>0</v>
      </c>
      <c r="H122" s="47">
        <v>0</v>
      </c>
      <c r="I122" s="8">
        <v>0</v>
      </c>
      <c r="J122" s="48">
        <v>0</v>
      </c>
    </row>
    <row r="123" spans="3:10" ht="15" customHeight="1">
      <c r="C123" s="12" t="s">
        <v>13</v>
      </c>
      <c r="D123" s="8">
        <v>0</v>
      </c>
      <c r="E123" s="7">
        <v>0</v>
      </c>
      <c r="F123" s="8">
        <v>0</v>
      </c>
      <c r="G123" s="8">
        <v>0</v>
      </c>
      <c r="H123" s="47">
        <v>0</v>
      </c>
      <c r="I123" s="8">
        <v>0</v>
      </c>
      <c r="J123" s="48">
        <v>0</v>
      </c>
    </row>
    <row r="124" spans="3:10" ht="15" customHeight="1">
      <c r="C124" s="12" t="s">
        <v>14</v>
      </c>
      <c r="D124" s="7">
        <v>0</v>
      </c>
      <c r="E124" s="8">
        <v>0</v>
      </c>
      <c r="F124" s="7">
        <v>0</v>
      </c>
      <c r="G124" s="8">
        <v>0</v>
      </c>
      <c r="H124" s="47">
        <v>0</v>
      </c>
      <c r="I124" s="8">
        <v>0</v>
      </c>
      <c r="J124" s="48">
        <v>0</v>
      </c>
    </row>
    <row r="125" spans="3:10" ht="15" customHeight="1">
      <c r="C125" s="33"/>
      <c r="D125" s="8"/>
      <c r="E125" s="8"/>
      <c r="F125" s="7"/>
      <c r="G125" s="8"/>
      <c r="H125" s="47"/>
      <c r="I125" s="8"/>
      <c r="J125" s="48"/>
    </row>
    <row r="126" spans="3:10" ht="31.5">
      <c r="C126" s="32" t="s">
        <v>34</v>
      </c>
      <c r="D126" s="8"/>
      <c r="E126" s="8"/>
      <c r="F126" s="7"/>
      <c r="G126" s="8"/>
      <c r="H126" s="47"/>
      <c r="I126" s="8"/>
      <c r="J126" s="48"/>
    </row>
    <row r="127" spans="3:10" ht="15" customHeight="1">
      <c r="C127" s="12" t="s">
        <v>1</v>
      </c>
      <c r="D127" s="7">
        <f>D128+D129+D130</f>
        <v>22773</v>
      </c>
      <c r="E127" s="7">
        <f>E128+E129+E130</f>
        <v>22773</v>
      </c>
      <c r="F127" s="7">
        <f>F128+F129+F130</f>
        <v>22773</v>
      </c>
      <c r="G127" s="7">
        <f>G128+G129+G130</f>
        <v>20340.25</v>
      </c>
      <c r="H127" s="47">
        <f>G127/F127</f>
        <v>0.893173934044702</v>
      </c>
      <c r="I127" s="7">
        <f>I128+I129+I130</f>
        <v>20340.25</v>
      </c>
      <c r="J127" s="48">
        <f>I127/F127</f>
        <v>0.893173934044702</v>
      </c>
    </row>
    <row r="128" spans="3:10" ht="15" customHeight="1">
      <c r="C128" s="12" t="s">
        <v>19</v>
      </c>
      <c r="D128" s="7">
        <v>14000</v>
      </c>
      <c r="E128" s="7">
        <v>14000</v>
      </c>
      <c r="F128" s="7">
        <v>14000</v>
      </c>
      <c r="G128" s="8">
        <v>13554.55</v>
      </c>
      <c r="H128" s="47">
        <f>G128/F128</f>
        <v>0.9681821428571428</v>
      </c>
      <c r="I128" s="8">
        <v>13554.55</v>
      </c>
      <c r="J128" s="48">
        <f>I128/F128</f>
        <v>0.9681821428571428</v>
      </c>
    </row>
    <row r="129" spans="3:10" ht="15" customHeight="1">
      <c r="C129" s="12" t="s">
        <v>13</v>
      </c>
      <c r="D129" s="7">
        <v>8773</v>
      </c>
      <c r="E129" s="7">
        <v>8773</v>
      </c>
      <c r="F129" s="7">
        <v>8773</v>
      </c>
      <c r="G129" s="8">
        <v>6785.7</v>
      </c>
      <c r="H129" s="47">
        <f>G129/F129</f>
        <v>0.7734754359968083</v>
      </c>
      <c r="I129" s="8">
        <v>6785.7</v>
      </c>
      <c r="J129" s="48">
        <v>0</v>
      </c>
    </row>
    <row r="130" spans="3:10" ht="15" customHeight="1">
      <c r="C130" s="12" t="s">
        <v>14</v>
      </c>
      <c r="D130" s="8">
        <v>0</v>
      </c>
      <c r="E130" s="8">
        <v>0</v>
      </c>
      <c r="F130" s="8">
        <v>0</v>
      </c>
      <c r="G130" s="8">
        <v>0</v>
      </c>
      <c r="H130" s="47">
        <v>0</v>
      </c>
      <c r="I130" s="8">
        <v>0</v>
      </c>
      <c r="J130" s="48">
        <v>0</v>
      </c>
    </row>
    <row r="131" spans="3:10" ht="15" customHeight="1">
      <c r="C131" s="33"/>
      <c r="D131" s="8"/>
      <c r="E131" s="8"/>
      <c r="F131" s="7"/>
      <c r="G131" s="8"/>
      <c r="H131" s="47"/>
      <c r="I131" s="8"/>
      <c r="J131" s="48"/>
    </row>
    <row r="132" spans="3:10" ht="31.5">
      <c r="C132" s="32" t="s">
        <v>35</v>
      </c>
      <c r="D132" s="8"/>
      <c r="E132" s="8"/>
      <c r="F132" s="7"/>
      <c r="G132" s="8"/>
      <c r="H132" s="47"/>
      <c r="I132" s="8"/>
      <c r="J132" s="48"/>
    </row>
    <row r="133" spans="3:10" ht="15" customHeight="1">
      <c r="C133" s="12" t="s">
        <v>1</v>
      </c>
      <c r="D133" s="7">
        <f>D134+D135+D136</f>
        <v>0</v>
      </c>
      <c r="E133" s="7">
        <f>E134+E135+E136</f>
        <v>0</v>
      </c>
      <c r="F133" s="7">
        <f>F134+F135+F136</f>
        <v>0</v>
      </c>
      <c r="G133" s="7">
        <f>G134+G135+G136</f>
        <v>0</v>
      </c>
      <c r="H133" s="47">
        <v>0</v>
      </c>
      <c r="I133" s="7">
        <f>I134+I135+I136</f>
        <v>0</v>
      </c>
      <c r="J133" s="48">
        <v>0</v>
      </c>
    </row>
    <row r="134" spans="3:10" ht="15" customHeight="1">
      <c r="C134" s="12" t="s">
        <v>19</v>
      </c>
      <c r="D134" s="7">
        <v>0</v>
      </c>
      <c r="E134" s="7">
        <v>0</v>
      </c>
      <c r="F134" s="7">
        <v>0</v>
      </c>
      <c r="G134" s="7">
        <v>0</v>
      </c>
      <c r="H134" s="47">
        <v>0</v>
      </c>
      <c r="I134" s="8">
        <v>0</v>
      </c>
      <c r="J134" s="48">
        <v>0</v>
      </c>
    </row>
    <row r="135" spans="3:10" ht="15" customHeight="1">
      <c r="C135" s="12" t="s">
        <v>13</v>
      </c>
      <c r="D135" s="7">
        <v>0</v>
      </c>
      <c r="E135" s="7">
        <v>0</v>
      </c>
      <c r="F135" s="7">
        <v>0</v>
      </c>
      <c r="G135" s="7">
        <v>0</v>
      </c>
      <c r="H135" s="47">
        <v>0</v>
      </c>
      <c r="I135" s="8">
        <v>0</v>
      </c>
      <c r="J135" s="48">
        <v>0</v>
      </c>
    </row>
    <row r="136" spans="3:10" ht="15" customHeight="1">
      <c r="C136" s="12" t="s">
        <v>14</v>
      </c>
      <c r="D136" s="7">
        <v>0</v>
      </c>
      <c r="E136" s="7">
        <v>0</v>
      </c>
      <c r="F136" s="7">
        <v>0</v>
      </c>
      <c r="G136" s="7">
        <v>0</v>
      </c>
      <c r="H136" s="47">
        <v>0</v>
      </c>
      <c r="I136" s="8">
        <v>0</v>
      </c>
      <c r="J136" s="48">
        <v>0</v>
      </c>
    </row>
    <row r="137" spans="3:10" ht="15" customHeight="1">
      <c r="C137" s="33"/>
      <c r="D137" s="8"/>
      <c r="E137" s="8"/>
      <c r="F137" s="7"/>
      <c r="G137" s="8"/>
      <c r="H137" s="47"/>
      <c r="I137" s="8"/>
      <c r="J137" s="48"/>
    </row>
    <row r="138" spans="3:10" ht="47.25">
      <c r="C138" s="32" t="s">
        <v>36</v>
      </c>
      <c r="D138" s="8"/>
      <c r="E138" s="8"/>
      <c r="F138" s="7"/>
      <c r="G138" s="8"/>
      <c r="H138" s="47"/>
      <c r="I138" s="8"/>
      <c r="J138" s="48"/>
    </row>
    <row r="139" spans="3:10" ht="15" customHeight="1">
      <c r="C139" s="12" t="s">
        <v>1</v>
      </c>
      <c r="D139" s="7">
        <f>D140+D141+D142</f>
        <v>500</v>
      </c>
      <c r="E139" s="7">
        <f>E140+E141+E142</f>
        <v>500</v>
      </c>
      <c r="F139" s="7">
        <f>F140+F141+F142</f>
        <v>500</v>
      </c>
      <c r="G139" s="7">
        <f>G140+G141+G142</f>
        <v>0</v>
      </c>
      <c r="H139" s="47">
        <f>G139/F139</f>
        <v>0</v>
      </c>
      <c r="I139" s="7">
        <v>0</v>
      </c>
      <c r="J139" s="48">
        <f>I139/F139</f>
        <v>0</v>
      </c>
    </row>
    <row r="140" spans="3:10" ht="15" customHeight="1">
      <c r="C140" s="12" t="s">
        <v>19</v>
      </c>
      <c r="D140" s="7">
        <v>500</v>
      </c>
      <c r="E140" s="7">
        <v>500</v>
      </c>
      <c r="F140" s="7">
        <v>500</v>
      </c>
      <c r="G140" s="8">
        <v>0</v>
      </c>
      <c r="H140" s="47">
        <f>G140/F140</f>
        <v>0</v>
      </c>
      <c r="I140" s="8">
        <v>0</v>
      </c>
      <c r="J140" s="48">
        <f>I140/F140</f>
        <v>0</v>
      </c>
    </row>
    <row r="141" spans="3:10" ht="15" customHeight="1">
      <c r="C141" s="12" t="s">
        <v>13</v>
      </c>
      <c r="D141" s="8">
        <v>0</v>
      </c>
      <c r="E141" s="8">
        <v>0</v>
      </c>
      <c r="F141" s="8">
        <v>0</v>
      </c>
      <c r="G141" s="8">
        <v>0</v>
      </c>
      <c r="H141" s="47">
        <v>0</v>
      </c>
      <c r="I141" s="8">
        <v>0</v>
      </c>
      <c r="J141" s="48">
        <v>0</v>
      </c>
    </row>
    <row r="142" spans="3:10" ht="15" customHeight="1">
      <c r="C142" s="12" t="s">
        <v>14</v>
      </c>
      <c r="D142" s="8">
        <v>0</v>
      </c>
      <c r="E142" s="8">
        <v>0</v>
      </c>
      <c r="F142" s="7">
        <v>0</v>
      </c>
      <c r="G142" s="8">
        <v>0</v>
      </c>
      <c r="H142" s="47">
        <v>0</v>
      </c>
      <c r="I142" s="8">
        <v>0</v>
      </c>
      <c r="J142" s="48">
        <v>0</v>
      </c>
    </row>
    <row r="143" spans="3:10" ht="15" customHeight="1">
      <c r="C143" s="33"/>
      <c r="D143" s="8"/>
      <c r="E143" s="8"/>
      <c r="F143" s="7"/>
      <c r="G143" s="8"/>
      <c r="H143" s="47"/>
      <c r="I143" s="8"/>
      <c r="J143" s="48"/>
    </row>
    <row r="144" spans="3:10" ht="36.75" customHeight="1">
      <c r="C144" s="19" t="s">
        <v>37</v>
      </c>
      <c r="D144" s="8"/>
      <c r="E144" s="8"/>
      <c r="F144" s="7"/>
      <c r="G144" s="8"/>
      <c r="H144" s="47"/>
      <c r="I144" s="8"/>
      <c r="J144" s="48"/>
    </row>
    <row r="145" spans="3:10" s="22" customFormat="1" ht="15.75">
      <c r="C145" s="21" t="s">
        <v>1</v>
      </c>
      <c r="D145" s="9">
        <f>D151+D157+D163</f>
        <v>356764.5</v>
      </c>
      <c r="E145" s="9">
        <f>E151+E157+E163</f>
        <v>454866.37000000005</v>
      </c>
      <c r="F145" s="9">
        <f>F151+F157+F163</f>
        <v>408177.2</v>
      </c>
      <c r="G145" s="9">
        <f>G151+G157+G163</f>
        <v>326364.11000000004</v>
      </c>
      <c r="H145" s="47">
        <f>G145/F145</f>
        <v>0.7995647723586717</v>
      </c>
      <c r="I145" s="9">
        <f>I151+I157+I163</f>
        <v>326364.12000000005</v>
      </c>
      <c r="J145" s="48">
        <f>I145/F145</f>
        <v>0.7995647968578354</v>
      </c>
    </row>
    <row r="146" spans="3:10" ht="15.75">
      <c r="C146" s="12" t="s">
        <v>19</v>
      </c>
      <c r="D146" s="7">
        <f aca="true" t="shared" si="4" ref="D146:G148">D152+D158+D164</f>
        <v>356764.5</v>
      </c>
      <c r="E146" s="7">
        <f t="shared" si="4"/>
        <v>454866.37000000005</v>
      </c>
      <c r="F146" s="7">
        <f t="shared" si="4"/>
        <v>356764.5</v>
      </c>
      <c r="G146" s="7">
        <f t="shared" si="4"/>
        <v>287415.81</v>
      </c>
      <c r="H146" s="47">
        <f>G146/F146</f>
        <v>0.8056177394331555</v>
      </c>
      <c r="I146" s="7">
        <f>I152+I158+I164</f>
        <v>287415.82</v>
      </c>
      <c r="J146" s="48">
        <f>I146/F146</f>
        <v>0.8056177674628502</v>
      </c>
    </row>
    <row r="147" spans="3:10" ht="15.75">
      <c r="C147" s="12" t="s">
        <v>13</v>
      </c>
      <c r="D147" s="7">
        <f t="shared" si="4"/>
        <v>0</v>
      </c>
      <c r="E147" s="7">
        <f t="shared" si="4"/>
        <v>0</v>
      </c>
      <c r="F147" s="7">
        <f t="shared" si="4"/>
        <v>0</v>
      </c>
      <c r="G147" s="7">
        <f t="shared" si="4"/>
        <v>0</v>
      </c>
      <c r="H147" s="47">
        <v>0</v>
      </c>
      <c r="I147" s="7">
        <f>I153+I159+I165</f>
        <v>0</v>
      </c>
      <c r="J147" s="48">
        <v>0</v>
      </c>
    </row>
    <row r="148" spans="3:10" ht="15.75">
      <c r="C148" s="12" t="s">
        <v>14</v>
      </c>
      <c r="D148" s="7">
        <f t="shared" si="4"/>
        <v>0</v>
      </c>
      <c r="E148" s="7">
        <f t="shared" si="4"/>
        <v>0</v>
      </c>
      <c r="F148" s="7">
        <f t="shared" si="4"/>
        <v>51412.7</v>
      </c>
      <c r="G148" s="7">
        <f t="shared" si="4"/>
        <v>38948.3</v>
      </c>
      <c r="H148" s="47">
        <f>G148/F148</f>
        <v>0.7575618475590662</v>
      </c>
      <c r="I148" s="7">
        <f>I154+I160+I166</f>
        <v>38948.3</v>
      </c>
      <c r="J148" s="48">
        <f>I148/F148</f>
        <v>0.7575618475590662</v>
      </c>
    </row>
    <row r="149" spans="3:10" ht="15.75">
      <c r="C149" s="12"/>
      <c r="D149" s="8"/>
      <c r="E149" s="8"/>
      <c r="F149" s="7"/>
      <c r="G149" s="8"/>
      <c r="H149" s="47"/>
      <c r="I149" s="8"/>
      <c r="J149" s="48"/>
    </row>
    <row r="150" spans="3:10" ht="30.75" customHeight="1">
      <c r="C150" s="11" t="s">
        <v>4</v>
      </c>
      <c r="D150" s="8"/>
      <c r="E150" s="8"/>
      <c r="F150" s="7"/>
      <c r="G150" s="8"/>
      <c r="H150" s="47"/>
      <c r="I150" s="8"/>
      <c r="J150" s="48"/>
    </row>
    <row r="151" spans="3:10" ht="15.75">
      <c r="C151" s="12" t="s">
        <v>1</v>
      </c>
      <c r="D151" s="7">
        <f>D152+D153+D154</f>
        <v>233388.6</v>
      </c>
      <c r="E151" s="7">
        <f>E152+E153+E154</f>
        <v>329138.76</v>
      </c>
      <c r="F151" s="7">
        <f>F152+F153+F154</f>
        <v>284801.3</v>
      </c>
      <c r="G151" s="7">
        <f>G152+G153+G154</f>
        <v>233645.27000000002</v>
      </c>
      <c r="H151" s="47">
        <f>G151/F151</f>
        <v>0.8203799280410589</v>
      </c>
      <c r="I151" s="7">
        <f>I152+I153+I154</f>
        <v>233645.28000000003</v>
      </c>
      <c r="J151" s="48">
        <f>I151/F151</f>
        <v>0.8203799631532582</v>
      </c>
    </row>
    <row r="152" spans="3:10" ht="15.75">
      <c r="C152" s="12" t="s">
        <v>19</v>
      </c>
      <c r="D152" s="7">
        <v>233388.6</v>
      </c>
      <c r="E152" s="7">
        <v>329138.76</v>
      </c>
      <c r="F152" s="7">
        <v>233388.6</v>
      </c>
      <c r="G152" s="8">
        <v>194696.97</v>
      </c>
      <c r="H152" s="47">
        <f>G152/F152</f>
        <v>0.8342179952234171</v>
      </c>
      <c r="I152" s="8">
        <v>194696.98</v>
      </c>
      <c r="J152" s="48">
        <f>I152/F152</f>
        <v>0.8342180380704114</v>
      </c>
    </row>
    <row r="153" spans="3:10" ht="15.75">
      <c r="C153" s="12" t="s">
        <v>13</v>
      </c>
      <c r="D153" s="7">
        <v>0</v>
      </c>
      <c r="E153" s="7">
        <v>0</v>
      </c>
      <c r="F153" s="7">
        <v>0</v>
      </c>
      <c r="G153" s="8">
        <v>0</v>
      </c>
      <c r="H153" s="47">
        <v>0</v>
      </c>
      <c r="I153" s="8">
        <v>0</v>
      </c>
      <c r="J153" s="48">
        <v>0</v>
      </c>
    </row>
    <row r="154" spans="3:10" ht="15.75">
      <c r="C154" s="12" t="s">
        <v>14</v>
      </c>
      <c r="D154" s="8">
        <v>0</v>
      </c>
      <c r="E154" s="8">
        <v>0</v>
      </c>
      <c r="F154" s="7">
        <v>51412.7</v>
      </c>
      <c r="G154" s="8">
        <v>38948.3</v>
      </c>
      <c r="H154" s="47">
        <f>G154/F154</f>
        <v>0.7575618475590662</v>
      </c>
      <c r="I154" s="8">
        <v>38948.3</v>
      </c>
      <c r="J154" s="48">
        <f>I154/F154</f>
        <v>0.7575618475590662</v>
      </c>
    </row>
    <row r="155" spans="3:10" ht="15.75">
      <c r="C155" s="12"/>
      <c r="D155" s="8"/>
      <c r="E155" s="8"/>
      <c r="F155" s="7"/>
      <c r="G155" s="8"/>
      <c r="H155" s="47"/>
      <c r="I155" s="8"/>
      <c r="J155" s="48"/>
    </row>
    <row r="156" spans="3:10" ht="50.25" customHeight="1">
      <c r="C156" s="11" t="s">
        <v>38</v>
      </c>
      <c r="D156" s="8"/>
      <c r="E156" s="8"/>
      <c r="F156" s="7"/>
      <c r="G156" s="8"/>
      <c r="H156" s="47"/>
      <c r="I156" s="8"/>
      <c r="J156" s="48"/>
    </row>
    <row r="157" spans="3:10" ht="15.75">
      <c r="C157" s="12" t="s">
        <v>1</v>
      </c>
      <c r="D157" s="7">
        <f>D158+D159+D160</f>
        <v>98809.1</v>
      </c>
      <c r="E157" s="7">
        <f>E158+E159+E160</f>
        <v>101144.15</v>
      </c>
      <c r="F157" s="7">
        <f>F158+F159+F160</f>
        <v>98809.1</v>
      </c>
      <c r="G157" s="7">
        <f>G158+G159+G160</f>
        <v>75672.41</v>
      </c>
      <c r="H157" s="47">
        <f>G157/F157</f>
        <v>0.7658445426585203</v>
      </c>
      <c r="I157" s="7">
        <f>I158+I159+I160</f>
        <v>75672.41</v>
      </c>
      <c r="J157" s="48">
        <f>I157/F157</f>
        <v>0.7658445426585203</v>
      </c>
    </row>
    <row r="158" spans="3:10" ht="15.75">
      <c r="C158" s="12" t="s">
        <v>19</v>
      </c>
      <c r="D158" s="7">
        <v>98809.1</v>
      </c>
      <c r="E158" s="7">
        <v>101144.15</v>
      </c>
      <c r="F158" s="7">
        <v>98809.1</v>
      </c>
      <c r="G158" s="8">
        <v>75672.41</v>
      </c>
      <c r="H158" s="47">
        <f>G158/F158</f>
        <v>0.7658445426585203</v>
      </c>
      <c r="I158" s="8">
        <v>75672.41</v>
      </c>
      <c r="J158" s="48">
        <f>I158/F158</f>
        <v>0.7658445426585203</v>
      </c>
    </row>
    <row r="159" spans="3:10" ht="15.75">
      <c r="C159" s="12" t="s">
        <v>13</v>
      </c>
      <c r="D159" s="8">
        <v>0</v>
      </c>
      <c r="E159" s="7">
        <v>0</v>
      </c>
      <c r="F159" s="8">
        <v>0</v>
      </c>
      <c r="G159" s="8">
        <v>0</v>
      </c>
      <c r="H159" s="47">
        <v>0</v>
      </c>
      <c r="I159" s="8">
        <v>0</v>
      </c>
      <c r="J159" s="48">
        <v>0</v>
      </c>
    </row>
    <row r="160" spans="3:10" ht="15.75">
      <c r="C160" s="12" t="s">
        <v>14</v>
      </c>
      <c r="D160" s="8">
        <v>0</v>
      </c>
      <c r="E160" s="8">
        <v>0</v>
      </c>
      <c r="F160" s="7">
        <v>0</v>
      </c>
      <c r="G160" s="8">
        <v>0</v>
      </c>
      <c r="H160" s="47">
        <v>0</v>
      </c>
      <c r="I160" s="8">
        <v>0</v>
      </c>
      <c r="J160" s="48">
        <v>0</v>
      </c>
    </row>
    <row r="161" spans="3:10" ht="15.75">
      <c r="C161" s="12"/>
      <c r="D161" s="8"/>
      <c r="E161" s="8"/>
      <c r="F161" s="7"/>
      <c r="G161" s="8"/>
      <c r="H161" s="47"/>
      <c r="I161" s="8"/>
      <c r="J161" s="48"/>
    </row>
    <row r="162" spans="3:10" ht="35.25" customHeight="1">
      <c r="C162" s="11" t="s">
        <v>99</v>
      </c>
      <c r="D162" s="8"/>
      <c r="E162" s="8"/>
      <c r="F162" s="7"/>
      <c r="G162" s="8"/>
      <c r="H162" s="47"/>
      <c r="I162" s="8"/>
      <c r="J162" s="48"/>
    </row>
    <row r="163" spans="3:10" ht="15.75">
      <c r="C163" s="12" t="s">
        <v>1</v>
      </c>
      <c r="D163" s="7">
        <f>D164+D165+D166</f>
        <v>24566.8</v>
      </c>
      <c r="E163" s="7">
        <f>E164+E165+E166</f>
        <v>24583.46</v>
      </c>
      <c r="F163" s="7">
        <f>F164+F165+F166</f>
        <v>24566.8</v>
      </c>
      <c r="G163" s="7">
        <f>G164+G165+G166</f>
        <v>17046.43</v>
      </c>
      <c r="H163" s="47">
        <f>G163/F163</f>
        <v>0.6938807659117183</v>
      </c>
      <c r="I163" s="58">
        <f>I164+I165+I166</f>
        <v>17046.43</v>
      </c>
      <c r="J163" s="48">
        <f>I163/F163</f>
        <v>0.6938807659117183</v>
      </c>
    </row>
    <row r="164" spans="3:10" ht="15.75">
      <c r="C164" s="12" t="s">
        <v>19</v>
      </c>
      <c r="D164" s="7">
        <v>24566.8</v>
      </c>
      <c r="E164" s="7">
        <v>24583.46</v>
      </c>
      <c r="F164" s="7">
        <v>24566.8</v>
      </c>
      <c r="G164" s="7">
        <v>17046.43</v>
      </c>
      <c r="H164" s="47">
        <f>G164/F164</f>
        <v>0.6938807659117183</v>
      </c>
      <c r="I164" s="58">
        <v>17046.43</v>
      </c>
      <c r="J164" s="48">
        <f>I164/F164</f>
        <v>0.6938807659117183</v>
      </c>
    </row>
    <row r="165" spans="3:10" ht="15.75">
      <c r="C165" s="12" t="s">
        <v>13</v>
      </c>
      <c r="D165" s="7">
        <v>0</v>
      </c>
      <c r="E165" s="7">
        <v>0</v>
      </c>
      <c r="F165" s="7">
        <v>0</v>
      </c>
      <c r="G165" s="7">
        <v>0</v>
      </c>
      <c r="H165" s="47">
        <v>0</v>
      </c>
      <c r="I165" s="7">
        <v>0</v>
      </c>
      <c r="J165" s="48">
        <v>0</v>
      </c>
    </row>
    <row r="166" spans="3:10" ht="15.75">
      <c r="C166" s="12" t="s">
        <v>14</v>
      </c>
      <c r="D166" s="8">
        <v>0</v>
      </c>
      <c r="E166" s="8">
        <v>0</v>
      </c>
      <c r="F166" s="7">
        <v>0</v>
      </c>
      <c r="G166" s="8">
        <v>0</v>
      </c>
      <c r="H166" s="47">
        <v>0</v>
      </c>
      <c r="I166" s="8">
        <v>0</v>
      </c>
      <c r="J166" s="48">
        <v>0</v>
      </c>
    </row>
    <row r="167" spans="3:10" ht="15.75">
      <c r="C167" s="12"/>
      <c r="D167" s="8"/>
      <c r="E167" s="8"/>
      <c r="F167" s="7"/>
      <c r="G167" s="8"/>
      <c r="H167" s="47"/>
      <c r="I167" s="8"/>
      <c r="J167" s="48"/>
    </row>
    <row r="168" spans="3:10" ht="65.25" customHeight="1">
      <c r="C168" s="19" t="s">
        <v>39</v>
      </c>
      <c r="D168" s="8"/>
      <c r="E168" s="8"/>
      <c r="F168" s="7"/>
      <c r="G168" s="8"/>
      <c r="H168" s="47"/>
      <c r="I168" s="8"/>
      <c r="J168" s="48"/>
    </row>
    <row r="169" spans="3:10" s="22" customFormat="1" ht="20.25" customHeight="1">
      <c r="C169" s="21" t="s">
        <v>1</v>
      </c>
      <c r="D169" s="9">
        <f>D175+D181+D187+D193</f>
        <v>6405</v>
      </c>
      <c r="E169" s="9">
        <f>E175+E181+E187+E193</f>
        <v>10631</v>
      </c>
      <c r="F169" s="9">
        <f>F175+F181+F187+F193</f>
        <v>10605</v>
      </c>
      <c r="G169" s="9">
        <f>G175+G181+G187+G193</f>
        <v>9909.4</v>
      </c>
      <c r="H169" s="47">
        <f>G169/F169</f>
        <v>0.9344082979726543</v>
      </c>
      <c r="I169" s="9">
        <f>I175+I181+I187+I193</f>
        <v>9909.43</v>
      </c>
      <c r="J169" s="48">
        <f>I169/F169</f>
        <v>0.9344111268269685</v>
      </c>
    </row>
    <row r="170" spans="3:10" ht="24" customHeight="1">
      <c r="C170" s="12" t="s">
        <v>19</v>
      </c>
      <c r="D170" s="7">
        <f aca="true" t="shared" si="5" ref="D170:G172">D176+D182+D188+D194</f>
        <v>2155</v>
      </c>
      <c r="E170" s="7">
        <f t="shared" si="5"/>
        <v>2155</v>
      </c>
      <c r="F170" s="7">
        <f t="shared" si="5"/>
        <v>2155</v>
      </c>
      <c r="G170" s="7">
        <f t="shared" si="5"/>
        <v>1188.3</v>
      </c>
      <c r="H170" s="47">
        <f>G170/F170</f>
        <v>0.551415313225058</v>
      </c>
      <c r="I170" s="7">
        <f>I176+I182+I188+I194</f>
        <v>1188.33</v>
      </c>
      <c r="J170" s="48">
        <f>I170/F170</f>
        <v>0.551429234338747</v>
      </c>
    </row>
    <row r="171" spans="3:10" ht="18.75" customHeight="1">
      <c r="C171" s="12" t="s">
        <v>13</v>
      </c>
      <c r="D171" s="7">
        <f t="shared" si="5"/>
        <v>4250</v>
      </c>
      <c r="E171" s="7">
        <f t="shared" si="5"/>
        <v>8476</v>
      </c>
      <c r="F171" s="7">
        <f t="shared" si="5"/>
        <v>4250</v>
      </c>
      <c r="G171" s="7">
        <f t="shared" si="5"/>
        <v>3744.1</v>
      </c>
      <c r="H171" s="47">
        <f>G171/F171</f>
        <v>0.8809647058823529</v>
      </c>
      <c r="I171" s="7">
        <f>I177+I183+I189+I195</f>
        <v>3744.1</v>
      </c>
      <c r="J171" s="48">
        <f>I171/F171</f>
        <v>0.8809647058823529</v>
      </c>
    </row>
    <row r="172" spans="3:10" ht="16.5" customHeight="1">
      <c r="C172" s="12" t="s">
        <v>14</v>
      </c>
      <c r="D172" s="7">
        <f t="shared" si="5"/>
        <v>0</v>
      </c>
      <c r="E172" s="7">
        <f t="shared" si="5"/>
        <v>0</v>
      </c>
      <c r="F172" s="7">
        <f t="shared" si="5"/>
        <v>4200</v>
      </c>
      <c r="G172" s="7">
        <f t="shared" si="5"/>
        <v>4977</v>
      </c>
      <c r="H172" s="47">
        <f>G172/F172</f>
        <v>1.185</v>
      </c>
      <c r="I172" s="7">
        <f>I178+I184+I190+I196</f>
        <v>4977</v>
      </c>
      <c r="J172" s="48">
        <f>I172/F172</f>
        <v>1.185</v>
      </c>
    </row>
    <row r="173" spans="3:10" ht="15.75">
      <c r="C173" s="12"/>
      <c r="D173" s="8"/>
      <c r="E173" s="8"/>
      <c r="F173" s="7"/>
      <c r="G173" s="8"/>
      <c r="H173" s="47"/>
      <c r="I173" s="8"/>
      <c r="J173" s="48"/>
    </row>
    <row r="174" spans="3:10" ht="47.25">
      <c r="C174" s="24" t="s">
        <v>103</v>
      </c>
      <c r="D174" s="8"/>
      <c r="E174" s="8"/>
      <c r="F174" s="7"/>
      <c r="G174" s="8"/>
      <c r="H174" s="47"/>
      <c r="I174" s="8"/>
      <c r="J174" s="48"/>
    </row>
    <row r="175" spans="3:10" ht="15.75">
      <c r="C175" s="12" t="s">
        <v>1</v>
      </c>
      <c r="D175" s="7">
        <f>D176+D177+D178</f>
        <v>0</v>
      </c>
      <c r="E175" s="7">
        <f>E176+E177+E178</f>
        <v>0</v>
      </c>
      <c r="F175" s="7">
        <f>F176+F177+F178</f>
        <v>1000</v>
      </c>
      <c r="G175" s="7">
        <f>G176+G177+G178</f>
        <v>1777</v>
      </c>
      <c r="H175" s="47">
        <f>G175/F175</f>
        <v>1.777</v>
      </c>
      <c r="I175" s="7">
        <f>I176+I177+I178</f>
        <v>1777</v>
      </c>
      <c r="J175" s="48">
        <f>I175/F175</f>
        <v>1.777</v>
      </c>
    </row>
    <row r="176" spans="3:10" ht="15.75">
      <c r="C176" s="12" t="s">
        <v>19</v>
      </c>
      <c r="D176" s="7">
        <v>0</v>
      </c>
      <c r="E176" s="7">
        <v>0</v>
      </c>
      <c r="F176" s="7">
        <v>0</v>
      </c>
      <c r="G176" s="8">
        <v>0</v>
      </c>
      <c r="H176" s="47">
        <v>0</v>
      </c>
      <c r="I176" s="8">
        <v>0</v>
      </c>
      <c r="J176" s="48">
        <v>0</v>
      </c>
    </row>
    <row r="177" spans="3:10" ht="15.75">
      <c r="C177" s="12" t="s">
        <v>13</v>
      </c>
      <c r="D177" s="8">
        <v>0</v>
      </c>
      <c r="E177" s="8">
        <v>0</v>
      </c>
      <c r="F177" s="8">
        <v>0</v>
      </c>
      <c r="G177" s="8">
        <v>0</v>
      </c>
      <c r="H177" s="47">
        <v>0</v>
      </c>
      <c r="I177" s="8">
        <v>0</v>
      </c>
      <c r="J177" s="48">
        <v>0</v>
      </c>
    </row>
    <row r="178" spans="3:10" ht="15.75">
      <c r="C178" s="12" t="s">
        <v>14</v>
      </c>
      <c r="D178" s="8">
        <v>0</v>
      </c>
      <c r="E178" s="8">
        <v>0</v>
      </c>
      <c r="F178" s="7">
        <v>1000</v>
      </c>
      <c r="G178" s="8">
        <v>1777</v>
      </c>
      <c r="H178" s="47">
        <f>G178/F178</f>
        <v>1.777</v>
      </c>
      <c r="I178" s="8">
        <v>1777</v>
      </c>
      <c r="J178" s="48">
        <f>I178/F178</f>
        <v>1.777</v>
      </c>
    </row>
    <row r="179" spans="3:10" ht="15.75">
      <c r="C179" s="12"/>
      <c r="D179" s="8"/>
      <c r="E179" s="8"/>
      <c r="F179" s="7"/>
      <c r="G179" s="8"/>
      <c r="H179" s="47"/>
      <c r="I179" s="8"/>
      <c r="J179" s="48"/>
    </row>
    <row r="180" spans="3:10" ht="47.25">
      <c r="C180" s="24" t="s">
        <v>40</v>
      </c>
      <c r="D180" s="8"/>
      <c r="E180" s="8"/>
      <c r="F180" s="7"/>
      <c r="G180" s="8"/>
      <c r="H180" s="47"/>
      <c r="I180" s="8"/>
      <c r="J180" s="48"/>
    </row>
    <row r="181" spans="3:10" ht="15.75">
      <c r="C181" s="12" t="s">
        <v>1</v>
      </c>
      <c r="D181" s="7">
        <f>D182+D183+D184</f>
        <v>2155</v>
      </c>
      <c r="E181" s="7">
        <f>E182+E183+E184</f>
        <v>2155</v>
      </c>
      <c r="F181" s="7">
        <f>F182+F183+F184</f>
        <v>5355</v>
      </c>
      <c r="G181" s="7">
        <f>G182+G183+G184</f>
        <v>4388.3</v>
      </c>
      <c r="H181" s="47">
        <f>G181/F181</f>
        <v>0.8194771241830066</v>
      </c>
      <c r="I181" s="7">
        <f>I182+I183+I184</f>
        <v>4388.33</v>
      </c>
      <c r="J181" s="48">
        <f>I181/F181</f>
        <v>0.8194827264239029</v>
      </c>
    </row>
    <row r="182" spans="3:10" ht="15.75">
      <c r="C182" s="12" t="s">
        <v>19</v>
      </c>
      <c r="D182" s="7">
        <v>2155</v>
      </c>
      <c r="E182" s="7">
        <v>2155</v>
      </c>
      <c r="F182" s="7">
        <v>2155</v>
      </c>
      <c r="G182" s="8">
        <v>1188.3</v>
      </c>
      <c r="H182" s="47">
        <f>G182/F182</f>
        <v>0.551415313225058</v>
      </c>
      <c r="I182" s="8">
        <v>1188.33</v>
      </c>
      <c r="J182" s="48">
        <f>I182/F182</f>
        <v>0.551429234338747</v>
      </c>
    </row>
    <row r="183" spans="3:10" ht="15.75">
      <c r="C183" s="12" t="s">
        <v>13</v>
      </c>
      <c r="D183" s="8">
        <v>0</v>
      </c>
      <c r="E183" s="8">
        <v>0</v>
      </c>
      <c r="F183" s="8">
        <v>0</v>
      </c>
      <c r="G183" s="8">
        <v>0</v>
      </c>
      <c r="H183" s="47">
        <v>0</v>
      </c>
      <c r="I183" s="8">
        <v>0</v>
      </c>
      <c r="J183" s="48">
        <v>0</v>
      </c>
    </row>
    <row r="184" spans="3:10" ht="15.75">
      <c r="C184" s="12" t="s">
        <v>14</v>
      </c>
      <c r="D184" s="8">
        <v>0</v>
      </c>
      <c r="E184" s="8">
        <v>0</v>
      </c>
      <c r="F184" s="7">
        <v>3200</v>
      </c>
      <c r="G184" s="8">
        <v>3200</v>
      </c>
      <c r="H184" s="47">
        <f>G184/F184</f>
        <v>1</v>
      </c>
      <c r="I184" s="8">
        <v>3200</v>
      </c>
      <c r="J184" s="48">
        <f>I184/F184</f>
        <v>1</v>
      </c>
    </row>
    <row r="185" spans="3:10" ht="15.75">
      <c r="C185" s="12"/>
      <c r="D185" s="8"/>
      <c r="E185" s="8"/>
      <c r="F185" s="7"/>
      <c r="G185" s="8"/>
      <c r="H185" s="47"/>
      <c r="I185" s="8"/>
      <c r="J185" s="48"/>
    </row>
    <row r="186" spans="3:10" ht="50.25" customHeight="1">
      <c r="C186" s="24" t="s">
        <v>41</v>
      </c>
      <c r="D186" s="8"/>
      <c r="E186" s="8"/>
      <c r="F186" s="7"/>
      <c r="G186" s="8"/>
      <c r="H186" s="47"/>
      <c r="I186" s="8"/>
      <c r="J186" s="48"/>
    </row>
    <row r="187" spans="3:10" ht="15.75">
      <c r="C187" s="12" t="s">
        <v>1</v>
      </c>
      <c r="D187" s="7">
        <f>D188+D189+D190</f>
        <v>4250</v>
      </c>
      <c r="E187" s="7">
        <f>E188+E189+E190</f>
        <v>8476</v>
      </c>
      <c r="F187" s="7">
        <f>F188+F189+F190</f>
        <v>4250</v>
      </c>
      <c r="G187" s="7">
        <f>G188+G189+G190</f>
        <v>3744.1</v>
      </c>
      <c r="H187" s="47">
        <f>G187/F187</f>
        <v>0.8809647058823529</v>
      </c>
      <c r="I187" s="7">
        <f>I188+I189+I190</f>
        <v>3744.1</v>
      </c>
      <c r="J187" s="48">
        <f>I187/F187</f>
        <v>0.8809647058823529</v>
      </c>
    </row>
    <row r="188" spans="3:10" ht="15.75">
      <c r="C188" s="12" t="s">
        <v>19</v>
      </c>
      <c r="D188" s="7">
        <v>0</v>
      </c>
      <c r="E188" s="7">
        <v>0</v>
      </c>
      <c r="F188" s="7">
        <v>0</v>
      </c>
      <c r="G188" s="8">
        <v>0</v>
      </c>
      <c r="H188" s="47">
        <v>0</v>
      </c>
      <c r="I188" s="8">
        <v>0</v>
      </c>
      <c r="J188" s="48">
        <v>0</v>
      </c>
    </row>
    <row r="189" spans="3:10" ht="15.75">
      <c r="C189" s="12" t="s">
        <v>13</v>
      </c>
      <c r="D189" s="7">
        <v>4250</v>
      </c>
      <c r="E189" s="7">
        <v>8476</v>
      </c>
      <c r="F189" s="7">
        <v>4250</v>
      </c>
      <c r="G189" s="8">
        <v>3744.1</v>
      </c>
      <c r="H189" s="47">
        <f>G189/F189</f>
        <v>0.8809647058823529</v>
      </c>
      <c r="I189" s="8">
        <v>3744.1</v>
      </c>
      <c r="J189" s="48">
        <f>I189/F189</f>
        <v>0.8809647058823529</v>
      </c>
    </row>
    <row r="190" spans="3:10" ht="15.75">
      <c r="C190" s="12" t="s">
        <v>14</v>
      </c>
      <c r="D190" s="8">
        <v>0</v>
      </c>
      <c r="E190" s="8">
        <v>0</v>
      </c>
      <c r="F190" s="7">
        <v>0</v>
      </c>
      <c r="G190" s="8">
        <v>0</v>
      </c>
      <c r="H190" s="47">
        <v>0</v>
      </c>
      <c r="I190" s="8">
        <v>0</v>
      </c>
      <c r="J190" s="48">
        <v>0</v>
      </c>
    </row>
    <row r="191" spans="3:10" ht="15.75">
      <c r="C191" s="12"/>
      <c r="D191" s="8"/>
      <c r="E191" s="8"/>
      <c r="F191" s="7"/>
      <c r="G191" s="8"/>
      <c r="H191" s="47"/>
      <c r="I191" s="8"/>
      <c r="J191" s="48"/>
    </row>
    <row r="192" spans="3:10" ht="30" customHeight="1">
      <c r="C192" s="24" t="s">
        <v>42</v>
      </c>
      <c r="D192" s="8"/>
      <c r="E192" s="8"/>
      <c r="F192" s="7"/>
      <c r="G192" s="8"/>
      <c r="H192" s="47"/>
      <c r="I192" s="8"/>
      <c r="J192" s="48"/>
    </row>
    <row r="193" spans="3:10" ht="15.75">
      <c r="C193" s="12" t="s">
        <v>1</v>
      </c>
      <c r="D193" s="7">
        <f>D194+D195+D196</f>
        <v>0</v>
      </c>
      <c r="E193" s="7">
        <f>E194+E195+E196</f>
        <v>0</v>
      </c>
      <c r="F193" s="7">
        <f>F194+F195+F196</f>
        <v>0</v>
      </c>
      <c r="G193" s="7">
        <f>G194+G195+G196</f>
        <v>0</v>
      </c>
      <c r="H193" s="47">
        <v>0</v>
      </c>
      <c r="I193" s="7">
        <f>I194+I195+I196</f>
        <v>0</v>
      </c>
      <c r="J193" s="48">
        <v>0</v>
      </c>
    </row>
    <row r="194" spans="3:10" ht="15.75">
      <c r="C194" s="12" t="s">
        <v>19</v>
      </c>
      <c r="D194" s="7">
        <v>0</v>
      </c>
      <c r="E194" s="7">
        <v>0</v>
      </c>
      <c r="F194" s="7">
        <v>0</v>
      </c>
      <c r="G194" s="8">
        <v>0</v>
      </c>
      <c r="H194" s="47">
        <v>0</v>
      </c>
      <c r="I194" s="8">
        <v>0</v>
      </c>
      <c r="J194" s="48">
        <v>0</v>
      </c>
    </row>
    <row r="195" spans="3:10" ht="15.75">
      <c r="C195" s="12" t="s">
        <v>13</v>
      </c>
      <c r="D195" s="8">
        <v>0</v>
      </c>
      <c r="E195" s="7">
        <v>0</v>
      </c>
      <c r="F195" s="8">
        <v>0</v>
      </c>
      <c r="G195" s="8">
        <v>0</v>
      </c>
      <c r="H195" s="47">
        <v>0</v>
      </c>
      <c r="I195" s="8">
        <v>0</v>
      </c>
      <c r="J195" s="48">
        <v>0</v>
      </c>
    </row>
    <row r="196" spans="3:10" ht="15.75">
      <c r="C196" s="12" t="s">
        <v>14</v>
      </c>
      <c r="D196" s="7">
        <v>0</v>
      </c>
      <c r="E196" s="8">
        <v>0</v>
      </c>
      <c r="F196" s="7">
        <v>0</v>
      </c>
      <c r="G196" s="8">
        <v>0</v>
      </c>
      <c r="H196" s="47">
        <v>0</v>
      </c>
      <c r="I196" s="8">
        <v>0</v>
      </c>
      <c r="J196" s="48">
        <v>0</v>
      </c>
    </row>
    <row r="197" spans="3:10" ht="15.75">
      <c r="C197" s="12"/>
      <c r="D197" s="7"/>
      <c r="E197" s="7"/>
      <c r="F197" s="7"/>
      <c r="G197" s="7"/>
      <c r="H197" s="47"/>
      <c r="I197" s="7"/>
      <c r="J197" s="48"/>
    </row>
    <row r="198" spans="3:10" ht="47.25">
      <c r="C198" s="19" t="s">
        <v>43</v>
      </c>
      <c r="D198" s="8"/>
      <c r="E198" s="8"/>
      <c r="F198" s="7"/>
      <c r="G198" s="8"/>
      <c r="H198" s="47"/>
      <c r="I198" s="8"/>
      <c r="J198" s="48"/>
    </row>
    <row r="199" spans="3:10" s="22" customFormat="1" ht="15.75">
      <c r="C199" s="21" t="s">
        <v>1</v>
      </c>
      <c r="D199" s="9">
        <f>D205+D211+D217</f>
        <v>11421</v>
      </c>
      <c r="E199" s="9">
        <f>E205+E211+E217</f>
        <v>38217.19</v>
      </c>
      <c r="F199" s="9">
        <f>F205+F211+F217</f>
        <v>38300.29</v>
      </c>
      <c r="G199" s="9">
        <f>G205+G211+G217</f>
        <v>9501.16</v>
      </c>
      <c r="H199" s="47">
        <f>G199/F199</f>
        <v>0.24807018432497507</v>
      </c>
      <c r="I199" s="57">
        <f>I205+I211+I217</f>
        <v>7980.599999999999</v>
      </c>
      <c r="J199" s="48">
        <f>I199/F199</f>
        <v>0.20836917945007724</v>
      </c>
    </row>
    <row r="200" spans="3:10" ht="15.75">
      <c r="C200" s="12" t="s">
        <v>19</v>
      </c>
      <c r="D200" s="7">
        <f aca="true" t="shared" si="6" ref="D200:G202">D206+D212+D218</f>
        <v>11421</v>
      </c>
      <c r="E200" s="7">
        <f t="shared" si="6"/>
        <v>11337.89</v>
      </c>
      <c r="F200" s="7">
        <f t="shared" si="6"/>
        <v>11421</v>
      </c>
      <c r="G200" s="7">
        <f t="shared" si="6"/>
        <v>6651.68</v>
      </c>
      <c r="H200" s="47">
        <f>G200/F200</f>
        <v>0.5824078451974434</v>
      </c>
      <c r="I200" s="7">
        <f>I206+I212+I218</f>
        <v>5131.12</v>
      </c>
      <c r="J200" s="48">
        <f>I200/F200</f>
        <v>0.4492706418001926</v>
      </c>
    </row>
    <row r="201" spans="3:10" ht="15.75">
      <c r="C201" s="12" t="s">
        <v>13</v>
      </c>
      <c r="D201" s="7">
        <f t="shared" si="6"/>
        <v>0</v>
      </c>
      <c r="E201" s="7">
        <f t="shared" si="6"/>
        <v>26879.3</v>
      </c>
      <c r="F201" s="7">
        <f t="shared" si="6"/>
        <v>26879.29</v>
      </c>
      <c r="G201" s="7">
        <f t="shared" si="6"/>
        <v>2849.48</v>
      </c>
      <c r="H201" s="47">
        <f>G201/F201</f>
        <v>0.10601024059787294</v>
      </c>
      <c r="I201" s="7">
        <f>I207+I213+I219</f>
        <v>2849.48</v>
      </c>
      <c r="J201" s="48">
        <v>0</v>
      </c>
    </row>
    <row r="202" spans="3:10" ht="15.75">
      <c r="C202" s="12" t="s">
        <v>14</v>
      </c>
      <c r="D202" s="7">
        <f t="shared" si="6"/>
        <v>0</v>
      </c>
      <c r="E202" s="7">
        <f t="shared" si="6"/>
        <v>0</v>
      </c>
      <c r="F202" s="7">
        <f t="shared" si="6"/>
        <v>0</v>
      </c>
      <c r="G202" s="7">
        <f t="shared" si="6"/>
        <v>0</v>
      </c>
      <c r="H202" s="47">
        <v>0</v>
      </c>
      <c r="I202" s="7">
        <f>I208+I214+I220</f>
        <v>0</v>
      </c>
      <c r="J202" s="48">
        <v>0</v>
      </c>
    </row>
    <row r="203" spans="3:10" ht="15.75">
      <c r="C203" s="12"/>
      <c r="D203" s="8"/>
      <c r="E203" s="8"/>
      <c r="F203" s="7"/>
      <c r="G203" s="8"/>
      <c r="H203" s="47"/>
      <c r="I203" s="8"/>
      <c r="J203" s="48"/>
    </row>
    <row r="204" spans="3:10" ht="31.5">
      <c r="C204" s="12" t="s">
        <v>44</v>
      </c>
      <c r="D204" s="8"/>
      <c r="E204" s="8"/>
      <c r="F204" s="7"/>
      <c r="G204" s="8"/>
      <c r="H204" s="47"/>
      <c r="I204" s="8"/>
      <c r="J204" s="48"/>
    </row>
    <row r="205" spans="3:10" ht="15.75">
      <c r="C205" s="12" t="s">
        <v>1</v>
      </c>
      <c r="D205" s="8">
        <f>D206+D207+D208</f>
        <v>5421</v>
      </c>
      <c r="E205" s="8">
        <f>E206+E207+E208</f>
        <v>4921.89</v>
      </c>
      <c r="F205" s="8">
        <f>F206+F207+F208</f>
        <v>5004.98</v>
      </c>
      <c r="G205" s="8">
        <f>G206+G207+G208</f>
        <v>3971.14</v>
      </c>
      <c r="H205" s="47">
        <f>G205/F205</f>
        <v>0.7934377360149292</v>
      </c>
      <c r="I205" s="8">
        <f>I206+I207+I208</f>
        <v>2450.58</v>
      </c>
      <c r="J205" s="48">
        <f>I205/F205</f>
        <v>0.4896283301831376</v>
      </c>
    </row>
    <row r="206" spans="3:10" ht="15.75">
      <c r="C206" s="12" t="s">
        <v>19</v>
      </c>
      <c r="D206" s="8">
        <v>5421</v>
      </c>
      <c r="E206" s="8">
        <v>4921.89</v>
      </c>
      <c r="F206" s="7">
        <v>5004.98</v>
      </c>
      <c r="G206" s="8">
        <v>3971.14</v>
      </c>
      <c r="H206" s="47">
        <f>G206/F206</f>
        <v>0.7934377360149292</v>
      </c>
      <c r="I206" s="8">
        <v>2450.58</v>
      </c>
      <c r="J206" s="48">
        <f>I206/F206</f>
        <v>0.4896283301831376</v>
      </c>
    </row>
    <row r="207" spans="3:10" ht="15.75">
      <c r="C207" s="12" t="s">
        <v>13</v>
      </c>
      <c r="D207" s="8">
        <v>0</v>
      </c>
      <c r="E207" s="8">
        <v>0</v>
      </c>
      <c r="F207" s="7">
        <v>0</v>
      </c>
      <c r="G207" s="8">
        <v>0</v>
      </c>
      <c r="H207" s="47">
        <v>0</v>
      </c>
      <c r="I207" s="8">
        <v>0</v>
      </c>
      <c r="J207" s="48">
        <v>0</v>
      </c>
    </row>
    <row r="208" spans="3:10" ht="15.75">
      <c r="C208" s="12" t="s">
        <v>14</v>
      </c>
      <c r="D208" s="8">
        <v>0</v>
      </c>
      <c r="E208" s="8">
        <v>0</v>
      </c>
      <c r="F208" s="7">
        <v>0</v>
      </c>
      <c r="G208" s="8">
        <v>0</v>
      </c>
      <c r="H208" s="47">
        <v>0</v>
      </c>
      <c r="I208" s="8">
        <v>0</v>
      </c>
      <c r="J208" s="48">
        <v>0</v>
      </c>
    </row>
    <row r="209" spans="3:10" ht="15.75">
      <c r="C209" s="12"/>
      <c r="D209" s="8"/>
      <c r="E209" s="8"/>
      <c r="F209" s="7"/>
      <c r="G209" s="8"/>
      <c r="H209" s="47"/>
      <c r="I209" s="8"/>
      <c r="J209" s="48"/>
    </row>
    <row r="210" spans="3:10" ht="31.5">
      <c r="C210" s="12" t="s">
        <v>45</v>
      </c>
      <c r="D210" s="8"/>
      <c r="E210" s="8"/>
      <c r="F210" s="7"/>
      <c r="G210" s="8"/>
      <c r="H210" s="47"/>
      <c r="I210" s="8"/>
      <c r="J210" s="48"/>
    </row>
    <row r="211" spans="3:10" ht="15.75">
      <c r="C211" s="12" t="s">
        <v>1</v>
      </c>
      <c r="D211" s="8">
        <f>D212+D213+D214</f>
        <v>0</v>
      </c>
      <c r="E211" s="8">
        <f>E212+E213+E214</f>
        <v>3040.3</v>
      </c>
      <c r="F211" s="8">
        <f>F212+F213+F214</f>
        <v>3040.31</v>
      </c>
      <c r="G211" s="8">
        <f>G212+G213+G214</f>
        <v>3021.56</v>
      </c>
      <c r="H211" s="47">
        <f>G211/F211</f>
        <v>0.9938328657275081</v>
      </c>
      <c r="I211" s="8">
        <f>I212+I213+I214</f>
        <v>3021.56</v>
      </c>
      <c r="J211" s="48">
        <f>I211/F211</f>
        <v>0.9938328657275081</v>
      </c>
    </row>
    <row r="212" spans="3:10" ht="15.75">
      <c r="C212" s="12" t="s">
        <v>19</v>
      </c>
      <c r="D212" s="8">
        <v>0</v>
      </c>
      <c r="E212" s="8">
        <v>173</v>
      </c>
      <c r="F212" s="7">
        <v>173.02</v>
      </c>
      <c r="G212" s="8">
        <v>172.08</v>
      </c>
      <c r="H212" s="47">
        <f>G212/F212</f>
        <v>0.994567102069125</v>
      </c>
      <c r="I212" s="8">
        <v>172.08</v>
      </c>
      <c r="J212" s="48">
        <f>I212/F212</f>
        <v>0.994567102069125</v>
      </c>
    </row>
    <row r="213" spans="3:10" ht="15.75">
      <c r="C213" s="12" t="s">
        <v>13</v>
      </c>
      <c r="D213" s="8">
        <v>0</v>
      </c>
      <c r="E213" s="8">
        <v>2867.3</v>
      </c>
      <c r="F213" s="7">
        <v>2867.29</v>
      </c>
      <c r="G213" s="8">
        <v>2849.48</v>
      </c>
      <c r="H213" s="47">
        <f>G213/F213</f>
        <v>0.9937885599294107</v>
      </c>
      <c r="I213" s="8">
        <v>2849.48</v>
      </c>
      <c r="J213" s="48">
        <f>I213/F213</f>
        <v>0.9937885599294107</v>
      </c>
    </row>
    <row r="214" spans="3:10" ht="15.75">
      <c r="C214" s="12" t="s">
        <v>14</v>
      </c>
      <c r="D214" s="8">
        <v>0</v>
      </c>
      <c r="E214" s="8">
        <v>0</v>
      </c>
      <c r="F214" s="7">
        <v>0</v>
      </c>
      <c r="G214" s="8">
        <v>0</v>
      </c>
      <c r="H214" s="47">
        <v>0</v>
      </c>
      <c r="I214" s="8">
        <v>0</v>
      </c>
      <c r="J214" s="48">
        <v>0</v>
      </c>
    </row>
    <row r="215" spans="3:10" ht="15.75">
      <c r="C215" s="12"/>
      <c r="D215" s="8"/>
      <c r="E215" s="8"/>
      <c r="F215" s="7"/>
      <c r="G215" s="8"/>
      <c r="H215" s="47"/>
      <c r="I215" s="8"/>
      <c r="J215" s="48"/>
    </row>
    <row r="216" spans="3:10" ht="63">
      <c r="C216" s="12" t="s">
        <v>46</v>
      </c>
      <c r="D216" s="8"/>
      <c r="E216" s="8"/>
      <c r="F216" s="7"/>
      <c r="G216" s="8"/>
      <c r="H216" s="47"/>
      <c r="I216" s="8"/>
      <c r="J216" s="48"/>
    </row>
    <row r="217" spans="3:10" ht="15.75">
      <c r="C217" s="12" t="s">
        <v>1</v>
      </c>
      <c r="D217" s="8">
        <f>D218+D219+D220</f>
        <v>6000</v>
      </c>
      <c r="E217" s="8">
        <f>E218+E219+E220</f>
        <v>30255</v>
      </c>
      <c r="F217" s="8">
        <f>F218+F219+F220</f>
        <v>30255</v>
      </c>
      <c r="G217" s="56">
        <f>G218+G219+G220</f>
        <v>2508.46</v>
      </c>
      <c r="H217" s="47">
        <f>G217/F217</f>
        <v>0.08291059329036524</v>
      </c>
      <c r="I217" s="8">
        <f>I218+I219+I220</f>
        <v>2508.46</v>
      </c>
      <c r="J217" s="48">
        <f>I217/F217</f>
        <v>0.08291059329036524</v>
      </c>
    </row>
    <row r="218" spans="3:10" ht="15.75">
      <c r="C218" s="12" t="s">
        <v>19</v>
      </c>
      <c r="D218" s="8">
        <v>6000</v>
      </c>
      <c r="E218" s="8">
        <v>6243</v>
      </c>
      <c r="F218" s="7">
        <v>6243</v>
      </c>
      <c r="G218" s="8">
        <v>2508.46</v>
      </c>
      <c r="H218" s="47">
        <f>G218/F218</f>
        <v>0.401803620054461</v>
      </c>
      <c r="I218" s="8">
        <v>2508.46</v>
      </c>
      <c r="J218" s="48">
        <f>I218/F218</f>
        <v>0.401803620054461</v>
      </c>
    </row>
    <row r="219" spans="3:10" ht="15.75">
      <c r="C219" s="12" t="s">
        <v>13</v>
      </c>
      <c r="D219" s="8">
        <v>0</v>
      </c>
      <c r="E219" s="8">
        <v>24012</v>
      </c>
      <c r="F219" s="7">
        <v>24012</v>
      </c>
      <c r="G219" s="8">
        <v>0</v>
      </c>
      <c r="H219" s="47">
        <v>0</v>
      </c>
      <c r="I219" s="8">
        <v>0</v>
      </c>
      <c r="J219" s="48">
        <v>0</v>
      </c>
    </row>
    <row r="220" spans="3:10" ht="15.75">
      <c r="C220" s="12" t="s">
        <v>14</v>
      </c>
      <c r="D220" s="8">
        <v>0</v>
      </c>
      <c r="E220" s="8">
        <v>0</v>
      </c>
      <c r="F220" s="7">
        <v>0</v>
      </c>
      <c r="G220" s="8">
        <v>0</v>
      </c>
      <c r="H220" s="47">
        <v>0</v>
      </c>
      <c r="I220" s="8">
        <v>0</v>
      </c>
      <c r="J220" s="48">
        <v>0</v>
      </c>
    </row>
    <row r="221" spans="3:10" ht="15.75">
      <c r="C221" s="12"/>
      <c r="D221" s="8"/>
      <c r="E221" s="8"/>
      <c r="F221" s="7"/>
      <c r="G221" s="8"/>
      <c r="H221" s="47"/>
      <c r="I221" s="8"/>
      <c r="J221" s="48"/>
    </row>
    <row r="222" spans="3:10" ht="84" customHeight="1">
      <c r="C222" s="21" t="s">
        <v>47</v>
      </c>
      <c r="D222" s="8"/>
      <c r="E222" s="8"/>
      <c r="F222" s="7"/>
      <c r="G222" s="8"/>
      <c r="H222" s="47"/>
      <c r="I222" s="8"/>
      <c r="J222" s="48"/>
    </row>
    <row r="223" spans="3:10" s="22" customFormat="1" ht="18.75" customHeight="1">
      <c r="C223" s="21" t="s">
        <v>1</v>
      </c>
      <c r="D223" s="9">
        <f aca="true" t="shared" si="7" ref="D223:G225">D235+D241+D247+D253+D259+D229</f>
        <v>160795</v>
      </c>
      <c r="E223" s="9">
        <f t="shared" si="7"/>
        <v>232518</v>
      </c>
      <c r="F223" s="9">
        <f t="shared" si="7"/>
        <v>232518</v>
      </c>
      <c r="G223" s="9">
        <f t="shared" si="7"/>
        <v>125839</v>
      </c>
      <c r="H223" s="47">
        <f>G223/F223</f>
        <v>0.5412011113118124</v>
      </c>
      <c r="I223" s="57">
        <f>I235+I241+I247+I253+I259+I229</f>
        <v>125838.95999999999</v>
      </c>
      <c r="J223" s="48">
        <f>I223/F223</f>
        <v>0.5412009392821201</v>
      </c>
    </row>
    <row r="224" spans="3:10" ht="15.75">
      <c r="C224" s="12" t="s">
        <v>19</v>
      </c>
      <c r="D224" s="7">
        <f t="shared" si="7"/>
        <v>158362</v>
      </c>
      <c r="E224" s="7">
        <f t="shared" si="7"/>
        <v>231301</v>
      </c>
      <c r="F224" s="7">
        <f t="shared" si="7"/>
        <v>231301</v>
      </c>
      <c r="G224" s="7">
        <f t="shared" si="7"/>
        <v>125839</v>
      </c>
      <c r="H224" s="47">
        <f>G224/F224</f>
        <v>0.5440486638622402</v>
      </c>
      <c r="I224" s="7">
        <f>I236+I242+I248+I254+I260+I230</f>
        <v>125838.95999999999</v>
      </c>
      <c r="J224" s="48">
        <f>I224/F224</f>
        <v>0.5440484909274063</v>
      </c>
    </row>
    <row r="225" spans="3:10" ht="15.75">
      <c r="C225" s="12" t="s">
        <v>13</v>
      </c>
      <c r="D225" s="7">
        <f t="shared" si="7"/>
        <v>2433</v>
      </c>
      <c r="E225" s="7">
        <f t="shared" si="7"/>
        <v>1217</v>
      </c>
      <c r="F225" s="7">
        <f t="shared" si="7"/>
        <v>1217</v>
      </c>
      <c r="G225" s="7">
        <f t="shared" si="7"/>
        <v>0</v>
      </c>
      <c r="H225" s="47">
        <v>0</v>
      </c>
      <c r="I225" s="7">
        <f>I237+I243+I249+I255+I261</f>
        <v>0</v>
      </c>
      <c r="J225" s="48">
        <v>0</v>
      </c>
    </row>
    <row r="226" spans="3:10" ht="15.75">
      <c r="C226" s="12" t="s">
        <v>14</v>
      </c>
      <c r="D226" s="7">
        <f>D238+D244+D250+D256+D262</f>
        <v>0</v>
      </c>
      <c r="E226" s="7">
        <f>E238+E244+E250+E256+E262</f>
        <v>0</v>
      </c>
      <c r="F226" s="7">
        <f>F238+F244+F250+F256+F262</f>
        <v>0</v>
      </c>
      <c r="G226" s="7">
        <f>G238+G244+G250+G256+G262</f>
        <v>0</v>
      </c>
      <c r="H226" s="47">
        <v>0</v>
      </c>
      <c r="I226" s="7">
        <f>I238+I244+I250+I256+I262</f>
        <v>0</v>
      </c>
      <c r="J226" s="48">
        <v>0</v>
      </c>
    </row>
    <row r="227" spans="3:10" ht="15.75">
      <c r="C227" s="12"/>
      <c r="D227" s="8"/>
      <c r="E227" s="8"/>
      <c r="F227" s="7"/>
      <c r="G227" s="8"/>
      <c r="H227" s="47"/>
      <c r="I227" s="8"/>
      <c r="J227" s="48"/>
    </row>
    <row r="228" spans="3:10" ht="31.5">
      <c r="C228" s="11" t="s">
        <v>5</v>
      </c>
      <c r="D228" s="8"/>
      <c r="E228" s="8"/>
      <c r="F228" s="7"/>
      <c r="G228" s="8"/>
      <c r="H228" s="47"/>
      <c r="I228" s="8"/>
      <c r="J228" s="48"/>
    </row>
    <row r="229" spans="3:10" ht="15.75">
      <c r="C229" s="12" t="s">
        <v>1</v>
      </c>
      <c r="D229" s="8">
        <f>D231+D230</f>
        <v>59897</v>
      </c>
      <c r="E229" s="8">
        <f>E230+E231+E232</f>
        <v>123896</v>
      </c>
      <c r="F229" s="8">
        <f>F230+F231+F232</f>
        <v>124596</v>
      </c>
      <c r="G229" s="8">
        <f>G230+G231+G232</f>
        <v>67402.2</v>
      </c>
      <c r="H229" s="47">
        <f>G229/F229</f>
        <v>0.540966002118848</v>
      </c>
      <c r="I229" s="56">
        <f>I230+I231+I232</f>
        <v>67402.17</v>
      </c>
      <c r="J229" s="48">
        <f>I229/F229</f>
        <v>0.540965761340653</v>
      </c>
    </row>
    <row r="230" spans="3:10" ht="15.75">
      <c r="C230" s="12" t="s">
        <v>19</v>
      </c>
      <c r="D230" s="7">
        <v>57464</v>
      </c>
      <c r="E230" s="7">
        <v>122679</v>
      </c>
      <c r="F230" s="7">
        <v>123379</v>
      </c>
      <c r="G230" s="8">
        <v>67402.2</v>
      </c>
      <c r="H230" s="47">
        <f>G230/F230</f>
        <v>0.5463020449185031</v>
      </c>
      <c r="I230" s="56">
        <v>67402.17</v>
      </c>
      <c r="J230" s="48">
        <f>I230/F230</f>
        <v>0.5463018017652923</v>
      </c>
    </row>
    <row r="231" spans="3:10" ht="17.25" customHeight="1">
      <c r="C231" s="12" t="s">
        <v>13</v>
      </c>
      <c r="D231" s="8">
        <v>2433</v>
      </c>
      <c r="E231" s="8">
        <v>1217</v>
      </c>
      <c r="F231" s="8">
        <v>1217</v>
      </c>
      <c r="G231" s="8">
        <v>0</v>
      </c>
      <c r="H231" s="47">
        <v>0</v>
      </c>
      <c r="I231" s="8">
        <v>0</v>
      </c>
      <c r="J231" s="48">
        <v>0</v>
      </c>
    </row>
    <row r="232" spans="3:10" ht="15.75">
      <c r="C232" s="12" t="s">
        <v>14</v>
      </c>
      <c r="D232" s="8">
        <v>0</v>
      </c>
      <c r="E232" s="8">
        <v>0</v>
      </c>
      <c r="F232" s="8">
        <v>0</v>
      </c>
      <c r="G232" s="8">
        <v>0</v>
      </c>
      <c r="H232" s="47">
        <v>0</v>
      </c>
      <c r="I232" s="8">
        <v>0</v>
      </c>
      <c r="J232" s="48">
        <v>0</v>
      </c>
    </row>
    <row r="233" spans="3:10" ht="15.75">
      <c r="C233" s="12"/>
      <c r="D233" s="8"/>
      <c r="E233" s="8"/>
      <c r="F233" s="8"/>
      <c r="G233" s="8"/>
      <c r="H233" s="47"/>
      <c r="I233" s="8"/>
      <c r="J233" s="48"/>
    </row>
    <row r="234" spans="3:10" ht="60" customHeight="1">
      <c r="C234" s="11" t="s">
        <v>48</v>
      </c>
      <c r="D234" s="8"/>
      <c r="E234" s="8"/>
      <c r="F234" s="7"/>
      <c r="G234" s="8"/>
      <c r="H234" s="47"/>
      <c r="I234" s="8"/>
      <c r="J234" s="48"/>
    </row>
    <row r="235" spans="3:10" ht="15.75">
      <c r="C235" s="12" t="s">
        <v>1</v>
      </c>
      <c r="D235" s="7">
        <v>0</v>
      </c>
      <c r="E235" s="7">
        <f>E236+E237+E238</f>
        <v>845</v>
      </c>
      <c r="F235" s="7">
        <f>F236+F237+F238</f>
        <v>1000</v>
      </c>
      <c r="G235" s="7">
        <f>G236+G237+G238</f>
        <v>300</v>
      </c>
      <c r="H235" s="47">
        <f>G235/F235</f>
        <v>0.3</v>
      </c>
      <c r="I235" s="7">
        <f>I236+I237+I238</f>
        <v>300</v>
      </c>
      <c r="J235" s="48">
        <f>I235/F235</f>
        <v>0.3</v>
      </c>
    </row>
    <row r="236" spans="3:10" ht="15.75">
      <c r="C236" s="12" t="s">
        <v>19</v>
      </c>
      <c r="D236" s="7">
        <v>0</v>
      </c>
      <c r="E236" s="7">
        <v>845</v>
      </c>
      <c r="F236" s="7">
        <v>1000</v>
      </c>
      <c r="G236" s="8">
        <v>300</v>
      </c>
      <c r="H236" s="47">
        <f>G236/F236</f>
        <v>0.3</v>
      </c>
      <c r="I236" s="8">
        <v>300</v>
      </c>
      <c r="J236" s="48">
        <f>I236/F236</f>
        <v>0.3</v>
      </c>
    </row>
    <row r="237" spans="3:10" ht="15.75">
      <c r="C237" s="12" t="s">
        <v>13</v>
      </c>
      <c r="D237" s="7">
        <v>0</v>
      </c>
      <c r="E237" s="7">
        <v>0</v>
      </c>
      <c r="F237" s="7">
        <v>0</v>
      </c>
      <c r="G237" s="8">
        <v>0</v>
      </c>
      <c r="H237" s="47">
        <v>0</v>
      </c>
      <c r="I237" s="8">
        <v>0</v>
      </c>
      <c r="J237" s="48">
        <v>0</v>
      </c>
    </row>
    <row r="238" spans="3:10" ht="15.75">
      <c r="C238" s="12" t="s">
        <v>14</v>
      </c>
      <c r="D238" s="8">
        <v>0</v>
      </c>
      <c r="E238" s="8">
        <v>0</v>
      </c>
      <c r="F238" s="8">
        <v>0</v>
      </c>
      <c r="G238" s="8">
        <v>0</v>
      </c>
      <c r="H238" s="47">
        <v>0</v>
      </c>
      <c r="I238" s="8">
        <v>0</v>
      </c>
      <c r="J238" s="48">
        <v>0</v>
      </c>
    </row>
    <row r="239" spans="3:10" ht="15.75">
      <c r="C239" s="12"/>
      <c r="D239" s="8"/>
      <c r="E239" s="8"/>
      <c r="F239" s="7"/>
      <c r="G239" s="8"/>
      <c r="H239" s="47"/>
      <c r="I239" s="8"/>
      <c r="J239" s="48"/>
    </row>
    <row r="240" spans="3:10" ht="63">
      <c r="C240" s="12" t="s">
        <v>49</v>
      </c>
      <c r="D240" s="8"/>
      <c r="E240" s="8"/>
      <c r="F240" s="7"/>
      <c r="G240" s="8"/>
      <c r="H240" s="47"/>
      <c r="I240" s="8"/>
      <c r="J240" s="48"/>
    </row>
    <row r="241" spans="3:10" ht="15.75">
      <c r="C241" s="12" t="s">
        <v>1</v>
      </c>
      <c r="D241" s="8">
        <f>D242+D243+D244</f>
        <v>1300</v>
      </c>
      <c r="E241" s="8">
        <f>E242+E243+E244</f>
        <v>1300</v>
      </c>
      <c r="F241" s="8">
        <f>F242+F243+F244</f>
        <v>1300</v>
      </c>
      <c r="G241" s="8">
        <f>G242+G243+G244</f>
        <v>865</v>
      </c>
      <c r="H241" s="47">
        <f>G241/F241</f>
        <v>0.6653846153846154</v>
      </c>
      <c r="I241" s="8">
        <f>I242+I243+I244</f>
        <v>864.98</v>
      </c>
      <c r="J241" s="48">
        <f>I241/F241</f>
        <v>0.6653692307692308</v>
      </c>
    </row>
    <row r="242" spans="3:10" ht="15.75">
      <c r="C242" s="12" t="s">
        <v>19</v>
      </c>
      <c r="D242" s="8">
        <v>1300</v>
      </c>
      <c r="E242" s="8">
        <v>1300</v>
      </c>
      <c r="F242" s="7">
        <v>1300</v>
      </c>
      <c r="G242" s="8">
        <v>865</v>
      </c>
      <c r="H242" s="47">
        <f>G242/F242</f>
        <v>0.6653846153846154</v>
      </c>
      <c r="I242" s="8">
        <v>864.98</v>
      </c>
      <c r="J242" s="48">
        <f>I242/F242</f>
        <v>0.6653692307692308</v>
      </c>
    </row>
    <row r="243" spans="3:10" ht="15.75">
      <c r="C243" s="12" t="s">
        <v>13</v>
      </c>
      <c r="D243" s="8">
        <v>0</v>
      </c>
      <c r="E243" s="8">
        <v>0</v>
      </c>
      <c r="F243" s="7">
        <v>0</v>
      </c>
      <c r="G243" s="8">
        <v>0</v>
      </c>
      <c r="H243" s="47">
        <v>0</v>
      </c>
      <c r="I243" s="8">
        <v>0</v>
      </c>
      <c r="J243" s="48">
        <v>0</v>
      </c>
    </row>
    <row r="244" spans="3:10" ht="15.75">
      <c r="C244" s="12" t="s">
        <v>14</v>
      </c>
      <c r="D244" s="8">
        <v>0</v>
      </c>
      <c r="E244" s="8">
        <v>0</v>
      </c>
      <c r="F244" s="7">
        <v>0</v>
      </c>
      <c r="G244" s="8">
        <v>0</v>
      </c>
      <c r="H244" s="47">
        <v>0</v>
      </c>
      <c r="I244" s="8">
        <v>0</v>
      </c>
      <c r="J244" s="48">
        <v>0</v>
      </c>
    </row>
    <row r="245" spans="3:10" ht="15.75">
      <c r="C245" s="12"/>
      <c r="D245" s="8"/>
      <c r="E245" s="8"/>
      <c r="F245" s="7"/>
      <c r="G245" s="8"/>
      <c r="H245" s="47"/>
      <c r="I245" s="8"/>
      <c r="J245" s="48"/>
    </row>
    <row r="246" spans="3:10" ht="31.5">
      <c r="C246" s="12" t="s">
        <v>50</v>
      </c>
      <c r="D246" s="8"/>
      <c r="E246" s="8"/>
      <c r="F246" s="7"/>
      <c r="G246" s="8"/>
      <c r="H246" s="47"/>
      <c r="I246" s="8"/>
      <c r="J246" s="48"/>
    </row>
    <row r="247" spans="3:10" ht="15.75">
      <c r="C247" s="12" t="s">
        <v>1</v>
      </c>
      <c r="D247" s="8">
        <f>D248+D249+D250</f>
        <v>22775.8</v>
      </c>
      <c r="E247" s="8">
        <f>E248+E249+E250</f>
        <v>28499.77</v>
      </c>
      <c r="F247" s="8">
        <f>F248+F249+F250</f>
        <v>28499.8</v>
      </c>
      <c r="G247" s="8">
        <f>G248+G249+G250</f>
        <v>247.1</v>
      </c>
      <c r="H247" s="47">
        <f>G247/F247</f>
        <v>0.008670236282359876</v>
      </c>
      <c r="I247" s="56">
        <f>I248</f>
        <v>247.1</v>
      </c>
      <c r="J247" s="48">
        <f>I247/F247</f>
        <v>0.008670236282359876</v>
      </c>
    </row>
    <row r="248" spans="3:10" ht="15.75">
      <c r="C248" s="12" t="s">
        <v>19</v>
      </c>
      <c r="D248" s="8">
        <v>22775.8</v>
      </c>
      <c r="E248" s="8">
        <v>28499.77</v>
      </c>
      <c r="F248" s="7">
        <v>28499.8</v>
      </c>
      <c r="G248" s="8">
        <v>247.1</v>
      </c>
      <c r="H248" s="47">
        <f>G248/F248</f>
        <v>0.008670236282359876</v>
      </c>
      <c r="I248" s="8">
        <v>247.1</v>
      </c>
      <c r="J248" s="48">
        <f>I248/F248</f>
        <v>0.008670236282359876</v>
      </c>
    </row>
    <row r="249" spans="3:10" ht="15.75">
      <c r="C249" s="12" t="s">
        <v>13</v>
      </c>
      <c r="D249" s="8">
        <v>0</v>
      </c>
      <c r="E249" s="8">
        <v>0</v>
      </c>
      <c r="F249" s="7">
        <v>0</v>
      </c>
      <c r="G249" s="8">
        <v>0</v>
      </c>
      <c r="H249" s="47">
        <v>0</v>
      </c>
      <c r="I249" s="8">
        <v>0</v>
      </c>
      <c r="J249" s="48">
        <v>0</v>
      </c>
    </row>
    <row r="250" spans="3:10" ht="15.75">
      <c r="C250" s="12" t="s">
        <v>14</v>
      </c>
      <c r="D250" s="8">
        <v>0</v>
      </c>
      <c r="E250" s="8">
        <v>0</v>
      </c>
      <c r="F250" s="58">
        <v>0</v>
      </c>
      <c r="G250" s="8">
        <v>0</v>
      </c>
      <c r="H250" s="47">
        <v>0</v>
      </c>
      <c r="I250" s="8">
        <v>0</v>
      </c>
      <c r="J250" s="48">
        <v>0</v>
      </c>
    </row>
    <row r="251" spans="3:10" ht="15.75">
      <c r="C251" s="12"/>
      <c r="D251" s="8"/>
      <c r="E251" s="8"/>
      <c r="F251" s="7"/>
      <c r="G251" s="8"/>
      <c r="H251" s="47"/>
      <c r="I251" s="8"/>
      <c r="J251" s="48"/>
    </row>
    <row r="252" spans="3:10" ht="31.5">
      <c r="C252" s="12" t="s">
        <v>51</v>
      </c>
      <c r="D252" s="8"/>
      <c r="E252" s="8"/>
      <c r="F252" s="7"/>
      <c r="G252" s="8"/>
      <c r="H252" s="47"/>
      <c r="I252" s="8"/>
      <c r="J252" s="48"/>
    </row>
    <row r="253" spans="3:10" ht="15.75">
      <c r="C253" s="12" t="s">
        <v>1</v>
      </c>
      <c r="D253" s="8">
        <f>D254+D255+D256</f>
        <v>0</v>
      </c>
      <c r="E253" s="8">
        <f>E254+E255+E256</f>
        <v>160.44</v>
      </c>
      <c r="F253" s="8">
        <f>F254+F255+F256</f>
        <v>200</v>
      </c>
      <c r="G253" s="8">
        <f>G254+G255+G256</f>
        <v>160.4</v>
      </c>
      <c r="H253" s="47">
        <f>G253/F253</f>
        <v>0.802</v>
      </c>
      <c r="I253" s="8">
        <f>I254+I255+I256</f>
        <v>160.44</v>
      </c>
      <c r="J253" s="48">
        <f>I253/F253</f>
        <v>0.8022</v>
      </c>
    </row>
    <row r="254" spans="3:10" ht="15.75">
      <c r="C254" s="12" t="s">
        <v>19</v>
      </c>
      <c r="D254" s="8">
        <v>0</v>
      </c>
      <c r="E254" s="8">
        <v>160.44</v>
      </c>
      <c r="F254" s="7">
        <v>200</v>
      </c>
      <c r="G254" s="8">
        <v>160.4</v>
      </c>
      <c r="H254" s="47">
        <f>G254/F254</f>
        <v>0.802</v>
      </c>
      <c r="I254" s="8">
        <v>160.44</v>
      </c>
      <c r="J254" s="48">
        <f>I254/F254</f>
        <v>0.8022</v>
      </c>
    </row>
    <row r="255" spans="3:10" ht="15.75">
      <c r="C255" s="12" t="s">
        <v>13</v>
      </c>
      <c r="D255" s="8">
        <v>0</v>
      </c>
      <c r="E255" s="8">
        <v>0</v>
      </c>
      <c r="F255" s="7">
        <v>0</v>
      </c>
      <c r="G255" s="8">
        <v>0</v>
      </c>
      <c r="H255" s="47">
        <v>0</v>
      </c>
      <c r="I255" s="8">
        <v>0</v>
      </c>
      <c r="J255" s="48">
        <v>0</v>
      </c>
    </row>
    <row r="256" spans="3:10" ht="15.75">
      <c r="C256" s="12" t="s">
        <v>14</v>
      </c>
      <c r="D256" s="8">
        <v>0</v>
      </c>
      <c r="E256" s="8">
        <v>0</v>
      </c>
      <c r="F256" s="7">
        <v>0</v>
      </c>
      <c r="G256" s="8">
        <v>0</v>
      </c>
      <c r="H256" s="47">
        <v>0</v>
      </c>
      <c r="I256" s="8">
        <v>0</v>
      </c>
      <c r="J256" s="48">
        <v>0</v>
      </c>
    </row>
    <row r="257" spans="3:10" ht="15.75">
      <c r="C257" s="12"/>
      <c r="D257" s="8"/>
      <c r="E257" s="8"/>
      <c r="F257" s="7"/>
      <c r="G257" s="8"/>
      <c r="H257" s="47"/>
      <c r="I257" s="8"/>
      <c r="J257" s="48"/>
    </row>
    <row r="258" spans="3:10" ht="15.75">
      <c r="C258" s="12" t="s">
        <v>75</v>
      </c>
      <c r="D258" s="8"/>
      <c r="E258" s="8"/>
      <c r="F258" s="7"/>
      <c r="G258" s="8"/>
      <c r="H258" s="47"/>
      <c r="I258" s="8"/>
      <c r="J258" s="48"/>
    </row>
    <row r="259" spans="3:10" ht="15.75">
      <c r="C259" s="12" t="s">
        <v>1</v>
      </c>
      <c r="D259" s="8">
        <f>D260+D261+D262</f>
        <v>76822.2</v>
      </c>
      <c r="E259" s="56">
        <f>E260+E261+E262</f>
        <v>77816.79</v>
      </c>
      <c r="F259" s="56">
        <f>F260+F261+F262</f>
        <v>76922.2</v>
      </c>
      <c r="G259" s="8">
        <f>G260+G261+G262</f>
        <v>56864.3</v>
      </c>
      <c r="H259" s="47">
        <f>G259/F259</f>
        <v>0.7392443273853323</v>
      </c>
      <c r="I259" s="8">
        <f>I260+I261+I262</f>
        <v>56864.27</v>
      </c>
      <c r="J259" s="48">
        <f>I259/F259</f>
        <v>0.7392439373808861</v>
      </c>
    </row>
    <row r="260" spans="3:10" ht="15.75">
      <c r="C260" s="12" t="s">
        <v>19</v>
      </c>
      <c r="D260" s="7">
        <v>76822.2</v>
      </c>
      <c r="E260" s="56">
        <v>77816.79</v>
      </c>
      <c r="F260" s="58">
        <v>76922.2</v>
      </c>
      <c r="G260" s="8">
        <v>56864.3</v>
      </c>
      <c r="H260" s="47">
        <f>G260/F260</f>
        <v>0.7392443273853323</v>
      </c>
      <c r="I260" s="8">
        <v>56864.27</v>
      </c>
      <c r="J260" s="48">
        <f>I260/F260</f>
        <v>0.7392439373808861</v>
      </c>
    </row>
    <row r="261" spans="3:10" ht="15.75">
      <c r="C261" s="12" t="s">
        <v>13</v>
      </c>
      <c r="D261" s="8">
        <v>0</v>
      </c>
      <c r="E261" s="8">
        <v>0</v>
      </c>
      <c r="F261" s="7">
        <v>0</v>
      </c>
      <c r="G261" s="8">
        <v>0</v>
      </c>
      <c r="H261" s="47">
        <v>0</v>
      </c>
      <c r="I261" s="8">
        <v>0</v>
      </c>
      <c r="J261" s="48">
        <v>0</v>
      </c>
    </row>
    <row r="262" spans="3:10" ht="15.75">
      <c r="C262" s="12" t="s">
        <v>14</v>
      </c>
      <c r="D262" s="8">
        <v>0</v>
      </c>
      <c r="E262" s="8">
        <v>0</v>
      </c>
      <c r="F262" s="7">
        <v>0</v>
      </c>
      <c r="G262" s="8">
        <v>0</v>
      </c>
      <c r="H262" s="47">
        <v>0</v>
      </c>
      <c r="I262" s="8">
        <v>0</v>
      </c>
      <c r="J262" s="48">
        <v>0</v>
      </c>
    </row>
    <row r="263" spans="3:10" ht="15.75">
      <c r="C263" s="12"/>
      <c r="D263" s="8"/>
      <c r="E263" s="8"/>
      <c r="F263" s="7"/>
      <c r="G263" s="8"/>
      <c r="H263" s="47"/>
      <c r="I263" s="8"/>
      <c r="J263" s="48"/>
    </row>
    <row r="264" spans="3:10" ht="54.75" customHeight="1">
      <c r="C264" s="19" t="s">
        <v>52</v>
      </c>
      <c r="D264" s="8"/>
      <c r="E264" s="8"/>
      <c r="F264" s="7"/>
      <c r="G264" s="8"/>
      <c r="H264" s="47"/>
      <c r="I264" s="8"/>
      <c r="J264" s="48"/>
    </row>
    <row r="265" spans="3:10" s="22" customFormat="1" ht="15.75">
      <c r="C265" s="21" t="s">
        <v>1</v>
      </c>
      <c r="D265" s="9">
        <f>D271+D277+D283+D289+D295+D301</f>
        <v>61795.4</v>
      </c>
      <c r="E265" s="9">
        <f>E271+E277+E283+E289+E295+E301</f>
        <v>72596.1</v>
      </c>
      <c r="F265" s="9">
        <f>F271+F277+F283+F289+F295+F301</f>
        <v>2687786.7</v>
      </c>
      <c r="G265" s="57">
        <f>G271+G277+G283+G289+G295+G301</f>
        <v>1250095.8299999998</v>
      </c>
      <c r="H265" s="47">
        <f>G265/F265</f>
        <v>0.4651023200613351</v>
      </c>
      <c r="I265" s="9">
        <f>I271+I277+I283+I289+I295+I301</f>
        <v>1250229.65</v>
      </c>
      <c r="J265" s="48">
        <f>I265/F265</f>
        <v>0.46515210823835085</v>
      </c>
    </row>
    <row r="266" spans="3:10" ht="15.75">
      <c r="C266" s="12" t="s">
        <v>19</v>
      </c>
      <c r="D266" s="7">
        <f aca="true" t="shared" si="8" ref="D266:G268">D272+D278+D284+D290+D296+D302</f>
        <v>10098.9</v>
      </c>
      <c r="E266" s="7">
        <f t="shared" si="8"/>
        <v>10098.9</v>
      </c>
      <c r="F266" s="7">
        <f t="shared" si="8"/>
        <v>10098.9</v>
      </c>
      <c r="G266" s="58">
        <f t="shared" si="8"/>
        <v>6256.2</v>
      </c>
      <c r="H266" s="47">
        <f>G266/F266</f>
        <v>0.6194932121320144</v>
      </c>
      <c r="I266" s="7">
        <f>I272+I278+I284+I290+I296+I302</f>
        <v>6316.93</v>
      </c>
      <c r="J266" s="48">
        <f>I266/F266</f>
        <v>0.6255067383576429</v>
      </c>
    </row>
    <row r="267" spans="3:10" ht="15.75" customHeight="1">
      <c r="C267" s="12" t="s">
        <v>13</v>
      </c>
      <c r="D267" s="7">
        <f t="shared" si="8"/>
        <v>51696.5</v>
      </c>
      <c r="E267" s="7">
        <f t="shared" si="8"/>
        <v>62497.2</v>
      </c>
      <c r="F267" s="7">
        <f t="shared" si="8"/>
        <v>51696.5</v>
      </c>
      <c r="G267" s="58">
        <f t="shared" si="8"/>
        <v>26595.090000000004</v>
      </c>
      <c r="H267" s="47">
        <f>G267/F267</f>
        <v>0.5144466259804823</v>
      </c>
      <c r="I267" s="7">
        <f>I273+I279+I285+I291+I297+I303</f>
        <v>26668.22</v>
      </c>
      <c r="J267" s="48">
        <f>I267/F267</f>
        <v>0.5158612285164373</v>
      </c>
    </row>
    <row r="268" spans="3:10" ht="15.75" customHeight="1">
      <c r="C268" s="12" t="s">
        <v>14</v>
      </c>
      <c r="D268" s="7">
        <f t="shared" si="8"/>
        <v>0</v>
      </c>
      <c r="E268" s="7">
        <f t="shared" si="8"/>
        <v>0</v>
      </c>
      <c r="F268" s="7">
        <f t="shared" si="8"/>
        <v>2625991.3</v>
      </c>
      <c r="G268" s="58">
        <f t="shared" si="8"/>
        <v>1217244.54</v>
      </c>
      <c r="H268" s="47">
        <f>G268/F268</f>
        <v>0.46353715642546117</v>
      </c>
      <c r="I268" s="7">
        <f>I274+I280+I286+I292+I298+I304</f>
        <v>1217244.5</v>
      </c>
      <c r="J268" s="48">
        <f>I268/F268</f>
        <v>0.46353714119311823</v>
      </c>
    </row>
    <row r="269" spans="3:10" ht="15.75" customHeight="1">
      <c r="C269" s="12"/>
      <c r="D269" s="8"/>
      <c r="E269" s="8"/>
      <c r="F269" s="7"/>
      <c r="G269" s="56"/>
      <c r="H269" s="47"/>
      <c r="I269" s="8"/>
      <c r="J269" s="48"/>
    </row>
    <row r="270" spans="3:10" ht="66" customHeight="1">
      <c r="C270" s="11" t="s">
        <v>53</v>
      </c>
      <c r="D270" s="8"/>
      <c r="E270" s="8"/>
      <c r="F270" s="7"/>
      <c r="G270" s="8"/>
      <c r="H270" s="47"/>
      <c r="I270" s="8"/>
      <c r="J270" s="48"/>
    </row>
    <row r="271" spans="3:10" ht="15.75" customHeight="1">
      <c r="C271" s="12" t="s">
        <v>1</v>
      </c>
      <c r="D271" s="8">
        <f>D272+D273+D274</f>
        <v>1912</v>
      </c>
      <c r="E271" s="8">
        <f>E272+E273+E274</f>
        <v>1912</v>
      </c>
      <c r="F271" s="8">
        <f>F272+F273+F274</f>
        <v>2601912</v>
      </c>
      <c r="G271" s="8">
        <f>G272+G273+G274</f>
        <v>1200913.69</v>
      </c>
      <c r="H271" s="47">
        <f>G271/F271</f>
        <v>0.46155046365903224</v>
      </c>
      <c r="I271" s="8">
        <f>I272+I273+I274</f>
        <v>1200913.69</v>
      </c>
      <c r="J271" s="48">
        <f>I271/F271</f>
        <v>0.46155046365903224</v>
      </c>
    </row>
    <row r="272" spans="3:10" ht="15.75" customHeight="1">
      <c r="C272" s="12" t="s">
        <v>19</v>
      </c>
      <c r="D272" s="7">
        <v>0</v>
      </c>
      <c r="E272" s="7">
        <v>0</v>
      </c>
      <c r="F272" s="7">
        <v>0</v>
      </c>
      <c r="G272" s="8">
        <v>0</v>
      </c>
      <c r="H272" s="47">
        <v>0</v>
      </c>
      <c r="I272" s="8">
        <v>0</v>
      </c>
      <c r="J272" s="48">
        <v>0</v>
      </c>
    </row>
    <row r="273" spans="3:10" ht="15.75" customHeight="1">
      <c r="C273" s="12" t="s">
        <v>13</v>
      </c>
      <c r="D273" s="7">
        <v>1912</v>
      </c>
      <c r="E273" s="7">
        <v>1912</v>
      </c>
      <c r="F273" s="7">
        <v>1912</v>
      </c>
      <c r="G273" s="8">
        <v>913.69</v>
      </c>
      <c r="H273" s="47">
        <f>G273/F273</f>
        <v>0.4778713389121339</v>
      </c>
      <c r="I273" s="56">
        <v>913.69</v>
      </c>
      <c r="J273" s="48">
        <f>I273/F273</f>
        <v>0.4778713389121339</v>
      </c>
    </row>
    <row r="274" spans="3:10" ht="15.75" customHeight="1">
      <c r="C274" s="12" t="s">
        <v>14</v>
      </c>
      <c r="D274" s="8">
        <v>0</v>
      </c>
      <c r="E274" s="8">
        <v>0</v>
      </c>
      <c r="F274" s="7">
        <v>2600000</v>
      </c>
      <c r="G274" s="8">
        <v>1200000</v>
      </c>
      <c r="H274" s="47">
        <f>G274/F274</f>
        <v>0.46153846153846156</v>
      </c>
      <c r="I274" s="8">
        <v>1200000</v>
      </c>
      <c r="J274" s="48">
        <f>I274/F274</f>
        <v>0.46153846153846156</v>
      </c>
    </row>
    <row r="275" spans="3:10" ht="15.75" customHeight="1">
      <c r="C275" s="12"/>
      <c r="D275" s="8"/>
      <c r="E275" s="8"/>
      <c r="F275" s="7"/>
      <c r="G275" s="8"/>
      <c r="H275" s="47"/>
      <c r="I275" s="8"/>
      <c r="J275" s="48"/>
    </row>
    <row r="276" spans="3:10" ht="62.25" customHeight="1">
      <c r="C276" s="11" t="s">
        <v>54</v>
      </c>
      <c r="D276" s="8"/>
      <c r="E276" s="8"/>
      <c r="F276" s="7"/>
      <c r="G276" s="52"/>
      <c r="H276" s="47"/>
      <c r="I276" s="8"/>
      <c r="J276" s="48"/>
    </row>
    <row r="277" spans="3:10" ht="15.75">
      <c r="C277" s="12" t="s">
        <v>1</v>
      </c>
      <c r="D277" s="8">
        <f>D278+D279+D280</f>
        <v>17728.4</v>
      </c>
      <c r="E277" s="8">
        <f>E278+E279+E280</f>
        <v>17693.1</v>
      </c>
      <c r="F277" s="8">
        <f>F278+F279+F280</f>
        <v>43568.7</v>
      </c>
      <c r="G277" s="65">
        <f>G278+G279+G280</f>
        <v>31024.74</v>
      </c>
      <c r="H277" s="47">
        <f>G277/F277</f>
        <v>0.7120878061544182</v>
      </c>
      <c r="I277" s="8">
        <f>I278+I279+I280</f>
        <v>31158.53</v>
      </c>
      <c r="J277" s="48">
        <f>I277/F277</f>
        <v>0.715158588619812</v>
      </c>
    </row>
    <row r="278" spans="3:10" ht="15.75">
      <c r="C278" s="12" t="s">
        <v>19</v>
      </c>
      <c r="D278" s="7">
        <v>10095.9</v>
      </c>
      <c r="E278" s="7">
        <v>10095.9</v>
      </c>
      <c r="F278" s="7">
        <v>10095.9</v>
      </c>
      <c r="G278" s="66">
        <v>6256.2</v>
      </c>
      <c r="H278" s="47">
        <f>G278/F278</f>
        <v>0.6196772947434107</v>
      </c>
      <c r="I278" s="53">
        <v>6316.93</v>
      </c>
      <c r="J278" s="48">
        <f>I278/F278</f>
        <v>0.6256926078903318</v>
      </c>
    </row>
    <row r="279" spans="3:10" ht="15.75">
      <c r="C279" s="12" t="s">
        <v>13</v>
      </c>
      <c r="D279" s="7">
        <v>7632.5</v>
      </c>
      <c r="E279" s="7">
        <v>7597.2</v>
      </c>
      <c r="F279" s="8">
        <v>7632.5</v>
      </c>
      <c r="G279" s="65">
        <v>7524</v>
      </c>
      <c r="H279" s="47">
        <f>G279/F279</f>
        <v>0.985784474287586</v>
      </c>
      <c r="I279" s="52">
        <v>7597.1</v>
      </c>
      <c r="J279" s="48">
        <f>I279/F279</f>
        <v>0.9953619390763184</v>
      </c>
    </row>
    <row r="280" spans="3:10" ht="15.75">
      <c r="C280" s="12" t="s">
        <v>14</v>
      </c>
      <c r="D280" s="8">
        <v>0</v>
      </c>
      <c r="E280" s="8">
        <v>0</v>
      </c>
      <c r="F280" s="7">
        <v>25840.3</v>
      </c>
      <c r="G280" s="65">
        <v>17244.54</v>
      </c>
      <c r="H280" s="47">
        <f>G280/F280</f>
        <v>0.6673506112545133</v>
      </c>
      <c r="I280" s="52">
        <v>17244.5</v>
      </c>
      <c r="J280" s="48">
        <f>I280/F280</f>
        <v>0.667349063284869</v>
      </c>
    </row>
    <row r="281" spans="3:10" ht="15.75">
      <c r="C281" s="12"/>
      <c r="D281" s="8"/>
      <c r="E281" s="8"/>
      <c r="F281" s="7"/>
      <c r="G281" s="65"/>
      <c r="H281" s="47"/>
      <c r="I281" s="8"/>
      <c r="J281" s="48"/>
    </row>
    <row r="282" spans="3:10" ht="80.25" customHeight="1">
      <c r="C282" s="11" t="s">
        <v>55</v>
      </c>
      <c r="D282" s="8"/>
      <c r="E282" s="8"/>
      <c r="F282" s="7"/>
      <c r="G282" s="52"/>
      <c r="H282" s="47"/>
      <c r="I282" s="8"/>
      <c r="J282" s="48"/>
    </row>
    <row r="283" spans="3:10" ht="15.75">
      <c r="C283" s="12" t="s">
        <v>1</v>
      </c>
      <c r="D283" s="8">
        <f>D284+D285+D286</f>
        <v>41902</v>
      </c>
      <c r="E283" s="8">
        <f>E284+E285+E286</f>
        <v>52738</v>
      </c>
      <c r="F283" s="8">
        <f>F284+F285+F286</f>
        <v>41902</v>
      </c>
      <c r="G283" s="8">
        <f>G284+G285+G286</f>
        <v>18157.4</v>
      </c>
      <c r="H283" s="47">
        <f>G283/F283</f>
        <v>0.43333015130542696</v>
      </c>
      <c r="I283" s="8">
        <f>I284+I285+I286</f>
        <v>18157.43</v>
      </c>
      <c r="J283" s="48">
        <f>I283/F283</f>
        <v>0.4333308672617059</v>
      </c>
    </row>
    <row r="284" spans="3:10" ht="15.75">
      <c r="C284" s="12" t="s">
        <v>19</v>
      </c>
      <c r="D284" s="7">
        <v>0</v>
      </c>
      <c r="E284" s="7">
        <v>0</v>
      </c>
      <c r="F284" s="7">
        <v>0</v>
      </c>
      <c r="G284" s="8">
        <v>0</v>
      </c>
      <c r="H284" s="47">
        <v>0</v>
      </c>
      <c r="I284" s="8">
        <v>0</v>
      </c>
      <c r="J284" s="48">
        <v>0</v>
      </c>
    </row>
    <row r="285" spans="3:10" ht="15.75">
      <c r="C285" s="12" t="s">
        <v>13</v>
      </c>
      <c r="D285" s="7">
        <v>41902</v>
      </c>
      <c r="E285" s="7">
        <v>52738</v>
      </c>
      <c r="F285" s="7">
        <v>41902</v>
      </c>
      <c r="G285" s="8">
        <v>18157.4</v>
      </c>
      <c r="H285" s="47">
        <f>G285/F285</f>
        <v>0.43333015130542696</v>
      </c>
      <c r="I285" s="8">
        <v>18157.43</v>
      </c>
      <c r="J285" s="48">
        <f>I285/F285</f>
        <v>0.4333308672617059</v>
      </c>
    </row>
    <row r="286" spans="3:10" ht="15.75">
      <c r="C286" s="12" t="s">
        <v>14</v>
      </c>
      <c r="D286" s="7">
        <v>0</v>
      </c>
      <c r="E286" s="8">
        <v>0</v>
      </c>
      <c r="F286" s="8">
        <v>0</v>
      </c>
      <c r="G286" s="8">
        <v>0</v>
      </c>
      <c r="H286" s="47">
        <v>0</v>
      </c>
      <c r="I286" s="8">
        <v>0</v>
      </c>
      <c r="J286" s="48">
        <v>0</v>
      </c>
    </row>
    <row r="287" spans="3:10" ht="15.75">
      <c r="C287" s="12"/>
      <c r="D287" s="7"/>
      <c r="E287" s="8"/>
      <c r="F287" s="7"/>
      <c r="G287" s="8"/>
      <c r="H287" s="47"/>
      <c r="I287" s="8"/>
      <c r="J287" s="48"/>
    </row>
    <row r="288" spans="3:10" ht="15.75">
      <c r="C288" s="12" t="s">
        <v>8</v>
      </c>
      <c r="D288" s="7"/>
      <c r="E288" s="8"/>
      <c r="F288" s="7"/>
      <c r="G288" s="8"/>
      <c r="H288" s="47"/>
      <c r="I288" s="8"/>
      <c r="J288" s="48"/>
    </row>
    <row r="289" spans="3:10" ht="15.75">
      <c r="C289" s="12" t="s">
        <v>1</v>
      </c>
      <c r="D289" s="8">
        <f>D290+D291+D292</f>
        <v>253</v>
      </c>
      <c r="E289" s="8">
        <f>E290+E291+E292</f>
        <v>253</v>
      </c>
      <c r="F289" s="8">
        <f>F290+F291+F292</f>
        <v>404</v>
      </c>
      <c r="G289" s="8">
        <f>G290+G291+G292</f>
        <v>0</v>
      </c>
      <c r="H289" s="47">
        <f>G289/F289</f>
        <v>0</v>
      </c>
      <c r="I289" s="8">
        <f>I290+I291+I292</f>
        <v>0</v>
      </c>
      <c r="J289" s="48">
        <f>I289/F289</f>
        <v>0</v>
      </c>
    </row>
    <row r="290" spans="3:10" ht="15.75">
      <c r="C290" s="12" t="s">
        <v>19</v>
      </c>
      <c r="D290" s="7">
        <v>3</v>
      </c>
      <c r="E290" s="8">
        <v>3</v>
      </c>
      <c r="F290" s="7">
        <v>3</v>
      </c>
      <c r="G290" s="8">
        <v>0</v>
      </c>
      <c r="H290" s="47">
        <f>G290/F290</f>
        <v>0</v>
      </c>
      <c r="I290" s="8">
        <v>0</v>
      </c>
      <c r="J290" s="48">
        <f>I290/F290</f>
        <v>0</v>
      </c>
    </row>
    <row r="291" spans="3:10" ht="15.75">
      <c r="C291" s="12" t="s">
        <v>13</v>
      </c>
      <c r="D291" s="7">
        <v>250</v>
      </c>
      <c r="E291" s="8">
        <v>250</v>
      </c>
      <c r="F291" s="7">
        <v>250</v>
      </c>
      <c r="G291" s="8">
        <v>0</v>
      </c>
      <c r="H291" s="47">
        <f>G291/F291</f>
        <v>0</v>
      </c>
      <c r="I291" s="8">
        <v>0</v>
      </c>
      <c r="J291" s="48">
        <f>I291/F291</f>
        <v>0</v>
      </c>
    </row>
    <row r="292" spans="3:10" ht="15.75">
      <c r="C292" s="12" t="s">
        <v>14</v>
      </c>
      <c r="D292" s="7">
        <v>0</v>
      </c>
      <c r="E292" s="8">
        <v>0</v>
      </c>
      <c r="F292" s="7">
        <v>151</v>
      </c>
      <c r="G292" s="8">
        <v>0</v>
      </c>
      <c r="H292" s="47">
        <f>G292/F292</f>
        <v>0</v>
      </c>
      <c r="I292" s="8">
        <v>0</v>
      </c>
      <c r="J292" s="48">
        <f>I292/F292</f>
        <v>0</v>
      </c>
    </row>
    <row r="293" spans="3:10" ht="15.75">
      <c r="C293" s="12"/>
      <c r="D293" s="7"/>
      <c r="E293" s="8"/>
      <c r="F293" s="7"/>
      <c r="G293" s="8"/>
      <c r="H293" s="47"/>
      <c r="I293" s="8"/>
      <c r="J293" s="48"/>
    </row>
    <row r="294" spans="3:10" ht="47.25">
      <c r="C294" s="12" t="s">
        <v>56</v>
      </c>
      <c r="D294" s="7"/>
      <c r="E294" s="8"/>
      <c r="F294" s="7"/>
      <c r="G294" s="8"/>
      <c r="H294" s="47"/>
      <c r="I294" s="8"/>
      <c r="J294" s="48"/>
    </row>
    <row r="295" spans="3:10" ht="15.75">
      <c r="C295" s="12" t="s">
        <v>1</v>
      </c>
      <c r="D295" s="8">
        <f>D296+D297+D298</f>
        <v>0</v>
      </c>
      <c r="E295" s="8">
        <v>0</v>
      </c>
      <c r="F295" s="8">
        <f>F296+F297+F298</f>
        <v>0</v>
      </c>
      <c r="G295" s="8">
        <f>G296+G297+G298</f>
        <v>0</v>
      </c>
      <c r="H295" s="47">
        <v>0</v>
      </c>
      <c r="I295" s="8">
        <f>I296+I297+I298</f>
        <v>0</v>
      </c>
      <c r="J295" s="48">
        <v>0</v>
      </c>
    </row>
    <row r="296" spans="3:10" ht="15.75">
      <c r="C296" s="12" t="s">
        <v>19</v>
      </c>
      <c r="D296" s="7">
        <v>0</v>
      </c>
      <c r="E296" s="8">
        <v>0</v>
      </c>
      <c r="F296" s="7">
        <v>0</v>
      </c>
      <c r="G296" s="8">
        <v>0</v>
      </c>
      <c r="H296" s="47">
        <v>0</v>
      </c>
      <c r="I296" s="8">
        <v>0</v>
      </c>
      <c r="J296" s="48">
        <v>0</v>
      </c>
    </row>
    <row r="297" spans="3:10" ht="15.75">
      <c r="C297" s="12" t="s">
        <v>13</v>
      </c>
      <c r="D297" s="7">
        <v>0</v>
      </c>
      <c r="E297" s="8">
        <v>0</v>
      </c>
      <c r="F297" s="7">
        <v>0</v>
      </c>
      <c r="G297" s="8">
        <v>0</v>
      </c>
      <c r="H297" s="47">
        <v>0</v>
      </c>
      <c r="I297" s="8">
        <v>0</v>
      </c>
      <c r="J297" s="48">
        <v>0</v>
      </c>
    </row>
    <row r="298" spans="3:10" ht="15.75">
      <c r="C298" s="12" t="s">
        <v>14</v>
      </c>
      <c r="D298" s="7">
        <v>0</v>
      </c>
      <c r="E298" s="8">
        <v>0</v>
      </c>
      <c r="F298" s="7">
        <v>0</v>
      </c>
      <c r="G298" s="8">
        <v>0</v>
      </c>
      <c r="H298" s="47">
        <v>0</v>
      </c>
      <c r="I298" s="8">
        <v>0</v>
      </c>
      <c r="J298" s="48">
        <v>0</v>
      </c>
    </row>
    <row r="299" spans="3:10" ht="15.75">
      <c r="C299" s="12"/>
      <c r="D299" s="7"/>
      <c r="E299" s="8"/>
      <c r="F299" s="7"/>
      <c r="G299" s="8"/>
      <c r="H299" s="47"/>
      <c r="I299" s="8"/>
      <c r="J299" s="48"/>
    </row>
    <row r="300" spans="3:10" ht="63">
      <c r="C300" s="12" t="s">
        <v>57</v>
      </c>
      <c r="D300" s="7"/>
      <c r="E300" s="8"/>
      <c r="F300" s="7"/>
      <c r="G300" s="8"/>
      <c r="H300" s="47"/>
      <c r="I300" s="8"/>
      <c r="J300" s="48"/>
    </row>
    <row r="301" spans="3:10" ht="15.75">
      <c r="C301" s="12" t="s">
        <v>1</v>
      </c>
      <c r="D301" s="8">
        <f>D302+D303+D304</f>
        <v>0</v>
      </c>
      <c r="E301" s="8">
        <f>E302+E303+E304</f>
        <v>0</v>
      </c>
      <c r="F301" s="8">
        <f>F302+F303+F304</f>
        <v>0</v>
      </c>
      <c r="G301" s="8">
        <f>G302+G303+G304</f>
        <v>0</v>
      </c>
      <c r="H301" s="47">
        <v>0</v>
      </c>
      <c r="I301" s="8">
        <f>I302+I303+I304</f>
        <v>0</v>
      </c>
      <c r="J301" s="48">
        <v>0</v>
      </c>
    </row>
    <row r="302" spans="3:10" ht="15.75">
      <c r="C302" s="12" t="s">
        <v>19</v>
      </c>
      <c r="D302" s="7">
        <v>0</v>
      </c>
      <c r="E302" s="8">
        <v>0</v>
      </c>
      <c r="F302" s="7">
        <v>0</v>
      </c>
      <c r="G302" s="8">
        <v>0</v>
      </c>
      <c r="H302" s="47">
        <v>0</v>
      </c>
      <c r="I302" s="8">
        <v>0</v>
      </c>
      <c r="J302" s="48">
        <v>0</v>
      </c>
    </row>
    <row r="303" spans="3:10" ht="15.75">
      <c r="C303" s="12" t="s">
        <v>13</v>
      </c>
      <c r="D303" s="7">
        <v>0</v>
      </c>
      <c r="E303" s="8">
        <v>0</v>
      </c>
      <c r="F303" s="7">
        <v>0</v>
      </c>
      <c r="G303" s="8">
        <v>0</v>
      </c>
      <c r="H303" s="47">
        <v>0</v>
      </c>
      <c r="I303" s="8">
        <v>0</v>
      </c>
      <c r="J303" s="48">
        <v>0</v>
      </c>
    </row>
    <row r="304" spans="3:10" ht="15.75">
      <c r="C304" s="12" t="s">
        <v>14</v>
      </c>
      <c r="D304" s="7">
        <v>0</v>
      </c>
      <c r="E304" s="8">
        <v>0</v>
      </c>
      <c r="F304" s="7">
        <v>0</v>
      </c>
      <c r="G304" s="8">
        <v>0</v>
      </c>
      <c r="H304" s="47">
        <v>0</v>
      </c>
      <c r="I304" s="8">
        <v>0</v>
      </c>
      <c r="J304" s="48">
        <v>0</v>
      </c>
    </row>
    <row r="305" spans="3:10" ht="15.75">
      <c r="C305" s="12"/>
      <c r="D305" s="8"/>
      <c r="E305" s="8"/>
      <c r="F305" s="7"/>
      <c r="G305" s="8"/>
      <c r="H305" s="47"/>
      <c r="I305" s="8"/>
      <c r="J305" s="48"/>
    </row>
    <row r="306" spans="3:10" ht="60" customHeight="1">
      <c r="C306" s="21" t="s">
        <v>58</v>
      </c>
      <c r="D306" s="8"/>
      <c r="E306" s="8"/>
      <c r="F306" s="7"/>
      <c r="G306" s="8"/>
      <c r="H306" s="47"/>
      <c r="I306" s="8"/>
      <c r="J306" s="48"/>
    </row>
    <row r="307" spans="3:10" s="22" customFormat="1" ht="15.75">
      <c r="C307" s="21" t="s">
        <v>1</v>
      </c>
      <c r="D307" s="9">
        <f>D313+D319+D325+D331+D337+D343</f>
        <v>681373.69</v>
      </c>
      <c r="E307" s="57">
        <f>E313+E319+E325+E331+E337+E343</f>
        <v>653202.4</v>
      </c>
      <c r="F307" s="9">
        <f>F313+F319+F325+F331+F337+F343</f>
        <v>706981.6000000001</v>
      </c>
      <c r="G307" s="9">
        <f>G313+G319+G325+G331+G337+G343</f>
        <v>68261.34</v>
      </c>
      <c r="H307" s="63">
        <f>G307/F307</f>
        <v>0.09655320591087517</v>
      </c>
      <c r="I307" s="9">
        <f>I313+I319+I325+I331+I337+I343</f>
        <v>92420.93</v>
      </c>
      <c r="J307" s="64">
        <f>I307/F307</f>
        <v>0.1307260754735342</v>
      </c>
    </row>
    <row r="308" spans="3:10" ht="15.75">
      <c r="C308" s="12" t="s">
        <v>19</v>
      </c>
      <c r="D308" s="7">
        <f aca="true" t="shared" si="9" ref="D308:G310">D314+D320+D326+D332+D338+D344</f>
        <v>54273.17</v>
      </c>
      <c r="E308" s="7">
        <f t="shared" si="9"/>
        <v>261984.71000000002</v>
      </c>
      <c r="F308" s="7">
        <f t="shared" si="9"/>
        <v>263129.5</v>
      </c>
      <c r="G308" s="7">
        <f t="shared" si="9"/>
        <v>67882.91</v>
      </c>
      <c r="H308" s="47">
        <f>G308/F308</f>
        <v>0.25798289435430083</v>
      </c>
      <c r="I308" s="7">
        <f>I314+I320+I326+I332+I338+I344</f>
        <v>64569</v>
      </c>
      <c r="J308" s="48">
        <f>I308/F308</f>
        <v>0.2453886774382956</v>
      </c>
    </row>
    <row r="309" spans="3:10" ht="15.75">
      <c r="C309" s="12" t="s">
        <v>13</v>
      </c>
      <c r="D309" s="7">
        <f t="shared" si="9"/>
        <v>627100.52</v>
      </c>
      <c r="E309" s="7">
        <f t="shared" si="9"/>
        <v>391217.69</v>
      </c>
      <c r="F309" s="7">
        <f t="shared" si="9"/>
        <v>443852.1</v>
      </c>
      <c r="G309" s="7">
        <f t="shared" si="9"/>
        <v>378.43</v>
      </c>
      <c r="H309" s="63">
        <f>G309/F309</f>
        <v>0.0008526038290682865</v>
      </c>
      <c r="I309" s="7">
        <f>I315+I321+I327+I333+I339+I345</f>
        <v>27851.93</v>
      </c>
      <c r="J309" s="64">
        <f>I309/F309</f>
        <v>0.0627504747640036</v>
      </c>
    </row>
    <row r="310" spans="3:10" ht="15.75">
      <c r="C310" s="12" t="s">
        <v>14</v>
      </c>
      <c r="D310" s="7">
        <f t="shared" si="9"/>
        <v>0</v>
      </c>
      <c r="E310" s="7">
        <f t="shared" si="9"/>
        <v>0</v>
      </c>
      <c r="F310" s="7">
        <f t="shared" si="9"/>
        <v>0</v>
      </c>
      <c r="G310" s="7">
        <f t="shared" si="9"/>
        <v>0</v>
      </c>
      <c r="H310" s="47">
        <v>0</v>
      </c>
      <c r="I310" s="7">
        <f>I316+I322+I328+I334+I340+I346</f>
        <v>0</v>
      </c>
      <c r="J310" s="48">
        <v>0</v>
      </c>
    </row>
    <row r="311" spans="3:10" ht="15.75">
      <c r="C311" s="12"/>
      <c r="D311" s="8"/>
      <c r="E311" s="8"/>
      <c r="F311" s="7"/>
      <c r="G311" s="8"/>
      <c r="H311" s="47"/>
      <c r="I311" s="8"/>
      <c r="J311" s="48"/>
    </row>
    <row r="312" spans="3:10" ht="15.75">
      <c r="C312" s="11" t="s">
        <v>59</v>
      </c>
      <c r="D312" s="8"/>
      <c r="E312" s="8"/>
      <c r="F312" s="7"/>
      <c r="G312" s="8"/>
      <c r="H312" s="47"/>
      <c r="I312" s="8"/>
      <c r="J312" s="48"/>
    </row>
    <row r="313" spans="3:10" ht="15.75">
      <c r="C313" s="12" t="s">
        <v>1</v>
      </c>
      <c r="D313" s="8">
        <f>D314+D315+D316</f>
        <v>3000</v>
      </c>
      <c r="E313" s="8">
        <f>E314+E315+E316</f>
        <v>94886.32</v>
      </c>
      <c r="F313" s="8">
        <f>F314+F315+F316</f>
        <v>112413</v>
      </c>
      <c r="G313" s="8">
        <f>G314+G315+G316</f>
        <v>6366.52</v>
      </c>
      <c r="H313" s="47">
        <f>G313/F313</f>
        <v>0.05663508668926192</v>
      </c>
      <c r="I313" s="8">
        <f>I314+I315+I316</f>
        <v>0</v>
      </c>
      <c r="J313" s="48">
        <f>I313/F313</f>
        <v>0</v>
      </c>
    </row>
    <row r="314" spans="3:10" ht="15.75">
      <c r="C314" s="12" t="s">
        <v>19</v>
      </c>
      <c r="D314" s="7">
        <v>3000</v>
      </c>
      <c r="E314" s="7">
        <v>54629.76</v>
      </c>
      <c r="F314" s="7">
        <v>64293</v>
      </c>
      <c r="G314" s="8">
        <v>6366.52</v>
      </c>
      <c r="H314" s="47">
        <f>G314/F314</f>
        <v>0.09902353288849487</v>
      </c>
      <c r="I314" s="8">
        <v>0</v>
      </c>
      <c r="J314" s="48">
        <f>I314/F314</f>
        <v>0</v>
      </c>
    </row>
    <row r="315" spans="3:10" ht="15.75">
      <c r="C315" s="12" t="s">
        <v>13</v>
      </c>
      <c r="D315" s="7">
        <v>0</v>
      </c>
      <c r="E315" s="7">
        <v>40256.56</v>
      </c>
      <c r="F315" s="7">
        <v>48120</v>
      </c>
      <c r="G315" s="8">
        <v>0</v>
      </c>
      <c r="H315" s="47">
        <v>0</v>
      </c>
      <c r="I315" s="8">
        <v>0</v>
      </c>
      <c r="J315" s="48">
        <v>0</v>
      </c>
    </row>
    <row r="316" spans="3:10" ht="15.75">
      <c r="C316" s="12" t="s">
        <v>14</v>
      </c>
      <c r="D316" s="8">
        <v>0</v>
      </c>
      <c r="E316" s="8">
        <v>0</v>
      </c>
      <c r="F316" s="8">
        <v>0</v>
      </c>
      <c r="G316" s="8">
        <v>0</v>
      </c>
      <c r="H316" s="47">
        <v>0</v>
      </c>
      <c r="I316" s="8">
        <v>0</v>
      </c>
      <c r="J316" s="48">
        <v>0</v>
      </c>
    </row>
    <row r="317" spans="3:10" ht="15.75">
      <c r="C317" s="12"/>
      <c r="D317" s="7"/>
      <c r="E317" s="8"/>
      <c r="F317" s="7"/>
      <c r="G317" s="8"/>
      <c r="H317" s="47"/>
      <c r="I317" s="8"/>
      <c r="J317" s="48"/>
    </row>
    <row r="318" spans="3:10" ht="31.5">
      <c r="C318" s="11" t="s">
        <v>60</v>
      </c>
      <c r="D318" s="8"/>
      <c r="E318" s="8"/>
      <c r="F318" s="7"/>
      <c r="G318" s="8"/>
      <c r="H318" s="47"/>
      <c r="I318" s="8"/>
      <c r="J318" s="48"/>
    </row>
    <row r="319" spans="3:10" ht="15.75">
      <c r="C319" s="12" t="s">
        <v>1</v>
      </c>
      <c r="D319" s="8">
        <f>D320+D321+D322</f>
        <v>408612.26</v>
      </c>
      <c r="E319" s="8">
        <f>E320+E321+E322</f>
        <v>265437.43</v>
      </c>
      <c r="F319" s="8">
        <f>F320+F321+F322</f>
        <v>280467.4</v>
      </c>
      <c r="G319" s="8">
        <f>G320+G321+G322</f>
        <v>0</v>
      </c>
      <c r="H319" s="47">
        <f>G319/F319</f>
        <v>0</v>
      </c>
      <c r="I319" s="56">
        <f>I320+I321+I322</f>
        <v>0</v>
      </c>
      <c r="J319" s="48">
        <f>I319/F319</f>
        <v>0</v>
      </c>
    </row>
    <row r="320" spans="3:10" ht="15.75">
      <c r="C320" s="12" t="s">
        <v>19</v>
      </c>
      <c r="D320" s="7">
        <v>21217.18</v>
      </c>
      <c r="E320" s="7">
        <v>98026.34</v>
      </c>
      <c r="F320" s="7">
        <v>89597.7</v>
      </c>
      <c r="G320" s="7">
        <v>0</v>
      </c>
      <c r="H320" s="47">
        <f>G320/F320</f>
        <v>0</v>
      </c>
      <c r="I320" s="7">
        <v>0</v>
      </c>
      <c r="J320" s="48">
        <f>I320/F320</f>
        <v>0</v>
      </c>
    </row>
    <row r="321" spans="3:10" ht="15.75">
      <c r="C321" s="12" t="s">
        <v>13</v>
      </c>
      <c r="D321" s="7">
        <v>387395.08</v>
      </c>
      <c r="E321" s="7">
        <v>167411.09</v>
      </c>
      <c r="F321" s="7">
        <v>190869.7</v>
      </c>
      <c r="G321" s="7">
        <v>0</v>
      </c>
      <c r="H321" s="47">
        <f>G321/F321</f>
        <v>0</v>
      </c>
      <c r="I321" s="7">
        <v>0</v>
      </c>
      <c r="J321" s="48">
        <f>I321/F321</f>
        <v>0</v>
      </c>
    </row>
    <row r="322" spans="3:10" ht="15.75">
      <c r="C322" s="12" t="s">
        <v>14</v>
      </c>
      <c r="D322" s="8">
        <v>0</v>
      </c>
      <c r="E322" s="8">
        <v>0</v>
      </c>
      <c r="F322" s="8">
        <v>0</v>
      </c>
      <c r="G322" s="8">
        <v>0</v>
      </c>
      <c r="H322" s="47">
        <v>0</v>
      </c>
      <c r="I322" s="8">
        <v>0</v>
      </c>
      <c r="J322" s="48">
        <v>0</v>
      </c>
    </row>
    <row r="323" spans="3:10" ht="15.75">
      <c r="C323" s="12"/>
      <c r="D323" s="8"/>
      <c r="E323" s="8"/>
      <c r="F323" s="7"/>
      <c r="G323" s="8"/>
      <c r="H323" s="47"/>
      <c r="I323" s="8"/>
      <c r="J323" s="48"/>
    </row>
    <row r="324" spans="3:10" ht="47.25">
      <c r="C324" s="11" t="s">
        <v>61</v>
      </c>
      <c r="D324" s="8"/>
      <c r="E324" s="8"/>
      <c r="F324" s="7"/>
      <c r="G324" s="8"/>
      <c r="H324" s="47"/>
      <c r="I324" s="8"/>
      <c r="J324" s="48"/>
    </row>
    <row r="325" spans="3:10" ht="15.75">
      <c r="C325" s="12" t="s">
        <v>1</v>
      </c>
      <c r="D325" s="7">
        <f>D326+D327+D328</f>
        <v>268599.43</v>
      </c>
      <c r="E325" s="58">
        <f>E326+E327+E328</f>
        <v>281716.65</v>
      </c>
      <c r="F325" s="7">
        <f>F326+F327+F328</f>
        <v>302939.2</v>
      </c>
      <c r="G325" s="7">
        <f>G326+G327+G328</f>
        <v>60657.43</v>
      </c>
      <c r="H325" s="47">
        <f>G325/F325</f>
        <v>0.20022971606183682</v>
      </c>
      <c r="I325" s="58">
        <f>I326+I327+I328</f>
        <v>91183.55</v>
      </c>
      <c r="J325" s="48">
        <f>I325/F325</f>
        <v>0.300996206499522</v>
      </c>
    </row>
    <row r="326" spans="3:10" ht="15.75">
      <c r="C326" s="12" t="s">
        <v>19</v>
      </c>
      <c r="D326" s="7">
        <v>29555.99</v>
      </c>
      <c r="E326" s="7">
        <v>98828.61</v>
      </c>
      <c r="F326" s="7">
        <v>98738.8</v>
      </c>
      <c r="G326" s="8">
        <v>60657.43</v>
      </c>
      <c r="H326" s="47">
        <f>G326/F326</f>
        <v>0.6143221307125466</v>
      </c>
      <c r="I326" s="8">
        <v>63710.05</v>
      </c>
      <c r="J326" s="48">
        <f>I326/F326</f>
        <v>0.6452382447426949</v>
      </c>
    </row>
    <row r="327" spans="3:10" ht="15.75">
      <c r="C327" s="12" t="s">
        <v>13</v>
      </c>
      <c r="D327" s="7">
        <v>239043.44</v>
      </c>
      <c r="E327" s="7">
        <v>182888.04</v>
      </c>
      <c r="F327" s="7">
        <v>204200.4</v>
      </c>
      <c r="G327" s="56">
        <v>0</v>
      </c>
      <c r="H327" s="47">
        <f>G327/F327</f>
        <v>0</v>
      </c>
      <c r="I327" s="56">
        <v>27473.5</v>
      </c>
      <c r="J327" s="48">
        <f>I327/F327</f>
        <v>0.13454185202379623</v>
      </c>
    </row>
    <row r="328" spans="3:10" ht="15.75">
      <c r="C328" s="12" t="s">
        <v>14</v>
      </c>
      <c r="D328" s="7">
        <v>0</v>
      </c>
      <c r="E328" s="8">
        <v>0</v>
      </c>
      <c r="F328" s="7">
        <v>0</v>
      </c>
      <c r="G328" s="8">
        <v>0</v>
      </c>
      <c r="H328" s="47">
        <v>0</v>
      </c>
      <c r="I328" s="8">
        <v>0</v>
      </c>
      <c r="J328" s="48">
        <v>0</v>
      </c>
    </row>
    <row r="329" spans="3:10" ht="15.75">
      <c r="C329" s="12"/>
      <c r="D329" s="8"/>
      <c r="E329" s="8"/>
      <c r="F329" s="7"/>
      <c r="G329" s="8"/>
      <c r="H329" s="47"/>
      <c r="I329" s="8"/>
      <c r="J329" s="48"/>
    </row>
    <row r="330" spans="3:10" ht="47.25">
      <c r="C330" s="12" t="s">
        <v>62</v>
      </c>
      <c r="D330" s="8"/>
      <c r="E330" s="8"/>
      <c r="F330" s="7"/>
      <c r="G330" s="8"/>
      <c r="H330" s="47"/>
      <c r="I330" s="8"/>
      <c r="J330" s="48"/>
    </row>
    <row r="331" spans="3:10" ht="15.75">
      <c r="C331" s="12" t="s">
        <v>1</v>
      </c>
      <c r="D331" s="7">
        <f>D332+D333+D334</f>
        <v>500</v>
      </c>
      <c r="E331" s="7">
        <f>E332+E333+E334</f>
        <v>10500</v>
      </c>
      <c r="F331" s="7">
        <f>F332+F333+F334</f>
        <v>10500</v>
      </c>
      <c r="G331" s="7">
        <f>G332+G333+G334</f>
        <v>858.96</v>
      </c>
      <c r="H331" s="47">
        <f>G331/F331</f>
        <v>0.08180571428571429</v>
      </c>
      <c r="I331" s="7">
        <f>I332+I333+I334</f>
        <v>858.95</v>
      </c>
      <c r="J331" s="48">
        <f>I331/F331</f>
        <v>0.08180476190476191</v>
      </c>
    </row>
    <row r="332" spans="3:10" ht="15.75">
      <c r="C332" s="12" t="s">
        <v>19</v>
      </c>
      <c r="D332" s="8">
        <v>500</v>
      </c>
      <c r="E332" s="8">
        <v>10500</v>
      </c>
      <c r="F332" s="7">
        <v>10500</v>
      </c>
      <c r="G332" s="8">
        <v>858.96</v>
      </c>
      <c r="H332" s="47">
        <f>G332/F332</f>
        <v>0.08180571428571429</v>
      </c>
      <c r="I332" s="8">
        <v>858.95</v>
      </c>
      <c r="J332" s="48">
        <f>I332/F332</f>
        <v>0.08180476190476191</v>
      </c>
    </row>
    <row r="333" spans="3:10" ht="15.75">
      <c r="C333" s="12" t="s">
        <v>13</v>
      </c>
      <c r="D333" s="8">
        <v>0</v>
      </c>
      <c r="E333" s="8">
        <v>0</v>
      </c>
      <c r="F333" s="7">
        <v>0</v>
      </c>
      <c r="G333" s="8">
        <v>0</v>
      </c>
      <c r="H333" s="47">
        <v>0</v>
      </c>
      <c r="I333" s="8">
        <v>0</v>
      </c>
      <c r="J333" s="48">
        <v>0</v>
      </c>
    </row>
    <row r="334" spans="3:10" ht="15.75">
      <c r="C334" s="12" t="s">
        <v>14</v>
      </c>
      <c r="D334" s="8">
        <v>0</v>
      </c>
      <c r="E334" s="8">
        <v>0</v>
      </c>
      <c r="F334" s="7">
        <v>0</v>
      </c>
      <c r="G334" s="8">
        <v>0</v>
      </c>
      <c r="H334" s="47">
        <v>0</v>
      </c>
      <c r="I334" s="8">
        <v>0</v>
      </c>
      <c r="J334" s="48">
        <v>0</v>
      </c>
    </row>
    <row r="335" spans="3:10" ht="15.75">
      <c r="C335" s="12"/>
      <c r="D335" s="8"/>
      <c r="E335" s="8"/>
      <c r="F335" s="7"/>
      <c r="G335" s="8"/>
      <c r="H335" s="47"/>
      <c r="I335" s="8"/>
      <c r="J335" s="48"/>
    </row>
    <row r="336" spans="3:10" ht="15.75">
      <c r="C336" s="12" t="s">
        <v>63</v>
      </c>
      <c r="D336" s="8"/>
      <c r="E336" s="8"/>
      <c r="F336" s="7"/>
      <c r="G336" s="8"/>
      <c r="H336" s="47"/>
      <c r="I336" s="8"/>
      <c r="J336" s="48"/>
    </row>
    <row r="337" spans="3:10" ht="15.75">
      <c r="C337" s="12" t="s">
        <v>1</v>
      </c>
      <c r="D337" s="7">
        <f>D338+D339+D340</f>
        <v>0</v>
      </c>
      <c r="E337" s="7">
        <f>E338+E339+E340</f>
        <v>0</v>
      </c>
      <c r="F337" s="7">
        <f>F338+F339+F340</f>
        <v>0</v>
      </c>
      <c r="G337" s="7">
        <f>G338+G339+G340</f>
        <v>0</v>
      </c>
      <c r="H337" s="47">
        <v>0</v>
      </c>
      <c r="I337" s="7">
        <f>I338+I339+I340</f>
        <v>0</v>
      </c>
      <c r="J337" s="48">
        <v>0</v>
      </c>
    </row>
    <row r="338" spans="3:10" ht="15.75">
      <c r="C338" s="12" t="s">
        <v>19</v>
      </c>
      <c r="D338" s="8">
        <v>0</v>
      </c>
      <c r="E338" s="8">
        <v>0</v>
      </c>
      <c r="F338" s="7">
        <v>0</v>
      </c>
      <c r="G338" s="8">
        <v>0</v>
      </c>
      <c r="H338" s="47">
        <v>0</v>
      </c>
      <c r="I338" s="8">
        <v>0</v>
      </c>
      <c r="J338" s="48">
        <v>0</v>
      </c>
    </row>
    <row r="339" spans="3:10" ht="15.75">
      <c r="C339" s="12" t="s">
        <v>13</v>
      </c>
      <c r="D339" s="8">
        <v>0</v>
      </c>
      <c r="E339" s="8">
        <v>0</v>
      </c>
      <c r="F339" s="7">
        <v>0</v>
      </c>
      <c r="G339" s="8">
        <v>0</v>
      </c>
      <c r="H339" s="47">
        <v>0</v>
      </c>
      <c r="I339" s="8">
        <v>0</v>
      </c>
      <c r="J339" s="48">
        <v>0</v>
      </c>
    </row>
    <row r="340" spans="3:10" ht="15.75">
      <c r="C340" s="12" t="s">
        <v>14</v>
      </c>
      <c r="D340" s="8">
        <v>0</v>
      </c>
      <c r="E340" s="8">
        <v>0</v>
      </c>
      <c r="F340" s="7">
        <v>0</v>
      </c>
      <c r="G340" s="8">
        <v>0</v>
      </c>
      <c r="H340" s="47">
        <v>0</v>
      </c>
      <c r="I340" s="8">
        <v>0</v>
      </c>
      <c r="J340" s="48">
        <v>0</v>
      </c>
    </row>
    <row r="341" spans="3:10" ht="15.75">
      <c r="C341" s="12"/>
      <c r="D341" s="8"/>
      <c r="E341" s="8"/>
      <c r="F341" s="7"/>
      <c r="G341" s="8"/>
      <c r="H341" s="47"/>
      <c r="I341" s="8"/>
      <c r="J341" s="48"/>
    </row>
    <row r="342" spans="3:10" ht="15.75">
      <c r="C342" s="12" t="s">
        <v>64</v>
      </c>
      <c r="D342" s="8"/>
      <c r="E342" s="8"/>
      <c r="F342" s="7"/>
      <c r="G342" s="8"/>
      <c r="H342" s="47"/>
      <c r="I342" s="8"/>
      <c r="J342" s="48"/>
    </row>
    <row r="343" spans="3:10" ht="15.75">
      <c r="C343" s="12" t="s">
        <v>1</v>
      </c>
      <c r="D343" s="7">
        <f>D344+D345+D346</f>
        <v>662</v>
      </c>
      <c r="E343" s="7">
        <f>E344+E345+E346</f>
        <v>662</v>
      </c>
      <c r="F343" s="7">
        <f>F344+F345+F346</f>
        <v>662</v>
      </c>
      <c r="G343" s="7">
        <f>G344+G345+G346</f>
        <v>378.43</v>
      </c>
      <c r="H343" s="47">
        <f>G343/F343</f>
        <v>0.5716465256797583</v>
      </c>
      <c r="I343" s="7">
        <f>I344+I345+I346</f>
        <v>378.43</v>
      </c>
      <c r="J343" s="48">
        <f>I343/F343</f>
        <v>0.5716465256797583</v>
      </c>
    </row>
    <row r="344" spans="3:10" ht="15.75">
      <c r="C344" s="12" t="s">
        <v>19</v>
      </c>
      <c r="D344" s="8">
        <v>0</v>
      </c>
      <c r="E344" s="8">
        <v>0</v>
      </c>
      <c r="F344" s="7">
        <v>0</v>
      </c>
      <c r="G344" s="8">
        <v>0</v>
      </c>
      <c r="H344" s="47">
        <v>0</v>
      </c>
      <c r="I344" s="8">
        <v>0</v>
      </c>
      <c r="J344" s="48">
        <v>0</v>
      </c>
    </row>
    <row r="345" spans="3:10" ht="15.75">
      <c r="C345" s="12" t="s">
        <v>13</v>
      </c>
      <c r="D345" s="8">
        <v>662</v>
      </c>
      <c r="E345" s="8">
        <v>662</v>
      </c>
      <c r="F345" s="7">
        <v>662</v>
      </c>
      <c r="G345" s="8">
        <v>378.43</v>
      </c>
      <c r="H345" s="47">
        <f>G345/F345</f>
        <v>0.5716465256797583</v>
      </c>
      <c r="I345" s="8">
        <v>378.43</v>
      </c>
      <c r="J345" s="48">
        <f>I345/F345</f>
        <v>0.5716465256797583</v>
      </c>
    </row>
    <row r="346" spans="3:10" ht="15.75">
      <c r="C346" s="12" t="s">
        <v>14</v>
      </c>
      <c r="D346" s="8">
        <v>0</v>
      </c>
      <c r="E346" s="8">
        <v>0</v>
      </c>
      <c r="F346" s="7">
        <v>0</v>
      </c>
      <c r="G346" s="8">
        <v>0</v>
      </c>
      <c r="H346" s="47">
        <v>0</v>
      </c>
      <c r="I346" s="8">
        <v>0</v>
      </c>
      <c r="J346" s="48">
        <v>0</v>
      </c>
    </row>
    <row r="347" spans="3:10" ht="15.75">
      <c r="C347" s="12"/>
      <c r="D347" s="8"/>
      <c r="E347" s="8"/>
      <c r="F347" s="7"/>
      <c r="G347" s="8"/>
      <c r="H347" s="47"/>
      <c r="I347" s="8"/>
      <c r="J347" s="48"/>
    </row>
    <row r="348" spans="3:10" ht="47.25">
      <c r="C348" s="19" t="s">
        <v>65</v>
      </c>
      <c r="D348" s="8"/>
      <c r="E348" s="8"/>
      <c r="F348" s="7"/>
      <c r="G348" s="8"/>
      <c r="H348" s="47"/>
      <c r="I348" s="8"/>
      <c r="J348" s="48"/>
    </row>
    <row r="349" spans="3:10" s="22" customFormat="1" ht="15.75">
      <c r="C349" s="21" t="s">
        <v>1</v>
      </c>
      <c r="D349" s="9">
        <f aca="true" t="shared" si="10" ref="D349:G351">D355+D361+D367+D373</f>
        <v>393</v>
      </c>
      <c r="E349" s="9">
        <f t="shared" si="10"/>
        <v>393</v>
      </c>
      <c r="F349" s="9">
        <f t="shared" si="10"/>
        <v>2393</v>
      </c>
      <c r="G349" s="9">
        <f t="shared" si="10"/>
        <v>1568</v>
      </c>
      <c r="H349" s="47">
        <f>G349/F349</f>
        <v>0.6552444630171333</v>
      </c>
      <c r="I349" s="9">
        <f>I355+I361+I367+I373</f>
        <v>1567.96</v>
      </c>
      <c r="J349" s="48">
        <f>I349/F349</f>
        <v>0.6552277475971584</v>
      </c>
    </row>
    <row r="350" spans="3:10" ht="15.75">
      <c r="C350" s="12" t="s">
        <v>19</v>
      </c>
      <c r="D350" s="7">
        <f t="shared" si="10"/>
        <v>393</v>
      </c>
      <c r="E350" s="7">
        <f t="shared" si="10"/>
        <v>393</v>
      </c>
      <c r="F350" s="7">
        <f t="shared" si="10"/>
        <v>393</v>
      </c>
      <c r="G350" s="7">
        <f t="shared" si="10"/>
        <v>88</v>
      </c>
      <c r="H350" s="47">
        <f>G350/F350</f>
        <v>0.22391857506361323</v>
      </c>
      <c r="I350" s="7">
        <f>I356+I362+I368+I374</f>
        <v>87.96</v>
      </c>
      <c r="J350" s="48">
        <f>I350/F350</f>
        <v>0.22381679389312975</v>
      </c>
    </row>
    <row r="351" spans="3:10" ht="15.75">
      <c r="C351" s="12" t="s">
        <v>13</v>
      </c>
      <c r="D351" s="7">
        <f t="shared" si="10"/>
        <v>0</v>
      </c>
      <c r="E351" s="7">
        <f t="shared" si="10"/>
        <v>0</v>
      </c>
      <c r="F351" s="7">
        <f t="shared" si="10"/>
        <v>0</v>
      </c>
      <c r="G351" s="7">
        <f t="shared" si="10"/>
        <v>0</v>
      </c>
      <c r="H351" s="47">
        <v>0</v>
      </c>
      <c r="I351" s="7">
        <f>I357+I363+I369+I375</f>
        <v>0</v>
      </c>
      <c r="J351" s="48">
        <v>0</v>
      </c>
    </row>
    <row r="352" spans="3:10" ht="15.75">
      <c r="C352" s="12" t="s">
        <v>14</v>
      </c>
      <c r="D352" s="7">
        <f>D358+D364+D376</f>
        <v>0</v>
      </c>
      <c r="E352" s="7">
        <f>E358+E364+E376</f>
        <v>0</v>
      </c>
      <c r="F352" s="7">
        <f>F358+F364+F376</f>
        <v>2000</v>
      </c>
      <c r="G352" s="7">
        <f>G358+G364+G376</f>
        <v>1480</v>
      </c>
      <c r="H352" s="47">
        <f>G352/F352</f>
        <v>0.74</v>
      </c>
      <c r="I352" s="7">
        <f>I358+I364+I376</f>
        <v>1480</v>
      </c>
      <c r="J352" s="48">
        <f>I352/F352</f>
        <v>0.74</v>
      </c>
    </row>
    <row r="353" spans="3:10" ht="15.75">
      <c r="C353" s="12"/>
      <c r="D353" s="8"/>
      <c r="E353" s="8"/>
      <c r="F353" s="7"/>
      <c r="G353" s="8"/>
      <c r="H353" s="47"/>
      <c r="I353" s="8"/>
      <c r="J353" s="48"/>
    </row>
    <row r="354" spans="3:10" ht="15.75">
      <c r="C354" s="11" t="s">
        <v>66</v>
      </c>
      <c r="D354" s="8"/>
      <c r="E354" s="8"/>
      <c r="F354" s="7"/>
      <c r="G354" s="8"/>
      <c r="H354" s="47"/>
      <c r="I354" s="8"/>
      <c r="J354" s="48"/>
    </row>
    <row r="355" spans="3:10" ht="15.75">
      <c r="C355" s="12" t="s">
        <v>1</v>
      </c>
      <c r="D355" s="7">
        <f>D356+D357+D358</f>
        <v>0</v>
      </c>
      <c r="E355" s="7">
        <f>E356+E357+E358</f>
        <v>0</v>
      </c>
      <c r="F355" s="7">
        <f>F356+F357+F358</f>
        <v>0</v>
      </c>
      <c r="G355" s="7">
        <f>G356+G357+G358</f>
        <v>0</v>
      </c>
      <c r="H355" s="47">
        <v>0</v>
      </c>
      <c r="I355" s="7">
        <f>I356+I357+I358</f>
        <v>0</v>
      </c>
      <c r="J355" s="48">
        <v>0</v>
      </c>
    </row>
    <row r="356" spans="3:10" ht="15.75">
      <c r="C356" s="12" t="s">
        <v>19</v>
      </c>
      <c r="D356" s="7">
        <v>0</v>
      </c>
      <c r="E356" s="7">
        <v>0</v>
      </c>
      <c r="F356" s="7">
        <v>0</v>
      </c>
      <c r="G356" s="8">
        <v>0</v>
      </c>
      <c r="H356" s="47">
        <v>0</v>
      </c>
      <c r="I356" s="8">
        <v>0</v>
      </c>
      <c r="J356" s="48">
        <v>0</v>
      </c>
    </row>
    <row r="357" spans="3:10" ht="15.75">
      <c r="C357" s="12" t="s">
        <v>13</v>
      </c>
      <c r="D357" s="7">
        <v>0</v>
      </c>
      <c r="E357" s="7">
        <v>0</v>
      </c>
      <c r="F357" s="8">
        <v>0</v>
      </c>
      <c r="G357" s="8">
        <v>0</v>
      </c>
      <c r="H357" s="47">
        <v>0</v>
      </c>
      <c r="I357" s="8">
        <v>0</v>
      </c>
      <c r="J357" s="48">
        <v>0</v>
      </c>
    </row>
    <row r="358" spans="3:10" ht="15.75">
      <c r="C358" s="12" t="s">
        <v>14</v>
      </c>
      <c r="D358" s="8">
        <v>0</v>
      </c>
      <c r="E358" s="8">
        <v>0</v>
      </c>
      <c r="F358" s="7">
        <v>0</v>
      </c>
      <c r="G358" s="8">
        <v>0</v>
      </c>
      <c r="H358" s="47">
        <v>0</v>
      </c>
      <c r="I358" s="8">
        <v>0</v>
      </c>
      <c r="J358" s="48">
        <v>0</v>
      </c>
    </row>
    <row r="359" spans="3:10" ht="15.75">
      <c r="C359" s="12"/>
      <c r="D359" s="8"/>
      <c r="E359" s="8"/>
      <c r="F359" s="7"/>
      <c r="G359" s="8"/>
      <c r="H359" s="47"/>
      <c r="I359" s="8"/>
      <c r="J359" s="48"/>
    </row>
    <row r="360" spans="3:10" ht="15.75">
      <c r="C360" s="11" t="s">
        <v>67</v>
      </c>
      <c r="D360" s="8"/>
      <c r="E360" s="8"/>
      <c r="F360" s="7"/>
      <c r="G360" s="8"/>
      <c r="H360" s="47"/>
      <c r="I360" s="8"/>
      <c r="J360" s="48"/>
    </row>
    <row r="361" spans="3:10" ht="15.75">
      <c r="C361" s="12" t="s">
        <v>1</v>
      </c>
      <c r="D361" s="7">
        <f>D362+D363+D364</f>
        <v>0</v>
      </c>
      <c r="E361" s="7">
        <f>E362+E363+E364</f>
        <v>0</v>
      </c>
      <c r="F361" s="7">
        <f>F362+F363+F364</f>
        <v>0</v>
      </c>
      <c r="G361" s="7">
        <f>G362+G363+G364</f>
        <v>0</v>
      </c>
      <c r="H361" s="47">
        <v>0</v>
      </c>
      <c r="I361" s="7">
        <f>I362+I363+I364</f>
        <v>0</v>
      </c>
      <c r="J361" s="48">
        <v>0</v>
      </c>
    </row>
    <row r="362" spans="3:10" ht="15.75">
      <c r="C362" s="12" t="s">
        <v>19</v>
      </c>
      <c r="D362" s="7">
        <v>0</v>
      </c>
      <c r="E362" s="7">
        <v>0</v>
      </c>
      <c r="F362" s="7">
        <v>0</v>
      </c>
      <c r="G362" s="8">
        <v>0</v>
      </c>
      <c r="H362" s="47">
        <v>0</v>
      </c>
      <c r="I362" s="8">
        <v>0</v>
      </c>
      <c r="J362" s="48">
        <v>0</v>
      </c>
    </row>
    <row r="363" spans="3:10" ht="15.75">
      <c r="C363" s="12" t="s">
        <v>13</v>
      </c>
      <c r="D363" s="8">
        <v>0</v>
      </c>
      <c r="E363" s="8">
        <v>0</v>
      </c>
      <c r="F363" s="8">
        <v>0</v>
      </c>
      <c r="G363" s="8">
        <v>0</v>
      </c>
      <c r="H363" s="47">
        <v>0</v>
      </c>
      <c r="I363" s="8">
        <v>0</v>
      </c>
      <c r="J363" s="48">
        <v>0</v>
      </c>
    </row>
    <row r="364" spans="3:10" ht="15.75">
      <c r="C364" s="12" t="s">
        <v>14</v>
      </c>
      <c r="D364" s="8">
        <v>0</v>
      </c>
      <c r="E364" s="8">
        <v>0</v>
      </c>
      <c r="F364" s="7">
        <v>0</v>
      </c>
      <c r="G364" s="8">
        <v>0</v>
      </c>
      <c r="H364" s="47">
        <v>0</v>
      </c>
      <c r="I364" s="8">
        <v>0</v>
      </c>
      <c r="J364" s="48">
        <v>0</v>
      </c>
    </row>
    <row r="365" spans="3:10" ht="15.75">
      <c r="C365" s="12"/>
      <c r="D365" s="8"/>
      <c r="E365" s="8"/>
      <c r="F365" s="7"/>
      <c r="G365" s="8"/>
      <c r="H365" s="47"/>
      <c r="I365" s="8"/>
      <c r="J365" s="48"/>
    </row>
    <row r="366" spans="3:10" ht="31.5">
      <c r="C366" s="11" t="s">
        <v>68</v>
      </c>
      <c r="D366" s="8"/>
      <c r="E366" s="8"/>
      <c r="F366" s="7"/>
      <c r="G366" s="8"/>
      <c r="H366" s="47"/>
      <c r="I366" s="8"/>
      <c r="J366" s="48"/>
    </row>
    <row r="367" spans="3:10" ht="15.75">
      <c r="C367" s="12" t="s">
        <v>1</v>
      </c>
      <c r="D367" s="7">
        <f>D368+D369+D370</f>
        <v>0</v>
      </c>
      <c r="E367" s="7">
        <f>E368+E369+E370</f>
        <v>0</v>
      </c>
      <c r="F367" s="7">
        <f>F368+F369+F370</f>
        <v>0</v>
      </c>
      <c r="G367" s="7">
        <f>G368+G369+G370</f>
        <v>0</v>
      </c>
      <c r="H367" s="47">
        <v>0</v>
      </c>
      <c r="I367" s="7">
        <f>I368+I369+I370</f>
        <v>0</v>
      </c>
      <c r="J367" s="48">
        <v>0</v>
      </c>
    </row>
    <row r="368" spans="3:10" ht="15.75">
      <c r="C368" s="12" t="s">
        <v>19</v>
      </c>
      <c r="D368" s="7">
        <v>0</v>
      </c>
      <c r="E368" s="7">
        <v>0</v>
      </c>
      <c r="F368" s="7">
        <v>0</v>
      </c>
      <c r="G368" s="7">
        <v>0</v>
      </c>
      <c r="H368" s="47">
        <v>0</v>
      </c>
      <c r="I368" s="7">
        <v>0</v>
      </c>
      <c r="J368" s="48">
        <v>0</v>
      </c>
    </row>
    <row r="369" spans="3:10" ht="15.75">
      <c r="C369" s="12" t="s">
        <v>13</v>
      </c>
      <c r="D369" s="7">
        <v>0</v>
      </c>
      <c r="E369" s="7">
        <v>0</v>
      </c>
      <c r="F369" s="8">
        <v>0</v>
      </c>
      <c r="G369" s="8">
        <v>0</v>
      </c>
      <c r="H369" s="47">
        <v>0</v>
      </c>
      <c r="I369" s="8">
        <v>0</v>
      </c>
      <c r="J369" s="48">
        <v>0</v>
      </c>
    </row>
    <row r="370" spans="3:10" ht="15.75">
      <c r="C370" s="12" t="s">
        <v>14</v>
      </c>
      <c r="D370" s="8">
        <v>0</v>
      </c>
      <c r="E370" s="8">
        <v>0</v>
      </c>
      <c r="F370" s="7">
        <v>0</v>
      </c>
      <c r="G370" s="7">
        <v>0</v>
      </c>
      <c r="H370" s="47">
        <v>0</v>
      </c>
      <c r="I370" s="7">
        <v>0</v>
      </c>
      <c r="J370" s="48">
        <v>0</v>
      </c>
    </row>
    <row r="371" spans="3:10" ht="15.75">
      <c r="C371" s="12"/>
      <c r="D371" s="8"/>
      <c r="E371" s="8"/>
      <c r="F371" s="7"/>
      <c r="G371" s="8"/>
      <c r="H371" s="47"/>
      <c r="I371" s="8"/>
      <c r="J371" s="48"/>
    </row>
    <row r="372" spans="3:10" ht="33" customHeight="1">
      <c r="C372" s="11" t="s">
        <v>69</v>
      </c>
      <c r="D372" s="8"/>
      <c r="E372" s="8"/>
      <c r="F372" s="7"/>
      <c r="G372" s="8"/>
      <c r="H372" s="47"/>
      <c r="I372" s="8"/>
      <c r="J372" s="48"/>
    </row>
    <row r="373" spans="3:10" ht="15.75">
      <c r="C373" s="12" t="s">
        <v>1</v>
      </c>
      <c r="D373" s="7">
        <f>D374+D375+D376</f>
        <v>393</v>
      </c>
      <c r="E373" s="7">
        <f>E374+E375+E376</f>
        <v>393</v>
      </c>
      <c r="F373" s="7">
        <f>F374+F375+F376</f>
        <v>2393</v>
      </c>
      <c r="G373" s="7">
        <f>G374+G375+G376</f>
        <v>1568</v>
      </c>
      <c r="H373" s="47">
        <f>G373/F373</f>
        <v>0.6552444630171333</v>
      </c>
      <c r="I373" s="7">
        <f>I374+I375+I376</f>
        <v>1567.96</v>
      </c>
      <c r="J373" s="48">
        <f>I373/F373</f>
        <v>0.6552277475971584</v>
      </c>
    </row>
    <row r="374" spans="3:10" ht="15.75">
      <c r="C374" s="12" t="s">
        <v>19</v>
      </c>
      <c r="D374" s="7">
        <v>393</v>
      </c>
      <c r="E374" s="7">
        <v>393</v>
      </c>
      <c r="F374" s="7">
        <v>393</v>
      </c>
      <c r="G374" s="8">
        <v>88</v>
      </c>
      <c r="H374" s="47">
        <f>G374/F374</f>
        <v>0.22391857506361323</v>
      </c>
      <c r="I374" s="8">
        <v>87.96</v>
      </c>
      <c r="J374" s="48">
        <f>I374/F374</f>
        <v>0.22381679389312975</v>
      </c>
    </row>
    <row r="375" spans="3:10" ht="15.75">
      <c r="C375" s="12" t="s">
        <v>13</v>
      </c>
      <c r="D375" s="7">
        <v>0</v>
      </c>
      <c r="E375" s="7">
        <v>0</v>
      </c>
      <c r="F375" s="7">
        <v>0</v>
      </c>
      <c r="G375" s="8">
        <v>0</v>
      </c>
      <c r="H375" s="47">
        <v>0</v>
      </c>
      <c r="I375" s="8">
        <v>0</v>
      </c>
      <c r="J375" s="48">
        <v>0</v>
      </c>
    </row>
    <row r="376" spans="3:10" ht="15.75">
      <c r="C376" s="12" t="s">
        <v>14</v>
      </c>
      <c r="D376" s="7">
        <v>0</v>
      </c>
      <c r="E376" s="7">
        <v>0</v>
      </c>
      <c r="F376" s="7">
        <v>2000</v>
      </c>
      <c r="G376" s="8">
        <v>1480</v>
      </c>
      <c r="H376" s="47">
        <f>G376/F376</f>
        <v>0.74</v>
      </c>
      <c r="I376" s="8">
        <v>1480</v>
      </c>
      <c r="J376" s="48">
        <f>I376/F376</f>
        <v>0.74</v>
      </c>
    </row>
    <row r="377" spans="3:10" ht="15.75">
      <c r="C377" s="12"/>
      <c r="D377" s="8"/>
      <c r="E377" s="8"/>
      <c r="F377" s="7"/>
      <c r="G377" s="8"/>
      <c r="H377" s="47"/>
      <c r="I377" s="8"/>
      <c r="J377" s="48"/>
    </row>
    <row r="378" spans="3:10" ht="72.75" customHeight="1">
      <c r="C378" s="19" t="s">
        <v>70</v>
      </c>
      <c r="D378" s="8"/>
      <c r="E378" s="8"/>
      <c r="F378" s="7"/>
      <c r="G378" s="8"/>
      <c r="H378" s="47"/>
      <c r="I378" s="8"/>
      <c r="J378" s="48"/>
    </row>
    <row r="379" spans="3:10" s="22" customFormat="1" ht="15.75">
      <c r="C379" s="21" t="s">
        <v>1</v>
      </c>
      <c r="D379" s="9">
        <f>D385+D391+D397+D403</f>
        <v>1182694.6</v>
      </c>
      <c r="E379" s="9">
        <f>E385+E391+E397+E403</f>
        <v>1182883.3800000001</v>
      </c>
      <c r="F379" s="9">
        <f>F385+F391+F397+F403</f>
        <v>1182694.6</v>
      </c>
      <c r="G379" s="9">
        <f>G385+G391+G397+G403</f>
        <v>759424.2</v>
      </c>
      <c r="H379" s="47">
        <f>G379/F379</f>
        <v>0.6421135261799622</v>
      </c>
      <c r="I379" s="57">
        <f>I385+I391+I397+I403</f>
        <v>759424.1799999999</v>
      </c>
      <c r="J379" s="48">
        <f>I379/F379</f>
        <v>0.6421135092694258</v>
      </c>
    </row>
    <row r="380" spans="3:10" ht="15.75">
      <c r="C380" s="12" t="s">
        <v>19</v>
      </c>
      <c r="D380" s="7">
        <f aca="true" t="shared" si="11" ref="D380:G382">D386+D392+D398+D404</f>
        <v>1169903.6</v>
      </c>
      <c r="E380" s="7">
        <f t="shared" si="11"/>
        <v>1170092.3800000001</v>
      </c>
      <c r="F380" s="7">
        <f t="shared" si="11"/>
        <v>1169903.6</v>
      </c>
      <c r="G380" s="7">
        <f t="shared" si="11"/>
        <v>752424.2</v>
      </c>
      <c r="H380" s="47">
        <f>G380/F380</f>
        <v>0.6431505980492751</v>
      </c>
      <c r="I380" s="7">
        <f>I386+I392+I398+I404</f>
        <v>752424.21</v>
      </c>
      <c r="J380" s="48">
        <f>I380/F380</f>
        <v>0.6431506065969879</v>
      </c>
    </row>
    <row r="381" spans="3:10" ht="15.75">
      <c r="C381" s="12" t="s">
        <v>13</v>
      </c>
      <c r="D381" s="7">
        <f t="shared" si="11"/>
        <v>12791</v>
      </c>
      <c r="E381" s="7">
        <f t="shared" si="11"/>
        <v>12791</v>
      </c>
      <c r="F381" s="7">
        <f t="shared" si="11"/>
        <v>12791</v>
      </c>
      <c r="G381" s="7">
        <f t="shared" si="11"/>
        <v>7000</v>
      </c>
      <c r="H381" s="47">
        <f>G381/F381</f>
        <v>0.5472597920412791</v>
      </c>
      <c r="I381" s="7">
        <f>I387+I393+I399+I405</f>
        <v>6999.97</v>
      </c>
      <c r="J381" s="48">
        <f>I381/F381</f>
        <v>0.5472574466421702</v>
      </c>
    </row>
    <row r="382" spans="3:10" ht="15.75">
      <c r="C382" s="12" t="s">
        <v>14</v>
      </c>
      <c r="D382" s="7">
        <f t="shared" si="11"/>
        <v>0</v>
      </c>
      <c r="E382" s="7">
        <f t="shared" si="11"/>
        <v>0</v>
      </c>
      <c r="F382" s="7">
        <f t="shared" si="11"/>
        <v>0</v>
      </c>
      <c r="G382" s="7">
        <f t="shared" si="11"/>
        <v>0</v>
      </c>
      <c r="H382" s="47">
        <v>0</v>
      </c>
      <c r="I382" s="7">
        <f>I388+I394+I400+I406</f>
        <v>0</v>
      </c>
      <c r="J382" s="48">
        <v>0</v>
      </c>
    </row>
    <row r="383" spans="3:10" ht="15.75">
      <c r="C383" s="12"/>
      <c r="D383" s="8"/>
      <c r="E383" s="8"/>
      <c r="F383" s="7"/>
      <c r="G383" s="8"/>
      <c r="H383" s="47"/>
      <c r="I383" s="8"/>
      <c r="J383" s="48"/>
    </row>
    <row r="384" spans="3:10" ht="31.5">
      <c r="C384" s="12" t="s">
        <v>71</v>
      </c>
      <c r="D384" s="8"/>
      <c r="E384" s="8"/>
      <c r="F384" s="7"/>
      <c r="G384" s="8"/>
      <c r="H384" s="47"/>
      <c r="I384" s="8"/>
      <c r="J384" s="48"/>
    </row>
    <row r="385" spans="3:10" ht="15.75">
      <c r="C385" s="12" t="s">
        <v>1</v>
      </c>
      <c r="D385" s="8">
        <f>D386+D387+D388</f>
        <v>44791</v>
      </c>
      <c r="E385" s="8">
        <f>E386+E387+E388</f>
        <v>56272.11</v>
      </c>
      <c r="F385" s="8">
        <f>F386+F387+F388</f>
        <v>44791</v>
      </c>
      <c r="G385" s="8">
        <f>G386+G387+G388</f>
        <v>22084</v>
      </c>
      <c r="H385" s="47">
        <f>G385/F385</f>
        <v>0.49304547788618247</v>
      </c>
      <c r="I385" s="8">
        <f>I386+I387+I388</f>
        <v>22083.99</v>
      </c>
      <c r="J385" s="48">
        <f>I385/F385</f>
        <v>0.4930452546270456</v>
      </c>
    </row>
    <row r="386" spans="3:10" ht="15.75">
      <c r="C386" s="12" t="s">
        <v>19</v>
      </c>
      <c r="D386" s="7">
        <v>32000</v>
      </c>
      <c r="E386" s="8">
        <v>43481.11</v>
      </c>
      <c r="F386" s="7">
        <v>32000</v>
      </c>
      <c r="G386" s="8">
        <v>15084</v>
      </c>
      <c r="H386" s="47">
        <f>G386/F386</f>
        <v>0.471375</v>
      </c>
      <c r="I386" s="8">
        <v>15084.02</v>
      </c>
      <c r="J386" s="48">
        <f>I386/F386</f>
        <v>0.471375625</v>
      </c>
    </row>
    <row r="387" spans="3:10" ht="15.75">
      <c r="C387" s="12" t="s">
        <v>13</v>
      </c>
      <c r="D387" s="7">
        <v>12791</v>
      </c>
      <c r="E387" s="8">
        <v>12791</v>
      </c>
      <c r="F387" s="7">
        <v>12791</v>
      </c>
      <c r="G387" s="8">
        <v>7000</v>
      </c>
      <c r="H387" s="47">
        <f>G387/F387</f>
        <v>0.5472597920412791</v>
      </c>
      <c r="I387" s="8">
        <v>6999.97</v>
      </c>
      <c r="J387" s="48">
        <f>I387/F387</f>
        <v>0.5472574466421702</v>
      </c>
    </row>
    <row r="388" spans="3:10" ht="15.75">
      <c r="C388" s="12" t="s">
        <v>14</v>
      </c>
      <c r="D388" s="8">
        <v>0</v>
      </c>
      <c r="E388" s="8">
        <v>0</v>
      </c>
      <c r="F388" s="7">
        <v>0</v>
      </c>
      <c r="G388" s="8">
        <v>0</v>
      </c>
      <c r="H388" s="47">
        <v>0</v>
      </c>
      <c r="I388" s="8">
        <v>0</v>
      </c>
      <c r="J388" s="48">
        <v>0</v>
      </c>
    </row>
    <row r="389" spans="3:10" ht="15.75">
      <c r="C389" s="12"/>
      <c r="D389" s="8"/>
      <c r="E389" s="8"/>
      <c r="F389" s="7"/>
      <c r="G389" s="8"/>
      <c r="H389" s="47"/>
      <c r="I389" s="8"/>
      <c r="J389" s="48"/>
    </row>
    <row r="390" spans="3:10" ht="47.25">
      <c r="C390" s="12" t="s">
        <v>72</v>
      </c>
      <c r="D390" s="8"/>
      <c r="E390" s="8"/>
      <c r="F390" s="7"/>
      <c r="G390" s="8"/>
      <c r="H390" s="47"/>
      <c r="I390" s="8"/>
      <c r="J390" s="48"/>
    </row>
    <row r="391" spans="3:10" ht="15.75">
      <c r="C391" s="12" t="s">
        <v>1</v>
      </c>
      <c r="D391" s="8">
        <f>D392+D393+D394</f>
        <v>618</v>
      </c>
      <c r="E391" s="8">
        <f>E392+E393+E394</f>
        <v>618</v>
      </c>
      <c r="F391" s="8">
        <f>F392+F393+F394</f>
        <v>618</v>
      </c>
      <c r="G391" s="8">
        <f>G392+G393+G394</f>
        <v>555.6</v>
      </c>
      <c r="H391" s="47">
        <f>G391/F391</f>
        <v>0.8990291262135923</v>
      </c>
      <c r="I391" s="8">
        <f>I392+I393+I394</f>
        <v>555.58</v>
      </c>
      <c r="J391" s="48">
        <f>I391/F391</f>
        <v>0.8989967637540454</v>
      </c>
    </row>
    <row r="392" spans="3:10" ht="15.75">
      <c r="C392" s="12" t="s">
        <v>19</v>
      </c>
      <c r="D392" s="8">
        <v>618</v>
      </c>
      <c r="E392" s="8">
        <v>618</v>
      </c>
      <c r="F392" s="7">
        <v>618</v>
      </c>
      <c r="G392" s="8">
        <v>555.6</v>
      </c>
      <c r="H392" s="47">
        <f>G392/F392</f>
        <v>0.8990291262135923</v>
      </c>
      <c r="I392" s="8">
        <v>555.58</v>
      </c>
      <c r="J392" s="48">
        <f>I392/F392</f>
        <v>0.8989967637540454</v>
      </c>
    </row>
    <row r="393" spans="3:10" ht="15.75">
      <c r="C393" s="12" t="s">
        <v>13</v>
      </c>
      <c r="D393" s="8">
        <v>0</v>
      </c>
      <c r="E393" s="8">
        <v>0</v>
      </c>
      <c r="F393" s="7">
        <v>0</v>
      </c>
      <c r="G393" s="8">
        <v>0</v>
      </c>
      <c r="H393" s="47">
        <v>0</v>
      </c>
      <c r="I393" s="8">
        <v>0</v>
      </c>
      <c r="J393" s="48">
        <v>0</v>
      </c>
    </row>
    <row r="394" spans="3:10" ht="15.75">
      <c r="C394" s="12" t="s">
        <v>14</v>
      </c>
      <c r="D394" s="8">
        <v>0</v>
      </c>
      <c r="E394" s="8">
        <v>0</v>
      </c>
      <c r="F394" s="7">
        <v>0</v>
      </c>
      <c r="G394" s="8">
        <v>0</v>
      </c>
      <c r="H394" s="47">
        <v>0</v>
      </c>
      <c r="I394" s="8">
        <v>0</v>
      </c>
      <c r="J394" s="48">
        <v>0</v>
      </c>
    </row>
    <row r="395" spans="3:10" ht="15.75">
      <c r="C395" s="12"/>
      <c r="D395" s="8"/>
      <c r="E395" s="8"/>
      <c r="F395" s="7"/>
      <c r="G395" s="8"/>
      <c r="H395" s="47"/>
      <c r="I395" s="8"/>
      <c r="J395" s="48"/>
    </row>
    <row r="396" spans="3:10" ht="31.5">
      <c r="C396" s="12" t="s">
        <v>73</v>
      </c>
      <c r="D396" s="8"/>
      <c r="E396" s="8"/>
      <c r="F396" s="7"/>
      <c r="G396" s="8"/>
      <c r="H396" s="47"/>
      <c r="I396" s="8"/>
      <c r="J396" s="48"/>
    </row>
    <row r="397" spans="3:10" ht="15.75">
      <c r="C397" s="12" t="s">
        <v>1</v>
      </c>
      <c r="D397" s="8">
        <f>D398+D399+D400</f>
        <v>0</v>
      </c>
      <c r="E397" s="8">
        <f>E398+E399+E400</f>
        <v>0</v>
      </c>
      <c r="F397" s="8">
        <f>F398+F399+F400</f>
        <v>0</v>
      </c>
      <c r="G397" s="8">
        <f>G398+G399+G400</f>
        <v>0</v>
      </c>
      <c r="H397" s="47">
        <v>0</v>
      </c>
      <c r="I397" s="8">
        <f>I398+I400+I399</f>
        <v>0</v>
      </c>
      <c r="J397" s="48">
        <v>0</v>
      </c>
    </row>
    <row r="398" spans="3:10" ht="15.75">
      <c r="C398" s="12" t="s">
        <v>19</v>
      </c>
      <c r="D398" s="8">
        <v>0</v>
      </c>
      <c r="E398" s="8">
        <v>0</v>
      </c>
      <c r="F398" s="7">
        <v>0</v>
      </c>
      <c r="G398" s="8">
        <v>0</v>
      </c>
      <c r="H398" s="47">
        <v>0</v>
      </c>
      <c r="I398" s="8">
        <v>0</v>
      </c>
      <c r="J398" s="48">
        <v>0</v>
      </c>
    </row>
    <row r="399" spans="3:10" ht="15.75">
      <c r="C399" s="12" t="s">
        <v>13</v>
      </c>
      <c r="D399" s="8">
        <v>0</v>
      </c>
      <c r="E399" s="8">
        <v>0</v>
      </c>
      <c r="F399" s="7">
        <v>0</v>
      </c>
      <c r="G399" s="8">
        <v>0</v>
      </c>
      <c r="H399" s="47">
        <v>0</v>
      </c>
      <c r="I399" s="8">
        <v>0</v>
      </c>
      <c r="J399" s="48">
        <v>0</v>
      </c>
    </row>
    <row r="400" spans="3:10" ht="15.75">
      <c r="C400" s="12" t="s">
        <v>74</v>
      </c>
      <c r="D400" s="8">
        <v>0</v>
      </c>
      <c r="E400" s="8">
        <v>0</v>
      </c>
      <c r="F400" s="7">
        <v>0</v>
      </c>
      <c r="G400" s="8">
        <v>0</v>
      </c>
      <c r="H400" s="47">
        <v>0</v>
      </c>
      <c r="I400" s="8">
        <v>0</v>
      </c>
      <c r="J400" s="48">
        <v>0</v>
      </c>
    </row>
    <row r="401" spans="3:10" ht="15.75">
      <c r="C401" s="12"/>
      <c r="D401" s="8"/>
      <c r="E401" s="8"/>
      <c r="F401" s="7"/>
      <c r="G401" s="8"/>
      <c r="H401" s="47"/>
      <c r="I401" s="8"/>
      <c r="J401" s="48"/>
    </row>
    <row r="402" spans="3:10" ht="15.75">
      <c r="C402" s="12" t="s">
        <v>75</v>
      </c>
      <c r="D402" s="8"/>
      <c r="E402" s="8"/>
      <c r="F402" s="7"/>
      <c r="G402" s="8"/>
      <c r="H402" s="47"/>
      <c r="I402" s="8"/>
      <c r="J402" s="48"/>
    </row>
    <row r="403" spans="3:10" ht="15.75">
      <c r="C403" s="12" t="s">
        <v>1</v>
      </c>
      <c r="D403" s="8">
        <f>D404+D405+D406</f>
        <v>1137285.6</v>
      </c>
      <c r="E403" s="56">
        <f>E404+E405+E406</f>
        <v>1125993.27</v>
      </c>
      <c r="F403" s="56">
        <f>F404+F405+F406</f>
        <v>1137285.6</v>
      </c>
      <c r="G403" s="8">
        <f>G404+G405+G406</f>
        <v>736784.6</v>
      </c>
      <c r="H403" s="47">
        <f>G403/F403</f>
        <v>0.6478448333470501</v>
      </c>
      <c r="I403" s="56">
        <f>I404+I405+I406</f>
        <v>736784.61</v>
      </c>
      <c r="J403" s="48">
        <f>I403/F403</f>
        <v>0.6478448421399162</v>
      </c>
    </row>
    <row r="404" spans="3:10" ht="15.75">
      <c r="C404" s="12" t="s">
        <v>19</v>
      </c>
      <c r="D404" s="7">
        <v>1137285.6</v>
      </c>
      <c r="E404" s="8">
        <v>1125993.27</v>
      </c>
      <c r="F404" s="7">
        <v>1137285.6</v>
      </c>
      <c r="G404" s="8">
        <v>736784.6</v>
      </c>
      <c r="H404" s="47">
        <f>G404/F404</f>
        <v>0.6478448333470501</v>
      </c>
      <c r="I404" s="8">
        <v>736784.61</v>
      </c>
      <c r="J404" s="48">
        <f>I404/F404</f>
        <v>0.6478448421399162</v>
      </c>
    </row>
    <row r="405" spans="3:10" ht="15.75">
      <c r="C405" s="12" t="s">
        <v>13</v>
      </c>
      <c r="D405" s="8">
        <v>0</v>
      </c>
      <c r="E405" s="8">
        <v>0</v>
      </c>
      <c r="F405" s="7">
        <v>0</v>
      </c>
      <c r="G405" s="8">
        <v>0</v>
      </c>
      <c r="H405" s="47">
        <v>0</v>
      </c>
      <c r="I405" s="8">
        <v>0</v>
      </c>
      <c r="J405" s="48">
        <v>0</v>
      </c>
    </row>
    <row r="406" spans="3:10" ht="15.75">
      <c r="C406" s="12" t="s">
        <v>14</v>
      </c>
      <c r="D406" s="8">
        <v>0</v>
      </c>
      <c r="E406" s="8">
        <v>0</v>
      </c>
      <c r="F406" s="7">
        <v>0</v>
      </c>
      <c r="G406" s="8">
        <v>0</v>
      </c>
      <c r="H406" s="47">
        <v>0</v>
      </c>
      <c r="I406" s="8">
        <v>0</v>
      </c>
      <c r="J406" s="48">
        <v>0</v>
      </c>
    </row>
    <row r="407" spans="3:10" ht="15.75">
      <c r="C407" s="12"/>
      <c r="D407" s="8"/>
      <c r="E407" s="8"/>
      <c r="F407" s="7"/>
      <c r="G407" s="8"/>
      <c r="H407" s="47"/>
      <c r="I407" s="8"/>
      <c r="J407" s="48"/>
    </row>
    <row r="408" spans="3:10" ht="97.5" customHeight="1">
      <c r="C408" s="19" t="s">
        <v>76</v>
      </c>
      <c r="D408" s="8"/>
      <c r="E408" s="8"/>
      <c r="F408" s="7"/>
      <c r="G408" s="8"/>
      <c r="H408" s="47"/>
      <c r="I408" s="8"/>
      <c r="J408" s="48"/>
    </row>
    <row r="409" spans="3:10" s="22" customFormat="1" ht="15.75">
      <c r="C409" s="21" t="s">
        <v>1</v>
      </c>
      <c r="D409" s="9">
        <f aca="true" t="shared" si="12" ref="D409:G410">D415+D427+D433+D421</f>
        <v>46061</v>
      </c>
      <c r="E409" s="57">
        <f t="shared" si="12"/>
        <v>85270.79000000001</v>
      </c>
      <c r="F409" s="9">
        <f t="shared" si="12"/>
        <v>88519.79000000001</v>
      </c>
      <c r="G409" s="57">
        <f t="shared" si="12"/>
        <v>38416.57</v>
      </c>
      <c r="H409" s="47">
        <f>G409/F409</f>
        <v>0.43398849003143813</v>
      </c>
      <c r="I409" s="57">
        <f>I415+I427+I433+I421</f>
        <v>38416.56</v>
      </c>
      <c r="J409" s="48">
        <f>I409/F409</f>
        <v>0.4339883770623495</v>
      </c>
    </row>
    <row r="410" spans="3:10" ht="15.75">
      <c r="C410" s="12" t="s">
        <v>19</v>
      </c>
      <c r="D410" s="7">
        <f t="shared" si="12"/>
        <v>44101</v>
      </c>
      <c r="E410" s="7">
        <f t="shared" si="12"/>
        <v>57371.93</v>
      </c>
      <c r="F410" s="7">
        <f t="shared" si="12"/>
        <v>57374.93</v>
      </c>
      <c r="G410" s="58">
        <f>G416+G428+G434+G422</f>
        <v>30447.020000000004</v>
      </c>
      <c r="H410" s="47">
        <f>G410/F410</f>
        <v>0.530667662688216</v>
      </c>
      <c r="I410" s="7">
        <f>I416+I428+I434+I422</f>
        <v>30447.010000000002</v>
      </c>
      <c r="J410" s="48">
        <f>I410/F410</f>
        <v>0.5306674883960643</v>
      </c>
    </row>
    <row r="411" spans="3:10" ht="15.75">
      <c r="C411" s="12" t="s">
        <v>13</v>
      </c>
      <c r="D411" s="7">
        <f aca="true" t="shared" si="13" ref="D411:F412">D417+D429+D435</f>
        <v>1960</v>
      </c>
      <c r="E411" s="7">
        <f>E417+E423+E429+E435</f>
        <v>27898.86</v>
      </c>
      <c r="F411" s="7">
        <f>F417+F423+F429+F435+F441</f>
        <v>27898.86</v>
      </c>
      <c r="G411" s="58">
        <f>G417+G429+G435+G423</f>
        <v>5392.55</v>
      </c>
      <c r="H411" s="47">
        <f>G411/F411</f>
        <v>0.19328925984789344</v>
      </c>
      <c r="I411" s="58">
        <f>I417+I423+I429+I435+I441</f>
        <v>5392.55</v>
      </c>
      <c r="J411" s="48">
        <f>I411/F411</f>
        <v>0.19328925984789344</v>
      </c>
    </row>
    <row r="412" spans="3:10" ht="15.75">
      <c r="C412" s="12" t="s">
        <v>14</v>
      </c>
      <c r="D412" s="7">
        <f t="shared" si="13"/>
        <v>0</v>
      </c>
      <c r="E412" s="7">
        <f t="shared" si="13"/>
        <v>0</v>
      </c>
      <c r="F412" s="7">
        <f t="shared" si="13"/>
        <v>3246</v>
      </c>
      <c r="G412" s="58">
        <f>G418+G430+G436+G424</f>
        <v>2577</v>
      </c>
      <c r="H412" s="47">
        <f>G412/F412</f>
        <v>0.7939001848428835</v>
      </c>
      <c r="I412" s="7">
        <f>I418+I430+I436</f>
        <v>2577</v>
      </c>
      <c r="J412" s="48">
        <f>I412/F412</f>
        <v>0.7939001848428835</v>
      </c>
    </row>
    <row r="413" spans="3:10" ht="15.75">
      <c r="C413" s="12"/>
      <c r="D413" s="7"/>
      <c r="E413" s="7"/>
      <c r="F413" s="7"/>
      <c r="G413" s="7"/>
      <c r="H413" s="47"/>
      <c r="I413" s="7"/>
      <c r="J413" s="48"/>
    </row>
    <row r="414" spans="3:10" ht="94.5">
      <c r="C414" s="11" t="s">
        <v>77</v>
      </c>
      <c r="D414" s="7"/>
      <c r="E414" s="7"/>
      <c r="F414" s="7"/>
      <c r="G414" s="7"/>
      <c r="H414" s="47"/>
      <c r="I414" s="7"/>
      <c r="J414" s="48"/>
    </row>
    <row r="415" spans="3:10" ht="15.75">
      <c r="C415" s="12" t="s">
        <v>1</v>
      </c>
      <c r="D415" s="7">
        <f>D416+D417+D418</f>
        <v>25000</v>
      </c>
      <c r="E415" s="7">
        <f>E416+E417+E418</f>
        <v>25415.8</v>
      </c>
      <c r="F415" s="7">
        <f>F416+F417+F418</f>
        <v>27164.8</v>
      </c>
      <c r="G415" s="7">
        <f>G416+G417+G418</f>
        <v>13819.4</v>
      </c>
      <c r="H415" s="47">
        <f>G415/F415</f>
        <v>0.5087245258569913</v>
      </c>
      <c r="I415" s="7">
        <f>I416+I417+I418</f>
        <v>13819.39</v>
      </c>
      <c r="J415" s="48">
        <f>I415/F415</f>
        <v>0.5087241577335375</v>
      </c>
    </row>
    <row r="416" spans="3:10" ht="15.75">
      <c r="C416" s="12" t="s">
        <v>19</v>
      </c>
      <c r="D416" s="7">
        <v>25000</v>
      </c>
      <c r="E416" s="7">
        <v>25415.8</v>
      </c>
      <c r="F416" s="7">
        <v>25418.8</v>
      </c>
      <c r="G416" s="8">
        <v>12534.4</v>
      </c>
      <c r="H416" s="47">
        <f>G416/F416</f>
        <v>0.49311533195902246</v>
      </c>
      <c r="I416" s="8">
        <v>12534.39</v>
      </c>
      <c r="J416" s="48">
        <f>I416/F416</f>
        <v>0.4931149385494201</v>
      </c>
    </row>
    <row r="417" spans="3:10" ht="15.75">
      <c r="C417" s="12" t="s">
        <v>13</v>
      </c>
      <c r="D417" s="7">
        <v>0</v>
      </c>
      <c r="E417" s="7">
        <v>0</v>
      </c>
      <c r="F417" s="7">
        <v>0</v>
      </c>
      <c r="G417" s="8">
        <v>0</v>
      </c>
      <c r="H417" s="47">
        <v>0</v>
      </c>
      <c r="I417" s="8">
        <v>0</v>
      </c>
      <c r="J417" s="48">
        <v>0</v>
      </c>
    </row>
    <row r="418" spans="3:10" ht="15.75">
      <c r="C418" s="12" t="s">
        <v>14</v>
      </c>
      <c r="D418" s="8">
        <v>0</v>
      </c>
      <c r="E418" s="8">
        <v>0</v>
      </c>
      <c r="F418" s="8">
        <v>1746</v>
      </c>
      <c r="G418" s="56">
        <v>1285</v>
      </c>
      <c r="H418" s="47">
        <f>G418/F418</f>
        <v>0.7359679266895762</v>
      </c>
      <c r="I418" s="8">
        <v>1285</v>
      </c>
      <c r="J418" s="48">
        <f>I418/F418</f>
        <v>0.7359679266895762</v>
      </c>
    </row>
    <row r="419" spans="3:10" ht="15.75">
      <c r="C419" s="12"/>
      <c r="D419" s="8"/>
      <c r="E419" s="8"/>
      <c r="F419" s="7"/>
      <c r="G419" s="8"/>
      <c r="H419" s="47"/>
      <c r="I419" s="8"/>
      <c r="J419" s="48"/>
    </row>
    <row r="420" spans="3:10" ht="31.5">
      <c r="C420" s="11" t="s">
        <v>102</v>
      </c>
      <c r="D420" s="7"/>
      <c r="E420" s="7"/>
      <c r="F420" s="7"/>
      <c r="G420" s="7"/>
      <c r="H420" s="47"/>
      <c r="I420" s="7"/>
      <c r="J420" s="48"/>
    </row>
    <row r="421" spans="3:10" ht="15.75">
      <c r="C421" s="12" t="s">
        <v>1</v>
      </c>
      <c r="D421" s="7">
        <f>D422+D423+D424</f>
        <v>0</v>
      </c>
      <c r="E421" s="58">
        <f>E422+E423+E424</f>
        <v>26792.760000000002</v>
      </c>
      <c r="F421" s="7">
        <f>F422+F423+F424</f>
        <v>26792.760000000002</v>
      </c>
      <c r="G421" s="7">
        <f>G422+G423+G424</f>
        <v>5676.38</v>
      </c>
      <c r="H421" s="47">
        <f>G421/F421</f>
        <v>0.21186245836561815</v>
      </c>
      <c r="I421" s="58">
        <f>I422+I423+I424</f>
        <v>5676.38</v>
      </c>
      <c r="J421" s="48">
        <f>I421/F421</f>
        <v>0.21186245836561815</v>
      </c>
    </row>
    <row r="422" spans="3:10" ht="15.75">
      <c r="C422" s="12" t="s">
        <v>19</v>
      </c>
      <c r="D422" s="7">
        <v>0</v>
      </c>
      <c r="E422" s="7">
        <v>1343.9</v>
      </c>
      <c r="F422" s="7">
        <v>1343.9</v>
      </c>
      <c r="G422" s="8">
        <v>283.83</v>
      </c>
      <c r="H422" s="47">
        <f>G422/F422</f>
        <v>0.2111987499069871</v>
      </c>
      <c r="I422" s="8">
        <v>283.83</v>
      </c>
      <c r="J422" s="48">
        <f>I422/F422</f>
        <v>0.2111987499069871</v>
      </c>
    </row>
    <row r="423" spans="3:10" ht="15.75">
      <c r="C423" s="12" t="s">
        <v>13</v>
      </c>
      <c r="D423" s="7">
        <v>0</v>
      </c>
      <c r="E423" s="7">
        <v>25448.86</v>
      </c>
      <c r="F423" s="7">
        <v>25448.86</v>
      </c>
      <c r="G423" s="8">
        <v>5392.55</v>
      </c>
      <c r="H423" s="47">
        <f>G423/F423</f>
        <v>0.2118975073932585</v>
      </c>
      <c r="I423" s="8">
        <v>5392.55</v>
      </c>
      <c r="J423" s="48">
        <f>I423/F423</f>
        <v>0.2118975073932585</v>
      </c>
    </row>
    <row r="424" spans="3:10" ht="15.75">
      <c r="C424" s="12" t="s">
        <v>14</v>
      </c>
      <c r="D424" s="8">
        <v>0</v>
      </c>
      <c r="E424" s="8">
        <v>0</v>
      </c>
      <c r="F424" s="8">
        <v>0</v>
      </c>
      <c r="G424" s="8">
        <v>0</v>
      </c>
      <c r="H424" s="47">
        <v>0</v>
      </c>
      <c r="I424" s="8">
        <v>0</v>
      </c>
      <c r="J424" s="48">
        <v>0</v>
      </c>
    </row>
    <row r="425" spans="3:10" ht="15.75">
      <c r="C425" s="12"/>
      <c r="D425" s="8"/>
      <c r="E425" s="8"/>
      <c r="F425" s="7"/>
      <c r="G425" s="8"/>
      <c r="H425" s="47"/>
      <c r="I425" s="8"/>
      <c r="J425" s="48"/>
    </row>
    <row r="426" spans="3:10" ht="31.5">
      <c r="C426" s="11" t="s">
        <v>78</v>
      </c>
      <c r="D426" s="8"/>
      <c r="E426" s="8"/>
      <c r="F426" s="7"/>
      <c r="G426" s="8"/>
      <c r="H426" s="47"/>
      <c r="I426" s="8"/>
      <c r="J426" s="48"/>
    </row>
    <row r="427" spans="3:10" ht="15.75">
      <c r="C427" s="12" t="s">
        <v>1</v>
      </c>
      <c r="D427" s="7">
        <f>D428+D429+D430</f>
        <v>19101</v>
      </c>
      <c r="E427" s="7">
        <f>E428+E429+E430</f>
        <v>30612.23</v>
      </c>
      <c r="F427" s="7">
        <f>F428+F429+F430</f>
        <v>32112.23</v>
      </c>
      <c r="G427" s="58">
        <f>G428+G430</f>
        <v>18920.79</v>
      </c>
      <c r="H427" s="47">
        <f>G427/F427</f>
        <v>0.5892082237826524</v>
      </c>
      <c r="I427" s="7">
        <f>I428+I429+I430</f>
        <v>18920.79</v>
      </c>
      <c r="J427" s="48">
        <f>I427/F427</f>
        <v>0.5892082237826524</v>
      </c>
    </row>
    <row r="428" spans="3:10" ht="15.75">
      <c r="C428" s="12" t="s">
        <v>19</v>
      </c>
      <c r="D428" s="7">
        <v>19101</v>
      </c>
      <c r="E428" s="7">
        <v>30612.23</v>
      </c>
      <c r="F428" s="7">
        <v>30612.23</v>
      </c>
      <c r="G428" s="56">
        <v>17628.79</v>
      </c>
      <c r="H428" s="47">
        <f>G428/F428</f>
        <v>0.575874086925389</v>
      </c>
      <c r="I428" s="8">
        <v>17628.79</v>
      </c>
      <c r="J428" s="48">
        <f>I428/F428</f>
        <v>0.575874086925389</v>
      </c>
    </row>
    <row r="429" spans="3:10" ht="15.75">
      <c r="C429" s="12" t="s">
        <v>13</v>
      </c>
      <c r="D429" s="7">
        <v>0</v>
      </c>
      <c r="E429" s="7">
        <v>0</v>
      </c>
      <c r="F429" s="7">
        <v>0</v>
      </c>
      <c r="G429" s="56">
        <v>0</v>
      </c>
      <c r="H429" s="47">
        <v>0</v>
      </c>
      <c r="I429" s="8">
        <v>0</v>
      </c>
      <c r="J429" s="48">
        <v>0</v>
      </c>
    </row>
    <row r="430" spans="3:10" ht="15.75">
      <c r="C430" s="12" t="s">
        <v>14</v>
      </c>
      <c r="D430" s="8">
        <v>0</v>
      </c>
      <c r="E430" s="8">
        <v>0</v>
      </c>
      <c r="F430" s="7">
        <v>1500</v>
      </c>
      <c r="G430" s="56">
        <v>1292</v>
      </c>
      <c r="H430" s="47">
        <f>G430/F430</f>
        <v>0.8613333333333333</v>
      </c>
      <c r="I430" s="8">
        <v>1292</v>
      </c>
      <c r="J430" s="48">
        <f>I430/F430</f>
        <v>0.8613333333333333</v>
      </c>
    </row>
    <row r="431" spans="3:10" ht="15.75">
      <c r="C431" s="12"/>
      <c r="D431" s="8"/>
      <c r="E431" s="8"/>
      <c r="F431" s="7"/>
      <c r="G431" s="56"/>
      <c r="H431" s="47"/>
      <c r="I431" s="8"/>
      <c r="J431" s="48"/>
    </row>
    <row r="432" spans="3:10" ht="40.5" customHeight="1">
      <c r="C432" s="11" t="s">
        <v>75</v>
      </c>
      <c r="D432" s="8"/>
      <c r="E432" s="8"/>
      <c r="F432" s="7"/>
      <c r="G432" s="8"/>
      <c r="H432" s="47"/>
      <c r="I432" s="8"/>
      <c r="J432" s="48"/>
    </row>
    <row r="433" spans="3:10" ht="15.75">
      <c r="C433" s="12" t="s">
        <v>1</v>
      </c>
      <c r="D433" s="7">
        <f>D434+D436+D435</f>
        <v>1960</v>
      </c>
      <c r="E433" s="7">
        <f>E434+E436+E435</f>
        <v>2450</v>
      </c>
      <c r="F433" s="7">
        <f>F434+F436+F435</f>
        <v>2450</v>
      </c>
      <c r="G433" s="7">
        <f>G434+G436+G435</f>
        <v>0</v>
      </c>
      <c r="H433" s="47">
        <f>G433/F433</f>
        <v>0</v>
      </c>
      <c r="I433" s="7">
        <f>I434+I435+I436</f>
        <v>0</v>
      </c>
      <c r="J433" s="48">
        <f>I433/F433</f>
        <v>0</v>
      </c>
    </row>
    <row r="434" spans="3:10" ht="15.75">
      <c r="C434" s="12" t="s">
        <v>19</v>
      </c>
      <c r="D434" s="7">
        <v>0</v>
      </c>
      <c r="E434" s="7">
        <v>0</v>
      </c>
      <c r="F434" s="7">
        <v>0</v>
      </c>
      <c r="G434" s="8">
        <v>0</v>
      </c>
      <c r="H434" s="47">
        <v>0</v>
      </c>
      <c r="I434" s="8">
        <v>0</v>
      </c>
      <c r="J434" s="48">
        <v>0</v>
      </c>
    </row>
    <row r="435" spans="3:10" ht="15.75">
      <c r="C435" s="12" t="s">
        <v>13</v>
      </c>
      <c r="D435" s="7">
        <v>1960</v>
      </c>
      <c r="E435" s="7">
        <v>2450</v>
      </c>
      <c r="F435" s="7">
        <v>2450</v>
      </c>
      <c r="G435" s="8">
        <v>0</v>
      </c>
      <c r="H435" s="47">
        <f>G435/F435</f>
        <v>0</v>
      </c>
      <c r="I435" s="8">
        <v>0</v>
      </c>
      <c r="J435" s="48">
        <f>I435/F435</f>
        <v>0</v>
      </c>
    </row>
    <row r="436" spans="3:10" ht="15.75" customHeight="1">
      <c r="C436" s="12" t="s">
        <v>14</v>
      </c>
      <c r="D436" s="8">
        <v>0</v>
      </c>
      <c r="E436" s="8">
        <v>0</v>
      </c>
      <c r="F436" s="7">
        <v>0</v>
      </c>
      <c r="G436" s="8">
        <v>0</v>
      </c>
      <c r="H436" s="47">
        <v>0</v>
      </c>
      <c r="I436" s="8">
        <v>0</v>
      </c>
      <c r="J436" s="48">
        <v>0</v>
      </c>
    </row>
    <row r="437" spans="3:10" ht="15.75" customHeight="1">
      <c r="C437" s="12"/>
      <c r="D437" s="8"/>
      <c r="E437" s="8"/>
      <c r="F437" s="7"/>
      <c r="G437" s="8"/>
      <c r="H437" s="47"/>
      <c r="I437" s="8"/>
      <c r="J437" s="48"/>
    </row>
    <row r="438" spans="3:10" ht="43.5" customHeight="1">
      <c r="C438" s="12" t="s">
        <v>107</v>
      </c>
      <c r="D438" s="8"/>
      <c r="E438" s="8"/>
      <c r="F438" s="7"/>
      <c r="G438" s="8"/>
      <c r="H438" s="47"/>
      <c r="I438" s="8"/>
      <c r="J438" s="48"/>
    </row>
    <row r="439" spans="3:10" ht="20.25" customHeight="1">
      <c r="C439" s="12" t="s">
        <v>1</v>
      </c>
      <c r="D439" s="8">
        <v>0</v>
      </c>
      <c r="E439" s="8">
        <v>0</v>
      </c>
      <c r="F439" s="7">
        <v>0</v>
      </c>
      <c r="G439" s="8">
        <v>0</v>
      </c>
      <c r="H439" s="47">
        <v>0</v>
      </c>
      <c r="I439" s="8">
        <v>0</v>
      </c>
      <c r="J439" s="48">
        <v>0</v>
      </c>
    </row>
    <row r="440" spans="3:10" ht="15.75" customHeight="1">
      <c r="C440" s="12" t="s">
        <v>19</v>
      </c>
      <c r="D440" s="8">
        <v>0</v>
      </c>
      <c r="E440" s="8">
        <v>0</v>
      </c>
      <c r="F440" s="7">
        <v>0</v>
      </c>
      <c r="G440" s="8">
        <v>0</v>
      </c>
      <c r="H440" s="47">
        <v>0</v>
      </c>
      <c r="I440" s="8">
        <v>0</v>
      </c>
      <c r="J440" s="48">
        <v>0</v>
      </c>
    </row>
    <row r="441" spans="3:10" ht="15.75" customHeight="1">
      <c r="C441" s="12" t="s">
        <v>13</v>
      </c>
      <c r="D441" s="8">
        <v>0</v>
      </c>
      <c r="E441" s="8">
        <v>0</v>
      </c>
      <c r="F441" s="7">
        <v>0</v>
      </c>
      <c r="G441" s="8">
        <v>0</v>
      </c>
      <c r="H441" s="47">
        <v>0</v>
      </c>
      <c r="I441" s="8">
        <v>0</v>
      </c>
      <c r="J441" s="48">
        <v>0</v>
      </c>
    </row>
    <row r="442" spans="3:10" ht="15.75" customHeight="1">
      <c r="C442" s="12" t="s">
        <v>14</v>
      </c>
      <c r="D442" s="8">
        <v>0</v>
      </c>
      <c r="E442" s="8">
        <v>0</v>
      </c>
      <c r="F442" s="7">
        <v>0</v>
      </c>
      <c r="G442" s="8">
        <v>0</v>
      </c>
      <c r="H442" s="47">
        <v>0</v>
      </c>
      <c r="I442" s="8">
        <v>0</v>
      </c>
      <c r="J442" s="48">
        <v>0</v>
      </c>
    </row>
    <row r="443" spans="3:10" ht="15.75">
      <c r="C443" s="35"/>
      <c r="D443" s="8"/>
      <c r="E443" s="8"/>
      <c r="F443" s="7"/>
      <c r="G443" s="8"/>
      <c r="H443" s="47"/>
      <c r="I443" s="8"/>
      <c r="J443" s="48"/>
    </row>
    <row r="444" spans="3:10" ht="75" customHeight="1">
      <c r="C444" s="19" t="s">
        <v>79</v>
      </c>
      <c r="D444" s="8"/>
      <c r="E444" s="8"/>
      <c r="F444" s="7"/>
      <c r="G444" s="8"/>
      <c r="H444" s="47"/>
      <c r="I444" s="8"/>
      <c r="J444" s="48"/>
    </row>
    <row r="445" spans="3:10" s="22" customFormat="1" ht="15.75">
      <c r="C445" s="21" t="s">
        <v>1</v>
      </c>
      <c r="D445" s="9">
        <f>D451+D457</f>
        <v>360119</v>
      </c>
      <c r="E445" s="9">
        <f>E451+E457</f>
        <v>689242.67</v>
      </c>
      <c r="F445" s="9">
        <f>F451+F457</f>
        <v>558614.7</v>
      </c>
      <c r="G445" s="9">
        <f>G451+G457</f>
        <v>180596.53999999998</v>
      </c>
      <c r="H445" s="47">
        <f>G445/F445</f>
        <v>0.3232935688946245</v>
      </c>
      <c r="I445" s="9">
        <f>I451+I457</f>
        <v>180596.53999999998</v>
      </c>
      <c r="J445" s="48">
        <f>I445/F445</f>
        <v>0.3232935688946245</v>
      </c>
    </row>
    <row r="446" spans="3:10" ht="15.75">
      <c r="C446" s="12" t="s">
        <v>19</v>
      </c>
      <c r="D446" s="7">
        <f aca="true" t="shared" si="14" ref="D446:G448">D452+D458</f>
        <v>288448</v>
      </c>
      <c r="E446" s="7">
        <f t="shared" si="14"/>
        <v>385704.6</v>
      </c>
      <c r="F446" s="7">
        <f t="shared" si="14"/>
        <v>384591.6</v>
      </c>
      <c r="G446" s="7">
        <f t="shared" si="14"/>
        <v>174048.78999999998</v>
      </c>
      <c r="H446" s="47">
        <f>G446/F446</f>
        <v>0.452554839991305</v>
      </c>
      <c r="I446" s="7">
        <f>I452+I458</f>
        <v>174048.78999999998</v>
      </c>
      <c r="J446" s="48">
        <f>I446/F446</f>
        <v>0.452554839991305</v>
      </c>
    </row>
    <row r="447" spans="3:10" ht="15.75">
      <c r="C447" s="12" t="s">
        <v>13</v>
      </c>
      <c r="D447" s="7">
        <f t="shared" si="14"/>
        <v>71671</v>
      </c>
      <c r="E447" s="7">
        <f t="shared" si="14"/>
        <v>303538.07</v>
      </c>
      <c r="F447" s="7">
        <f t="shared" si="14"/>
        <v>174023.1</v>
      </c>
      <c r="G447" s="7">
        <f t="shared" si="14"/>
        <v>6547.75</v>
      </c>
      <c r="H447" s="47">
        <f>G447/F447</f>
        <v>0.037625751983501037</v>
      </c>
      <c r="I447" s="7">
        <f>I453+I459</f>
        <v>6547.75</v>
      </c>
      <c r="J447" s="48">
        <f>I447/F447</f>
        <v>0.037625751983501037</v>
      </c>
    </row>
    <row r="448" spans="3:10" ht="18" customHeight="1">
      <c r="C448" s="12" t="s">
        <v>14</v>
      </c>
      <c r="D448" s="7">
        <f t="shared" si="14"/>
        <v>0</v>
      </c>
      <c r="E448" s="7">
        <f t="shared" si="14"/>
        <v>0</v>
      </c>
      <c r="F448" s="7">
        <f t="shared" si="14"/>
        <v>0</v>
      </c>
      <c r="G448" s="7">
        <f t="shared" si="14"/>
        <v>0</v>
      </c>
      <c r="H448" s="47">
        <v>0</v>
      </c>
      <c r="I448" s="7">
        <f>I454+I460</f>
        <v>0</v>
      </c>
      <c r="J448" s="48">
        <v>0</v>
      </c>
    </row>
    <row r="449" spans="3:10" ht="18" customHeight="1">
      <c r="C449" s="36"/>
      <c r="D449" s="37"/>
      <c r="E449" s="37"/>
      <c r="F449" s="38"/>
      <c r="G449" s="8"/>
      <c r="H449" s="47"/>
      <c r="I449" s="8"/>
      <c r="J449" s="48"/>
    </row>
    <row r="450" spans="3:10" ht="40.5" customHeight="1">
      <c r="C450" s="36" t="s">
        <v>80</v>
      </c>
      <c r="D450" s="37"/>
      <c r="E450" s="37"/>
      <c r="F450" s="38"/>
      <c r="G450" s="8"/>
      <c r="H450" s="47"/>
      <c r="I450" s="8"/>
      <c r="J450" s="48"/>
    </row>
    <row r="451" spans="3:10" ht="23.25" customHeight="1">
      <c r="C451" s="36" t="s">
        <v>1</v>
      </c>
      <c r="D451" s="37">
        <f>D452+D453+D454</f>
        <v>2890.6</v>
      </c>
      <c r="E451" s="37">
        <f>E452+E453+E454</f>
        <v>2590.6</v>
      </c>
      <c r="F451" s="37">
        <f>F452+F453+F454</f>
        <v>2890.6</v>
      </c>
      <c r="G451" s="60">
        <f>G452+G453+G454</f>
        <v>1602.84</v>
      </c>
      <c r="H451" s="61">
        <f>G451/F451</f>
        <v>0.5545007956825573</v>
      </c>
      <c r="I451" s="60">
        <f>I452+I453+I454</f>
        <v>1602.84</v>
      </c>
      <c r="J451" s="48">
        <f>I451/F451</f>
        <v>0.5545007956825573</v>
      </c>
    </row>
    <row r="452" spans="3:10" ht="21" customHeight="1">
      <c r="C452" s="36" t="s">
        <v>19</v>
      </c>
      <c r="D452" s="38">
        <v>2038.6</v>
      </c>
      <c r="E452" s="37">
        <v>1738.6</v>
      </c>
      <c r="F452" s="38">
        <v>2038.6</v>
      </c>
      <c r="G452" s="56">
        <v>996.43</v>
      </c>
      <c r="H452" s="61">
        <f>G452/F452</f>
        <v>0.4887815167271657</v>
      </c>
      <c r="I452" s="56">
        <v>996.43</v>
      </c>
      <c r="J452" s="48">
        <f>I452/F452</f>
        <v>0.4887815167271657</v>
      </c>
    </row>
    <row r="453" spans="3:10" ht="18" customHeight="1">
      <c r="C453" s="36" t="s">
        <v>81</v>
      </c>
      <c r="D453" s="38">
        <v>852</v>
      </c>
      <c r="E453" s="37">
        <v>852</v>
      </c>
      <c r="F453" s="38">
        <v>852</v>
      </c>
      <c r="G453" s="56">
        <v>606.41</v>
      </c>
      <c r="H453" s="61">
        <f>G453/F453</f>
        <v>0.7117488262910798</v>
      </c>
      <c r="I453" s="56">
        <v>606.41</v>
      </c>
      <c r="J453" s="48">
        <f>I453/F453</f>
        <v>0.7117488262910798</v>
      </c>
    </row>
    <row r="454" spans="3:10" ht="18" customHeight="1">
      <c r="C454" s="36" t="s">
        <v>14</v>
      </c>
      <c r="D454" s="38">
        <v>0</v>
      </c>
      <c r="E454" s="37">
        <v>0</v>
      </c>
      <c r="F454" s="38">
        <v>0</v>
      </c>
      <c r="G454" s="56">
        <v>0</v>
      </c>
      <c r="H454" s="61">
        <v>0</v>
      </c>
      <c r="I454" s="56">
        <v>0</v>
      </c>
      <c r="J454" s="48">
        <v>0</v>
      </c>
    </row>
    <row r="455" spans="3:10" ht="18" customHeight="1">
      <c r="C455" s="36"/>
      <c r="D455" s="38"/>
      <c r="E455" s="37"/>
      <c r="F455" s="38"/>
      <c r="G455" s="56"/>
      <c r="H455" s="61"/>
      <c r="I455" s="56"/>
      <c r="J455" s="48"/>
    </row>
    <row r="456" spans="3:10" ht="18" customHeight="1">
      <c r="C456" s="36" t="s">
        <v>82</v>
      </c>
      <c r="D456" s="37"/>
      <c r="E456" s="37"/>
      <c r="F456" s="38"/>
      <c r="G456" s="56"/>
      <c r="H456" s="61"/>
      <c r="I456" s="56"/>
      <c r="J456" s="48"/>
    </row>
    <row r="457" spans="3:10" ht="18" customHeight="1">
      <c r="C457" s="36" t="s">
        <v>1</v>
      </c>
      <c r="D457" s="37">
        <f>D458+D459+D460</f>
        <v>357228.4</v>
      </c>
      <c r="E457" s="37">
        <f>E458+E459+E460</f>
        <v>686652.0700000001</v>
      </c>
      <c r="F457" s="37">
        <f>F458+F459+F460</f>
        <v>555724.1</v>
      </c>
      <c r="G457" s="60">
        <f>G458+G459+G460</f>
        <v>178993.69999999998</v>
      </c>
      <c r="H457" s="61">
        <f>G457/F457</f>
        <v>0.32209094404939426</v>
      </c>
      <c r="I457" s="60">
        <f>I458+I459+I460</f>
        <v>178993.69999999998</v>
      </c>
      <c r="J457" s="48">
        <f>I457/F457</f>
        <v>0.32209094404939426</v>
      </c>
    </row>
    <row r="458" spans="3:10" ht="18" customHeight="1">
      <c r="C458" s="36" t="s">
        <v>19</v>
      </c>
      <c r="D458" s="38">
        <v>286409.4</v>
      </c>
      <c r="E458" s="37">
        <v>383966</v>
      </c>
      <c r="F458" s="38">
        <v>382553</v>
      </c>
      <c r="G458" s="56">
        <v>173052.36</v>
      </c>
      <c r="H458" s="61">
        <f>G458/F458</f>
        <v>0.45236179039244234</v>
      </c>
      <c r="I458" s="56">
        <v>173052.36</v>
      </c>
      <c r="J458" s="48">
        <f>I458/F458</f>
        <v>0.45236179039244234</v>
      </c>
    </row>
    <row r="459" spans="3:10" ht="18" customHeight="1">
      <c r="C459" s="36" t="s">
        <v>13</v>
      </c>
      <c r="D459" s="38">
        <v>70819</v>
      </c>
      <c r="E459" s="37">
        <v>302686.07</v>
      </c>
      <c r="F459" s="38">
        <v>173171.1</v>
      </c>
      <c r="G459" s="56">
        <v>5941.34</v>
      </c>
      <c r="H459" s="61">
        <f>G459/F459</f>
        <v>0.03430907351168873</v>
      </c>
      <c r="I459" s="56">
        <v>5941.34</v>
      </c>
      <c r="J459" s="48">
        <f>I459/F459</f>
        <v>0.03430907351168873</v>
      </c>
    </row>
    <row r="460" spans="3:10" ht="18" customHeight="1">
      <c r="C460" s="36" t="s">
        <v>14</v>
      </c>
      <c r="D460" s="38">
        <v>0</v>
      </c>
      <c r="E460" s="37">
        <v>0</v>
      </c>
      <c r="F460" s="38">
        <v>0</v>
      </c>
      <c r="G460" s="56">
        <v>0</v>
      </c>
      <c r="H460" s="61">
        <v>0</v>
      </c>
      <c r="I460" s="56">
        <v>0</v>
      </c>
      <c r="J460" s="48">
        <v>0</v>
      </c>
    </row>
    <row r="461" spans="3:10" ht="18" customHeight="1">
      <c r="C461" s="36"/>
      <c r="D461" s="37"/>
      <c r="E461" s="37"/>
      <c r="F461" s="38"/>
      <c r="G461" s="8"/>
      <c r="H461" s="47"/>
      <c r="I461" s="8"/>
      <c r="J461" s="48"/>
    </row>
    <row r="462" spans="3:10" ht="61.5" customHeight="1">
      <c r="C462" s="19" t="s">
        <v>83</v>
      </c>
      <c r="D462" s="37"/>
      <c r="E462" s="37"/>
      <c r="F462" s="38"/>
      <c r="G462" s="8"/>
      <c r="H462" s="47"/>
      <c r="I462" s="8"/>
      <c r="J462" s="48"/>
    </row>
    <row r="463" spans="3:10" ht="18" customHeight="1">
      <c r="C463" s="21" t="s">
        <v>1</v>
      </c>
      <c r="D463" s="39">
        <f>D469+D475</f>
        <v>120927.8</v>
      </c>
      <c r="E463" s="39">
        <f>E469+E475</f>
        <v>138073.28</v>
      </c>
      <c r="F463" s="39">
        <f>F469+F475</f>
        <v>136523.35</v>
      </c>
      <c r="G463" s="39">
        <f>G469+G475</f>
        <v>84530.02</v>
      </c>
      <c r="H463" s="47">
        <f>G463/F463</f>
        <v>0.619161630592862</v>
      </c>
      <c r="I463" s="59">
        <f>I469+I475</f>
        <v>84530.02</v>
      </c>
      <c r="J463" s="48">
        <f>I463/F463</f>
        <v>0.619161630592862</v>
      </c>
    </row>
    <row r="464" spans="3:10" ht="18" customHeight="1">
      <c r="C464" s="12" t="s">
        <v>19</v>
      </c>
      <c r="D464" s="37">
        <f aca="true" t="shared" si="15" ref="D464:G466">D470+D476</f>
        <v>107813.1</v>
      </c>
      <c r="E464" s="37">
        <f t="shared" si="15"/>
        <v>125175</v>
      </c>
      <c r="F464" s="37">
        <f t="shared" si="15"/>
        <v>123625.07</v>
      </c>
      <c r="G464" s="37">
        <f>G470+G476</f>
        <v>82144.27</v>
      </c>
      <c r="H464" s="47">
        <f>G464/F464</f>
        <v>0.6644628795761248</v>
      </c>
      <c r="I464" s="37">
        <f>I470+I476</f>
        <v>82144.27</v>
      </c>
      <c r="J464" s="48">
        <f>I464/F464</f>
        <v>0.6644628795761248</v>
      </c>
    </row>
    <row r="465" spans="3:10" ht="18" customHeight="1">
      <c r="C465" s="12" t="s">
        <v>13</v>
      </c>
      <c r="D465" s="37">
        <f t="shared" si="15"/>
        <v>13114.7</v>
      </c>
      <c r="E465" s="37">
        <f t="shared" si="15"/>
        <v>12898.28</v>
      </c>
      <c r="F465" s="37">
        <f t="shared" si="15"/>
        <v>12898.28</v>
      </c>
      <c r="G465" s="37">
        <f t="shared" si="15"/>
        <v>2385.75</v>
      </c>
      <c r="H465" s="47">
        <f>G465/F465</f>
        <v>0.18496652266813868</v>
      </c>
      <c r="I465" s="37">
        <f>I471+I477</f>
        <v>2385.75</v>
      </c>
      <c r="J465" s="48">
        <f>I465/F465</f>
        <v>0.18496652266813868</v>
      </c>
    </row>
    <row r="466" spans="3:10" ht="18" customHeight="1">
      <c r="C466" s="12" t="s">
        <v>14</v>
      </c>
      <c r="D466" s="37">
        <f t="shared" si="15"/>
        <v>0</v>
      </c>
      <c r="E466" s="37">
        <f t="shared" si="15"/>
        <v>0</v>
      </c>
      <c r="F466" s="37">
        <f t="shared" si="15"/>
        <v>0</v>
      </c>
      <c r="G466" s="37">
        <f t="shared" si="15"/>
        <v>0</v>
      </c>
      <c r="H466" s="47">
        <v>0</v>
      </c>
      <c r="I466" s="37">
        <f>I472+I478</f>
        <v>0</v>
      </c>
      <c r="J466" s="48">
        <v>0</v>
      </c>
    </row>
    <row r="467" spans="3:10" ht="18" customHeight="1">
      <c r="C467" s="12"/>
      <c r="D467" s="37"/>
      <c r="E467" s="37"/>
      <c r="F467" s="38"/>
      <c r="G467" s="8"/>
      <c r="H467" s="47"/>
      <c r="I467" s="8"/>
      <c r="J467" s="48"/>
    </row>
    <row r="468" spans="3:10" ht="131.25" customHeight="1">
      <c r="C468" s="11" t="s">
        <v>84</v>
      </c>
      <c r="D468" s="37"/>
      <c r="E468" s="37"/>
      <c r="F468" s="38"/>
      <c r="G468" s="8"/>
      <c r="H468" s="47"/>
      <c r="I468" s="8"/>
      <c r="J468" s="48"/>
    </row>
    <row r="469" spans="3:10" ht="18" customHeight="1">
      <c r="C469" s="12" t="s">
        <v>1</v>
      </c>
      <c r="D469" s="7">
        <f>D470+D471+D472</f>
        <v>91597</v>
      </c>
      <c r="E469" s="7">
        <f>E470+E471+E472</f>
        <v>97818</v>
      </c>
      <c r="F469" s="7">
        <f>F470+F471+F472</f>
        <v>97818</v>
      </c>
      <c r="G469" s="7">
        <f>G470+G471+G472</f>
        <v>68547.85</v>
      </c>
      <c r="H469" s="47">
        <f>G469/F469</f>
        <v>0.7007692858165164</v>
      </c>
      <c r="I469" s="58">
        <f>I470+I471+I472</f>
        <v>68547.85</v>
      </c>
      <c r="J469" s="48">
        <f>I469/F469</f>
        <v>0.7007692858165164</v>
      </c>
    </row>
    <row r="470" spans="3:10" ht="18" customHeight="1">
      <c r="C470" s="12" t="s">
        <v>19</v>
      </c>
      <c r="D470" s="7">
        <v>91597</v>
      </c>
      <c r="E470" s="7">
        <v>97609</v>
      </c>
      <c r="F470" s="7">
        <v>97609</v>
      </c>
      <c r="G470" s="8">
        <v>68547.85</v>
      </c>
      <c r="H470" s="47">
        <f>G470/F470</f>
        <v>0.7022697702056163</v>
      </c>
      <c r="I470" s="8">
        <v>68547.85</v>
      </c>
      <c r="J470" s="48">
        <f>I470/F470</f>
        <v>0.7022697702056163</v>
      </c>
    </row>
    <row r="471" spans="3:10" ht="18" customHeight="1">
      <c r="C471" s="12" t="s">
        <v>13</v>
      </c>
      <c r="D471" s="7">
        <v>0</v>
      </c>
      <c r="E471" s="7">
        <v>209</v>
      </c>
      <c r="F471" s="7">
        <v>209</v>
      </c>
      <c r="G471" s="8">
        <v>0</v>
      </c>
      <c r="H471" s="47">
        <v>0</v>
      </c>
      <c r="I471" s="8">
        <v>0</v>
      </c>
      <c r="J471" s="48">
        <v>0</v>
      </c>
    </row>
    <row r="472" spans="3:10" ht="18" customHeight="1">
      <c r="C472" s="12" t="s">
        <v>14</v>
      </c>
      <c r="D472" s="7">
        <v>0</v>
      </c>
      <c r="E472" s="8">
        <v>0</v>
      </c>
      <c r="F472" s="7">
        <v>0</v>
      </c>
      <c r="G472" s="8">
        <v>0</v>
      </c>
      <c r="H472" s="47">
        <v>0</v>
      </c>
      <c r="I472" s="8">
        <v>0</v>
      </c>
      <c r="J472" s="48">
        <v>0</v>
      </c>
    </row>
    <row r="473" spans="3:10" ht="18" customHeight="1">
      <c r="C473" s="12"/>
      <c r="D473" s="37"/>
      <c r="E473" s="37"/>
      <c r="F473" s="38"/>
      <c r="G473" s="8"/>
      <c r="H473" s="47"/>
      <c r="I473" s="8"/>
      <c r="J473" s="48"/>
    </row>
    <row r="474" spans="3:10" ht="76.5" customHeight="1">
      <c r="C474" s="11" t="s">
        <v>85</v>
      </c>
      <c r="D474" s="37"/>
      <c r="E474" s="37"/>
      <c r="F474" s="38"/>
      <c r="G474" s="8"/>
      <c r="H474" s="47"/>
      <c r="I474" s="8"/>
      <c r="J474" s="48"/>
    </row>
    <row r="475" spans="3:10" ht="18" customHeight="1">
      <c r="C475" s="12" t="s">
        <v>1</v>
      </c>
      <c r="D475" s="7">
        <f>D476+D477+D478</f>
        <v>29330.800000000003</v>
      </c>
      <c r="E475" s="58">
        <f>E476+E477+E478</f>
        <v>40255.28</v>
      </c>
      <c r="F475" s="7">
        <f>F476+F477+F478</f>
        <v>38705.35</v>
      </c>
      <c r="G475" s="7">
        <f>G476+G477+G478</f>
        <v>15982.17</v>
      </c>
      <c r="H475" s="47">
        <f>G475/F475</f>
        <v>0.41291888589045184</v>
      </c>
      <c r="I475" s="7">
        <f>I476+I477+I478</f>
        <v>15982.17</v>
      </c>
      <c r="J475" s="48">
        <f>I475/F475</f>
        <v>0.41291888589045184</v>
      </c>
    </row>
    <row r="476" spans="3:10" ht="18" customHeight="1">
      <c r="C476" s="12" t="s">
        <v>19</v>
      </c>
      <c r="D476" s="7">
        <v>16216.1</v>
      </c>
      <c r="E476" s="7">
        <v>27566</v>
      </c>
      <c r="F476" s="7">
        <v>26016.07</v>
      </c>
      <c r="G476" s="8">
        <v>13596.42</v>
      </c>
      <c r="H476" s="47">
        <f>G476/F476</f>
        <v>0.5226162137478874</v>
      </c>
      <c r="I476" s="8">
        <v>13596.42</v>
      </c>
      <c r="J476" s="48">
        <f>I476/F476</f>
        <v>0.5226162137478874</v>
      </c>
    </row>
    <row r="477" spans="3:10" ht="18" customHeight="1">
      <c r="C477" s="12" t="s">
        <v>13</v>
      </c>
      <c r="D477" s="8">
        <v>13114.7</v>
      </c>
      <c r="E477" s="7">
        <v>12689.28</v>
      </c>
      <c r="F477" s="8">
        <v>12689.28</v>
      </c>
      <c r="G477" s="8">
        <v>2385.75</v>
      </c>
      <c r="H477" s="47">
        <f>G477/F477</f>
        <v>0.18801303147223483</v>
      </c>
      <c r="I477" s="8">
        <v>2385.75</v>
      </c>
      <c r="J477" s="48">
        <f>I477/F477</f>
        <v>0.18801303147223483</v>
      </c>
    </row>
    <row r="478" spans="3:10" ht="18" customHeight="1">
      <c r="C478" s="12" t="s">
        <v>14</v>
      </c>
      <c r="D478" s="7">
        <v>0</v>
      </c>
      <c r="E478" s="8">
        <v>0</v>
      </c>
      <c r="F478" s="7">
        <v>0</v>
      </c>
      <c r="G478" s="8">
        <v>0</v>
      </c>
      <c r="H478" s="47">
        <v>0</v>
      </c>
      <c r="I478" s="8">
        <v>0</v>
      </c>
      <c r="J478" s="48">
        <v>0</v>
      </c>
    </row>
    <row r="479" spans="3:10" ht="18" customHeight="1">
      <c r="C479" s="36"/>
      <c r="D479" s="38"/>
      <c r="E479" s="37"/>
      <c r="F479" s="38"/>
      <c r="G479" s="8"/>
      <c r="H479" s="47"/>
      <c r="I479" s="8"/>
      <c r="J479" s="48"/>
    </row>
    <row r="480" spans="3:10" ht="54" customHeight="1">
      <c r="C480" s="40" t="s">
        <v>86</v>
      </c>
      <c r="D480" s="38"/>
      <c r="E480" s="37"/>
      <c r="F480" s="38"/>
      <c r="G480" s="8"/>
      <c r="H480" s="47"/>
      <c r="I480" s="8"/>
      <c r="J480" s="48"/>
    </row>
    <row r="481" spans="3:10" ht="18" customHeight="1">
      <c r="C481" s="40" t="s">
        <v>1</v>
      </c>
      <c r="D481" s="41">
        <f>D487+D493</f>
        <v>2867</v>
      </c>
      <c r="E481" s="41">
        <f>E487+E493</f>
        <v>2867</v>
      </c>
      <c r="F481" s="41">
        <f>F487+F493</f>
        <v>2867</v>
      </c>
      <c r="G481" s="41">
        <f>G487+G493</f>
        <v>1569.98</v>
      </c>
      <c r="H481" s="47">
        <f>G481/F481</f>
        <v>0.5476037670038367</v>
      </c>
      <c r="I481" s="41">
        <f>I483</f>
        <v>1569.98</v>
      </c>
      <c r="J481" s="48">
        <f>I481/F481</f>
        <v>0.5476037670038367</v>
      </c>
    </row>
    <row r="482" spans="3:10" ht="18" customHeight="1">
      <c r="C482" s="36" t="s">
        <v>19</v>
      </c>
      <c r="D482" s="38">
        <f aca="true" t="shared" si="16" ref="D482:G484">D488+D494</f>
        <v>0</v>
      </c>
      <c r="E482" s="38">
        <f t="shared" si="16"/>
        <v>0</v>
      </c>
      <c r="F482" s="38">
        <f t="shared" si="16"/>
        <v>0</v>
      </c>
      <c r="G482" s="38">
        <f t="shared" si="16"/>
        <v>0</v>
      </c>
      <c r="H482" s="47">
        <v>0</v>
      </c>
      <c r="I482" s="38">
        <f>I488+I494</f>
        <v>0</v>
      </c>
      <c r="J482" s="48">
        <v>0</v>
      </c>
    </row>
    <row r="483" spans="3:10" ht="18" customHeight="1">
      <c r="C483" s="36" t="s">
        <v>13</v>
      </c>
      <c r="D483" s="38">
        <f t="shared" si="16"/>
        <v>2867</v>
      </c>
      <c r="E483" s="38">
        <f t="shared" si="16"/>
        <v>2867</v>
      </c>
      <c r="F483" s="38">
        <f t="shared" si="16"/>
        <v>2867</v>
      </c>
      <c r="G483" s="38">
        <f t="shared" si="16"/>
        <v>1569.98</v>
      </c>
      <c r="H483" s="47">
        <f>G483/F483</f>
        <v>0.5476037670038367</v>
      </c>
      <c r="I483" s="38">
        <f>I495</f>
        <v>1569.98</v>
      </c>
      <c r="J483" s="48">
        <f>I483/F483</f>
        <v>0.5476037670038367</v>
      </c>
    </row>
    <row r="484" spans="3:10" ht="18" customHeight="1">
      <c r="C484" s="36" t="s">
        <v>14</v>
      </c>
      <c r="D484" s="38">
        <f t="shared" si="16"/>
        <v>0</v>
      </c>
      <c r="E484" s="38">
        <f t="shared" si="16"/>
        <v>0</v>
      </c>
      <c r="F484" s="38">
        <f t="shared" si="16"/>
        <v>0</v>
      </c>
      <c r="G484" s="38">
        <f t="shared" si="16"/>
        <v>0</v>
      </c>
      <c r="H484" s="47">
        <v>0</v>
      </c>
      <c r="I484" s="38">
        <f>I490+I496</f>
        <v>0</v>
      </c>
      <c r="J484" s="48">
        <v>0</v>
      </c>
    </row>
    <row r="485" spans="3:10" ht="18" customHeight="1">
      <c r="C485" s="36"/>
      <c r="D485" s="38"/>
      <c r="E485" s="37"/>
      <c r="F485" s="38"/>
      <c r="G485" s="8"/>
      <c r="H485" s="47"/>
      <c r="I485" s="8"/>
      <c r="J485" s="48"/>
    </row>
    <row r="486" spans="3:10" ht="33" customHeight="1">
      <c r="C486" s="36" t="s">
        <v>87</v>
      </c>
      <c r="D486" s="38"/>
      <c r="E486" s="37"/>
      <c r="F486" s="38"/>
      <c r="G486" s="8"/>
      <c r="H486" s="47"/>
      <c r="I486" s="8"/>
      <c r="J486" s="48"/>
    </row>
    <row r="487" spans="3:10" ht="23.25" customHeight="1">
      <c r="C487" s="36" t="s">
        <v>1</v>
      </c>
      <c r="D487" s="38">
        <f>D488+D489+D490</f>
        <v>0</v>
      </c>
      <c r="E487" s="38">
        <f>E488+E489+E490</f>
        <v>0</v>
      </c>
      <c r="F487" s="38">
        <f>F488+F489+F490</f>
        <v>0</v>
      </c>
      <c r="G487" s="38">
        <f>G488+G489+G490</f>
        <v>0</v>
      </c>
      <c r="H487" s="47">
        <v>0</v>
      </c>
      <c r="I487" s="8">
        <f>I488+I489+I490</f>
        <v>0</v>
      </c>
      <c r="J487" s="48">
        <v>0</v>
      </c>
    </row>
    <row r="488" spans="3:10" ht="18" customHeight="1">
      <c r="C488" s="36" t="s">
        <v>19</v>
      </c>
      <c r="D488" s="38">
        <v>0</v>
      </c>
      <c r="E488" s="37">
        <v>0</v>
      </c>
      <c r="F488" s="38">
        <v>0</v>
      </c>
      <c r="G488" s="8">
        <v>0</v>
      </c>
      <c r="H488" s="47">
        <v>0</v>
      </c>
      <c r="I488" s="8">
        <v>0</v>
      </c>
      <c r="J488" s="48">
        <v>0</v>
      </c>
    </row>
    <row r="489" spans="3:10" ht="18" customHeight="1">
      <c r="C489" s="36" t="s">
        <v>13</v>
      </c>
      <c r="D489" s="38">
        <v>0</v>
      </c>
      <c r="E489" s="37">
        <v>0</v>
      </c>
      <c r="F489" s="38">
        <v>0</v>
      </c>
      <c r="G489" s="8">
        <v>0</v>
      </c>
      <c r="H489" s="47">
        <v>0</v>
      </c>
      <c r="I489" s="8">
        <v>0</v>
      </c>
      <c r="J489" s="48">
        <v>0</v>
      </c>
    </row>
    <row r="490" spans="3:10" ht="18" customHeight="1">
      <c r="C490" s="36" t="s">
        <v>14</v>
      </c>
      <c r="D490" s="38">
        <v>0</v>
      </c>
      <c r="E490" s="37">
        <v>0</v>
      </c>
      <c r="F490" s="38">
        <v>0</v>
      </c>
      <c r="G490" s="8">
        <v>0</v>
      </c>
      <c r="H490" s="47">
        <v>0</v>
      </c>
      <c r="I490" s="8">
        <v>0</v>
      </c>
      <c r="J490" s="48">
        <v>0</v>
      </c>
    </row>
    <row r="491" spans="3:10" ht="18" customHeight="1">
      <c r="C491" s="36"/>
      <c r="D491" s="38"/>
      <c r="E491" s="37"/>
      <c r="F491" s="38"/>
      <c r="G491" s="8"/>
      <c r="H491" s="47"/>
      <c r="I491" s="8"/>
      <c r="J491" s="48"/>
    </row>
    <row r="492" spans="3:10" ht="32.25" customHeight="1">
      <c r="C492" s="36" t="s">
        <v>88</v>
      </c>
      <c r="D492" s="38"/>
      <c r="E492" s="37"/>
      <c r="F492" s="38"/>
      <c r="G492" s="8"/>
      <c r="H492" s="47"/>
      <c r="I492" s="8"/>
      <c r="J492" s="48"/>
    </row>
    <row r="493" spans="3:10" ht="18" customHeight="1">
      <c r="C493" s="36" t="s">
        <v>1</v>
      </c>
      <c r="D493" s="38">
        <f>D494+D495+D496</f>
        <v>2867</v>
      </c>
      <c r="E493" s="38">
        <f>E494+E495+E496</f>
        <v>2867</v>
      </c>
      <c r="F493" s="38">
        <f>F494+F495+F496</f>
        <v>2867</v>
      </c>
      <c r="G493" s="8">
        <f>G494+G496+G495</f>
        <v>1569.98</v>
      </c>
      <c r="H493" s="47">
        <f>G493/F493</f>
        <v>0.5476037670038367</v>
      </c>
      <c r="I493" s="56">
        <f>I494+I496+I495</f>
        <v>1569.98</v>
      </c>
      <c r="J493" s="48">
        <f>I493/F493</f>
        <v>0.5476037670038367</v>
      </c>
    </row>
    <row r="494" spans="3:10" ht="18" customHeight="1">
      <c r="C494" s="36" t="s">
        <v>19</v>
      </c>
      <c r="D494" s="38">
        <v>0</v>
      </c>
      <c r="E494" s="37">
        <v>0</v>
      </c>
      <c r="F494" s="38">
        <v>0</v>
      </c>
      <c r="G494" s="8">
        <v>0</v>
      </c>
      <c r="H494" s="47">
        <v>0</v>
      </c>
      <c r="I494" s="8">
        <v>0</v>
      </c>
      <c r="J494" s="48">
        <v>0</v>
      </c>
    </row>
    <row r="495" spans="3:10" ht="18" customHeight="1">
      <c r="C495" s="36" t="s">
        <v>13</v>
      </c>
      <c r="D495" s="38">
        <v>2867</v>
      </c>
      <c r="E495" s="37">
        <v>2867</v>
      </c>
      <c r="F495" s="38">
        <v>2867</v>
      </c>
      <c r="G495" s="8">
        <v>1569.98</v>
      </c>
      <c r="H495" s="47">
        <f>G495/F495</f>
        <v>0.5476037670038367</v>
      </c>
      <c r="I495" s="56">
        <v>1569.98</v>
      </c>
      <c r="J495" s="48">
        <f>I495/F495</f>
        <v>0.5476037670038367</v>
      </c>
    </row>
    <row r="496" spans="3:10" ht="18" customHeight="1">
      <c r="C496" s="36" t="s">
        <v>14</v>
      </c>
      <c r="D496" s="38">
        <v>0</v>
      </c>
      <c r="E496" s="37">
        <v>0</v>
      </c>
      <c r="F496" s="38">
        <v>0</v>
      </c>
      <c r="G496" s="8">
        <v>0</v>
      </c>
      <c r="H496" s="47">
        <v>0</v>
      </c>
      <c r="I496" s="8">
        <v>0</v>
      </c>
      <c r="J496" s="48">
        <v>0</v>
      </c>
    </row>
    <row r="497" spans="3:10" ht="18" customHeight="1">
      <c r="C497" s="36"/>
      <c r="D497" s="38"/>
      <c r="E497" s="37"/>
      <c r="F497" s="38"/>
      <c r="G497" s="8"/>
      <c r="H497" s="47"/>
      <c r="I497" s="8"/>
      <c r="J497" s="48"/>
    </row>
    <row r="498" spans="3:10" ht="62.25" customHeight="1">
      <c r="C498" s="40" t="s">
        <v>89</v>
      </c>
      <c r="D498" s="38"/>
      <c r="E498" s="37"/>
      <c r="F498" s="38"/>
      <c r="G498" s="8"/>
      <c r="H498" s="47"/>
      <c r="I498" s="8"/>
      <c r="J498" s="48"/>
    </row>
    <row r="499" spans="3:10" ht="18" customHeight="1">
      <c r="C499" s="40" t="s">
        <v>1</v>
      </c>
      <c r="D499" s="41">
        <f aca="true" t="shared" si="17" ref="D499:F501">D505+D511+D517</f>
        <v>509063.92</v>
      </c>
      <c r="E499" s="55">
        <f t="shared" si="17"/>
        <v>954301.5099999999</v>
      </c>
      <c r="F499" s="41">
        <f t="shared" si="17"/>
        <v>880268.61</v>
      </c>
      <c r="G499" s="41">
        <f>G505+G511+G517</f>
        <v>358497.1</v>
      </c>
      <c r="H499" s="47">
        <f>G499/F499</f>
        <v>0.4072587570741617</v>
      </c>
      <c r="I499" s="55">
        <f>I505+I511+I517</f>
        <v>358497.03</v>
      </c>
      <c r="J499" s="48">
        <f>I499/F499</f>
        <v>0.4072586775529801</v>
      </c>
    </row>
    <row r="500" spans="3:10" ht="18" customHeight="1">
      <c r="C500" s="36" t="s">
        <v>19</v>
      </c>
      <c r="D500" s="38">
        <f t="shared" si="17"/>
        <v>329335.56</v>
      </c>
      <c r="E500" s="38">
        <f t="shared" si="17"/>
        <v>640285.4099999999</v>
      </c>
      <c r="F500" s="38">
        <f>F506+F512+F518</f>
        <v>627619.09</v>
      </c>
      <c r="G500" s="38">
        <f>G506+G512+G518</f>
        <v>241878.8</v>
      </c>
      <c r="H500" s="47">
        <f>G500/F500</f>
        <v>0.38539108171486625</v>
      </c>
      <c r="I500" s="38">
        <f>I506+I512+I518</f>
        <v>241878.72</v>
      </c>
      <c r="J500" s="48">
        <f>I500/F500</f>
        <v>0.38539095424901754</v>
      </c>
    </row>
    <row r="501" spans="3:10" ht="18" customHeight="1">
      <c r="C501" s="36" t="s">
        <v>13</v>
      </c>
      <c r="D501" s="38">
        <f t="shared" si="17"/>
        <v>179728.36</v>
      </c>
      <c r="E501" s="38">
        <f t="shared" si="17"/>
        <v>314016.1</v>
      </c>
      <c r="F501" s="38">
        <f>F507+F513+F519</f>
        <v>232678.52</v>
      </c>
      <c r="G501" s="38">
        <f>G507+G513+G519</f>
        <v>116002.4</v>
      </c>
      <c r="H501" s="47">
        <f>G501/F501</f>
        <v>0.49855225140679077</v>
      </c>
      <c r="I501" s="38">
        <f>I507+I513+I519</f>
        <v>116002.41</v>
      </c>
      <c r="J501" s="48">
        <f>I501/F501</f>
        <v>0.498552294384544</v>
      </c>
    </row>
    <row r="502" spans="3:10" ht="18" customHeight="1">
      <c r="C502" s="36" t="s">
        <v>14</v>
      </c>
      <c r="D502" s="38">
        <f>D508+D514+D520</f>
        <v>0</v>
      </c>
      <c r="E502" s="38">
        <f>E508+E514+E520</f>
        <v>0</v>
      </c>
      <c r="F502" s="38">
        <f>F508+F514+F520</f>
        <v>19971</v>
      </c>
      <c r="G502" s="38">
        <f>G508+G514+G520</f>
        <v>615.9</v>
      </c>
      <c r="H502" s="47">
        <v>0</v>
      </c>
      <c r="I502" s="38">
        <f>I508+I514+I520</f>
        <v>615.9</v>
      </c>
      <c r="J502" s="48">
        <v>0</v>
      </c>
    </row>
    <row r="503" spans="3:10" ht="18" customHeight="1">
      <c r="C503" s="36"/>
      <c r="D503" s="38"/>
      <c r="E503" s="37"/>
      <c r="F503" s="38"/>
      <c r="G503" s="8"/>
      <c r="H503" s="47"/>
      <c r="I503" s="8"/>
      <c r="J503" s="48"/>
    </row>
    <row r="504" spans="3:10" ht="35.25" customHeight="1">
      <c r="C504" s="36" t="s">
        <v>16</v>
      </c>
      <c r="D504" s="38"/>
      <c r="E504" s="37"/>
      <c r="F504" s="38"/>
      <c r="G504" s="8"/>
      <c r="H504" s="47"/>
      <c r="I504" s="8"/>
      <c r="J504" s="48"/>
    </row>
    <row r="505" spans="3:10" ht="18" customHeight="1">
      <c r="C505" s="36" t="s">
        <v>1</v>
      </c>
      <c r="D505" s="38">
        <f>D506+D507+D508</f>
        <v>217745.91999999998</v>
      </c>
      <c r="E505" s="54">
        <f>E506+E507+E508</f>
        <v>619205.1499999999</v>
      </c>
      <c r="F505" s="38">
        <f>F506+F507+F508</f>
        <v>526876.37</v>
      </c>
      <c r="G505" s="38">
        <f>G506+G507+G508</f>
        <v>141324.9</v>
      </c>
      <c r="H505" s="47">
        <f>G505/F505</f>
        <v>0.26823161570142157</v>
      </c>
      <c r="I505" s="56">
        <f>I506+I507+I508</f>
        <v>141324.89</v>
      </c>
      <c r="J505" s="48">
        <f>I505/F505</f>
        <v>0.26823159672163704</v>
      </c>
    </row>
    <row r="506" spans="3:10" ht="18" customHeight="1">
      <c r="C506" s="36" t="s">
        <v>19</v>
      </c>
      <c r="D506" s="38">
        <v>54948.46</v>
      </c>
      <c r="E506" s="37">
        <v>322354.55</v>
      </c>
      <c r="F506" s="38">
        <v>311363.4</v>
      </c>
      <c r="G506" s="8">
        <v>25322.5</v>
      </c>
      <c r="H506" s="47">
        <f>G506/F506</f>
        <v>0.08132779896416856</v>
      </c>
      <c r="I506" s="8">
        <v>25322.48</v>
      </c>
      <c r="J506" s="48">
        <f>I506/F506</f>
        <v>0.08132773473054315</v>
      </c>
    </row>
    <row r="507" spans="3:10" ht="18" customHeight="1">
      <c r="C507" s="36" t="s">
        <v>13</v>
      </c>
      <c r="D507" s="38">
        <v>162797.46</v>
      </c>
      <c r="E507" s="37">
        <v>296850.6</v>
      </c>
      <c r="F507" s="38">
        <v>215512.97</v>
      </c>
      <c r="G507" s="8">
        <v>116002.4</v>
      </c>
      <c r="H507" s="47">
        <f>G507/F507</f>
        <v>0.5382618039183442</v>
      </c>
      <c r="I507" s="8">
        <v>116002.41</v>
      </c>
      <c r="J507" s="48">
        <f>I507/F507</f>
        <v>0.5382618503192639</v>
      </c>
    </row>
    <row r="508" spans="3:10" ht="18" customHeight="1">
      <c r="C508" s="36" t="s">
        <v>14</v>
      </c>
      <c r="D508" s="38">
        <v>0</v>
      </c>
      <c r="E508" s="37">
        <v>0</v>
      </c>
      <c r="F508" s="38">
        <v>0</v>
      </c>
      <c r="G508" s="8">
        <v>0</v>
      </c>
      <c r="H508" s="47">
        <v>0</v>
      </c>
      <c r="I508" s="8">
        <v>0</v>
      </c>
      <c r="J508" s="48">
        <v>0</v>
      </c>
    </row>
    <row r="509" spans="3:10" ht="18" customHeight="1">
      <c r="C509" s="36"/>
      <c r="D509" s="38"/>
      <c r="E509" s="37"/>
      <c r="F509" s="38"/>
      <c r="G509" s="8"/>
      <c r="H509" s="47"/>
      <c r="I509" s="8"/>
      <c r="J509" s="48"/>
    </row>
    <row r="510" spans="3:10" ht="35.25" customHeight="1">
      <c r="C510" s="36" t="s">
        <v>90</v>
      </c>
      <c r="D510" s="38"/>
      <c r="E510" s="37"/>
      <c r="F510" s="38"/>
      <c r="G510" s="8"/>
      <c r="H510" s="47"/>
      <c r="I510" s="8"/>
      <c r="J510" s="48"/>
    </row>
    <row r="511" spans="3:10" ht="18" customHeight="1">
      <c r="C511" s="36" t="s">
        <v>1</v>
      </c>
      <c r="D511" s="38">
        <f>D512+D513+D514</f>
        <v>273496</v>
      </c>
      <c r="E511" s="38">
        <f>E512+E513+E514</f>
        <v>317027.36</v>
      </c>
      <c r="F511" s="38">
        <f>F512+F513+F514</f>
        <v>315352.24</v>
      </c>
      <c r="G511" s="38">
        <f>G512+G513+G514</f>
        <v>216528.4</v>
      </c>
      <c r="H511" s="47">
        <f>G511/F511</f>
        <v>0.6866239478749223</v>
      </c>
      <c r="I511" s="56">
        <f>I512+I514+I513</f>
        <v>216528.38</v>
      </c>
      <c r="J511" s="48">
        <f>I511/F511</f>
        <v>0.6866238844537779</v>
      </c>
    </row>
    <row r="512" spans="3:10" ht="18" customHeight="1">
      <c r="C512" s="36" t="s">
        <v>19</v>
      </c>
      <c r="D512" s="38">
        <v>273496</v>
      </c>
      <c r="E512" s="37">
        <v>317027.36</v>
      </c>
      <c r="F512" s="38">
        <v>315352.24</v>
      </c>
      <c r="G512" s="8">
        <v>216528.4</v>
      </c>
      <c r="H512" s="47">
        <f>G512/F512</f>
        <v>0.6866239478749223</v>
      </c>
      <c r="I512" s="56">
        <v>216528.38</v>
      </c>
      <c r="J512" s="48">
        <f>I512/F512</f>
        <v>0.6866238844537779</v>
      </c>
    </row>
    <row r="513" spans="3:10" ht="18" customHeight="1">
      <c r="C513" s="36" t="s">
        <v>13</v>
      </c>
      <c r="D513" s="38">
        <v>0</v>
      </c>
      <c r="E513" s="37">
        <v>0</v>
      </c>
      <c r="F513" s="38">
        <v>0</v>
      </c>
      <c r="G513" s="8">
        <v>0</v>
      </c>
      <c r="H513" s="47">
        <v>0</v>
      </c>
      <c r="I513" s="8">
        <v>0</v>
      </c>
      <c r="J513" s="48">
        <v>0</v>
      </c>
    </row>
    <row r="514" spans="3:10" ht="18" customHeight="1">
      <c r="C514" s="36" t="s">
        <v>14</v>
      </c>
      <c r="D514" s="38">
        <v>0</v>
      </c>
      <c r="E514" s="37">
        <v>0</v>
      </c>
      <c r="F514" s="38">
        <v>0</v>
      </c>
      <c r="G514" s="8">
        <v>0</v>
      </c>
      <c r="H514" s="47">
        <v>0</v>
      </c>
      <c r="I514" s="8">
        <v>0</v>
      </c>
      <c r="J514" s="48">
        <v>0</v>
      </c>
    </row>
    <row r="515" spans="3:10" ht="18" customHeight="1">
      <c r="C515" s="36"/>
      <c r="D515" s="38"/>
      <c r="E515" s="37"/>
      <c r="F515" s="38"/>
      <c r="G515" s="8"/>
      <c r="H515" s="47"/>
      <c r="I515" s="8"/>
      <c r="J515" s="48"/>
    </row>
    <row r="516" spans="3:10" ht="51" customHeight="1">
      <c r="C516" s="36" t="s">
        <v>91</v>
      </c>
      <c r="D516" s="38"/>
      <c r="E516" s="37"/>
      <c r="F516" s="38"/>
      <c r="G516" s="8"/>
      <c r="H516" s="47"/>
      <c r="I516" s="8"/>
      <c r="J516" s="48"/>
    </row>
    <row r="517" spans="3:10" ht="18" customHeight="1">
      <c r="C517" s="36" t="s">
        <v>1</v>
      </c>
      <c r="D517" s="38">
        <f>D518+D519+D520</f>
        <v>17822</v>
      </c>
      <c r="E517" s="54">
        <f>E518+E519+E520</f>
        <v>18069</v>
      </c>
      <c r="F517" s="38">
        <f>F518+F519+F520</f>
        <v>38040</v>
      </c>
      <c r="G517" s="38">
        <f>G518+G519+G520</f>
        <v>643.8</v>
      </c>
      <c r="H517" s="47">
        <f>G517/F517</f>
        <v>0.016924290220820187</v>
      </c>
      <c r="I517" s="8">
        <f>I518+I520+I519</f>
        <v>643.76</v>
      </c>
      <c r="J517" s="48">
        <f>I517/F517</f>
        <v>0.016923238696109358</v>
      </c>
    </row>
    <row r="518" spans="3:10" ht="18" customHeight="1">
      <c r="C518" s="36" t="s">
        <v>92</v>
      </c>
      <c r="D518" s="38">
        <v>891.1</v>
      </c>
      <c r="E518" s="37">
        <v>903.5</v>
      </c>
      <c r="F518" s="38">
        <v>903.45</v>
      </c>
      <c r="G518" s="8">
        <v>27.9</v>
      </c>
      <c r="H518" s="47">
        <f>G518/F518</f>
        <v>0.030881620454922792</v>
      </c>
      <c r="I518" s="8">
        <v>27.86</v>
      </c>
      <c r="J518" s="48">
        <f>I518/F518</f>
        <v>0.030837345730256236</v>
      </c>
    </row>
    <row r="519" spans="3:10" ht="18" customHeight="1">
      <c r="C519" s="36" t="s">
        <v>13</v>
      </c>
      <c r="D519" s="38">
        <v>16930.9</v>
      </c>
      <c r="E519" s="37">
        <v>17165.5</v>
      </c>
      <c r="F519" s="38">
        <v>17165.55</v>
      </c>
      <c r="G519" s="8">
        <v>0</v>
      </c>
      <c r="H519" s="47">
        <f>G519/F519</f>
        <v>0</v>
      </c>
      <c r="I519" s="8">
        <v>0</v>
      </c>
      <c r="J519" s="48">
        <f>I519/F519</f>
        <v>0</v>
      </c>
    </row>
    <row r="520" spans="3:10" ht="18" customHeight="1">
      <c r="C520" s="36" t="s">
        <v>14</v>
      </c>
      <c r="D520" s="38">
        <v>0</v>
      </c>
      <c r="E520" s="37">
        <v>0</v>
      </c>
      <c r="F520" s="38">
        <v>19971</v>
      </c>
      <c r="G520" s="8">
        <v>615.9</v>
      </c>
      <c r="H520" s="47">
        <f>G520/F520</f>
        <v>0.030839717590506233</v>
      </c>
      <c r="I520" s="8">
        <v>615.9</v>
      </c>
      <c r="J520" s="48">
        <f>I520/F520</f>
        <v>0.030839717590506233</v>
      </c>
    </row>
    <row r="521" spans="3:10" ht="18" customHeight="1">
      <c r="C521" s="36"/>
      <c r="D521" s="38"/>
      <c r="E521" s="37"/>
      <c r="F521" s="38"/>
      <c r="G521" s="8"/>
      <c r="H521" s="47"/>
      <c r="I521" s="8"/>
      <c r="J521" s="48"/>
    </row>
    <row r="522" spans="3:10" ht="50.25" customHeight="1">
      <c r="C522" s="40" t="s">
        <v>93</v>
      </c>
      <c r="D522" s="38"/>
      <c r="E522" s="37"/>
      <c r="F522" s="38"/>
      <c r="G522" s="8"/>
      <c r="H522" s="47"/>
      <c r="I522" s="8"/>
      <c r="J522" s="48"/>
    </row>
    <row r="523" spans="3:10" ht="18" customHeight="1">
      <c r="C523" s="40" t="s">
        <v>1</v>
      </c>
      <c r="D523" s="41">
        <f>D529+D535+D541</f>
        <v>1095961.3499999999</v>
      </c>
      <c r="E523" s="41">
        <f>E529+E535+E541</f>
        <v>844199.38</v>
      </c>
      <c r="F523" s="41">
        <f>F529+F535+F541</f>
        <v>1158089.9</v>
      </c>
      <c r="G523" s="41">
        <f>G529+G535+G541</f>
        <v>202854.87</v>
      </c>
      <c r="H523" s="47">
        <f>G523/F523</f>
        <v>0.17516331849539488</v>
      </c>
      <c r="I523" s="55">
        <f>I529+I535+I541</f>
        <v>402404.68</v>
      </c>
      <c r="J523" s="48">
        <f>I523/F523</f>
        <v>0.34747274801377687</v>
      </c>
    </row>
    <row r="524" spans="3:10" ht="18" customHeight="1">
      <c r="C524" s="36" t="s">
        <v>19</v>
      </c>
      <c r="D524" s="38">
        <f aca="true" t="shared" si="18" ref="D524:G526">D530+D536+D542</f>
        <v>133422.5</v>
      </c>
      <c r="E524" s="38">
        <f t="shared" si="18"/>
        <v>146611.47999999998</v>
      </c>
      <c r="F524" s="38">
        <f t="shared" si="18"/>
        <v>249150.12</v>
      </c>
      <c r="G524" s="38">
        <f t="shared" si="18"/>
        <v>54279.97</v>
      </c>
      <c r="H524" s="47">
        <f>G524/F524</f>
        <v>0.2178605011308042</v>
      </c>
      <c r="I524" s="38">
        <f>I530+I536+I542</f>
        <v>73279.13</v>
      </c>
      <c r="J524" s="48">
        <f>I524/F524</f>
        <v>0.29411637449743155</v>
      </c>
    </row>
    <row r="525" spans="3:10" ht="18" customHeight="1">
      <c r="C525" s="36" t="s">
        <v>13</v>
      </c>
      <c r="D525" s="38">
        <f t="shared" si="18"/>
        <v>962538.85</v>
      </c>
      <c r="E525" s="38">
        <f t="shared" si="18"/>
        <v>697587.9</v>
      </c>
      <c r="F525" s="38">
        <f t="shared" si="18"/>
        <v>908939.78</v>
      </c>
      <c r="G525" s="38">
        <f t="shared" si="18"/>
        <v>148574.9</v>
      </c>
      <c r="H525" s="47">
        <f>G525/F525</f>
        <v>0.16345956384481267</v>
      </c>
      <c r="I525" s="38">
        <f>I531+I537+I543</f>
        <v>329125.55</v>
      </c>
      <c r="J525" s="48">
        <f>I525/F525</f>
        <v>0.3620983009457458</v>
      </c>
    </row>
    <row r="526" spans="3:10" ht="18" customHeight="1">
      <c r="C526" s="36" t="s">
        <v>14</v>
      </c>
      <c r="D526" s="38">
        <f t="shared" si="18"/>
        <v>0</v>
      </c>
      <c r="E526" s="38">
        <f t="shared" si="18"/>
        <v>0</v>
      </c>
      <c r="F526" s="38">
        <f t="shared" si="18"/>
        <v>0</v>
      </c>
      <c r="G526" s="38">
        <f t="shared" si="18"/>
        <v>0</v>
      </c>
      <c r="H526" s="47">
        <v>0</v>
      </c>
      <c r="I526" s="38">
        <f>I532+I538+I544</f>
        <v>0</v>
      </c>
      <c r="J526" s="48">
        <v>0</v>
      </c>
    </row>
    <row r="527" spans="3:10" ht="18" customHeight="1">
      <c r="C527" s="36"/>
      <c r="D527" s="38"/>
      <c r="E527" s="37"/>
      <c r="F527" s="38"/>
      <c r="G527" s="8"/>
      <c r="H527" s="47"/>
      <c r="I527" s="8"/>
      <c r="J527" s="48"/>
    </row>
    <row r="528" spans="3:10" ht="32.25" customHeight="1">
      <c r="C528" s="36" t="s">
        <v>94</v>
      </c>
      <c r="D528" s="38"/>
      <c r="E528" s="37"/>
      <c r="F528" s="38"/>
      <c r="G528" s="8"/>
      <c r="H528" s="47"/>
      <c r="I528" s="8"/>
      <c r="J528" s="48"/>
    </row>
    <row r="529" spans="3:10" ht="18" customHeight="1">
      <c r="C529" s="36" t="s">
        <v>1</v>
      </c>
      <c r="D529" s="38">
        <f>D530+D531+D532</f>
        <v>1072993.45</v>
      </c>
      <c r="E529" s="38">
        <f>E530+E531+E532</f>
        <v>802007.38</v>
      </c>
      <c r="F529" s="38">
        <f>F530+F531+F532</f>
        <v>1134089.9</v>
      </c>
      <c r="G529" s="56">
        <f>G530+G531+G532</f>
        <v>183573.87</v>
      </c>
      <c r="H529" s="47">
        <f>G529/F529</f>
        <v>0.16186888711379938</v>
      </c>
      <c r="I529" s="8">
        <f>I530+I531+I532</f>
        <v>383123.69</v>
      </c>
      <c r="J529" s="48">
        <f>I529/F529</f>
        <v>0.3378247967819835</v>
      </c>
    </row>
    <row r="530" spans="3:10" ht="18" customHeight="1">
      <c r="C530" s="36" t="s">
        <v>19</v>
      </c>
      <c r="D530" s="38">
        <v>110454.6</v>
      </c>
      <c r="E530" s="37">
        <v>104419.48</v>
      </c>
      <c r="F530" s="38">
        <v>225150.12</v>
      </c>
      <c r="G530" s="56">
        <v>34998.97</v>
      </c>
      <c r="H530" s="47">
        <f>G530/F530</f>
        <v>0.15544726336366155</v>
      </c>
      <c r="I530" s="8">
        <v>53998.14</v>
      </c>
      <c r="J530" s="48">
        <f>I530/F530</f>
        <v>0.23983171761134306</v>
      </c>
    </row>
    <row r="531" spans="3:10" ht="18" customHeight="1">
      <c r="C531" s="36" t="s">
        <v>13</v>
      </c>
      <c r="D531" s="38">
        <v>962538.85</v>
      </c>
      <c r="E531" s="37">
        <v>697587.9</v>
      </c>
      <c r="F531" s="38">
        <v>908939.78</v>
      </c>
      <c r="G531" s="56">
        <v>148574.9</v>
      </c>
      <c r="H531" s="47">
        <f>G531/F531</f>
        <v>0.16345956384481267</v>
      </c>
      <c r="I531" s="8">
        <v>329125.55</v>
      </c>
      <c r="J531" s="48">
        <f>I531/F531</f>
        <v>0.3620983009457458</v>
      </c>
    </row>
    <row r="532" spans="3:10" ht="18" customHeight="1">
      <c r="C532" s="36" t="s">
        <v>14</v>
      </c>
      <c r="D532" s="38">
        <v>0</v>
      </c>
      <c r="E532" s="37">
        <v>0</v>
      </c>
      <c r="F532" s="38">
        <v>0</v>
      </c>
      <c r="G532" s="8">
        <v>0</v>
      </c>
      <c r="H532" s="47">
        <v>0</v>
      </c>
      <c r="I532" s="8">
        <v>0</v>
      </c>
      <c r="J532" s="48">
        <v>0</v>
      </c>
    </row>
    <row r="533" spans="3:10" ht="18" customHeight="1">
      <c r="C533" s="36"/>
      <c r="D533" s="38"/>
      <c r="E533" s="37"/>
      <c r="F533" s="38"/>
      <c r="G533" s="8"/>
      <c r="H533" s="47"/>
      <c r="I533" s="8"/>
      <c r="J533" s="48"/>
    </row>
    <row r="534" spans="3:10" ht="57" customHeight="1">
      <c r="C534" s="36" t="s">
        <v>95</v>
      </c>
      <c r="D534" s="38"/>
      <c r="E534" s="37"/>
      <c r="F534" s="38"/>
      <c r="G534" s="8"/>
      <c r="H534" s="47"/>
      <c r="I534" s="8"/>
      <c r="J534" s="48"/>
    </row>
    <row r="535" spans="3:10" ht="18" customHeight="1">
      <c r="C535" s="36" t="s">
        <v>1</v>
      </c>
      <c r="D535" s="38">
        <f>D536+D537+D538</f>
        <v>0</v>
      </c>
      <c r="E535" s="38">
        <f>E536+E537+E538</f>
        <v>18192</v>
      </c>
      <c r="F535" s="38">
        <f>F536+F537+F538</f>
        <v>0</v>
      </c>
      <c r="G535" s="38">
        <f>G536+G537+G538</f>
        <v>0</v>
      </c>
      <c r="H535" s="47">
        <v>0</v>
      </c>
      <c r="I535" s="8">
        <f>I536+I537+I538</f>
        <v>0</v>
      </c>
      <c r="J535" s="48">
        <v>0</v>
      </c>
    </row>
    <row r="536" spans="3:10" ht="18" customHeight="1">
      <c r="C536" s="36" t="s">
        <v>19</v>
      </c>
      <c r="D536" s="38">
        <v>0</v>
      </c>
      <c r="E536" s="37">
        <v>18192</v>
      </c>
      <c r="F536" s="38">
        <v>0</v>
      </c>
      <c r="G536" s="8">
        <v>0</v>
      </c>
      <c r="H536" s="47">
        <v>0</v>
      </c>
      <c r="I536" s="8">
        <v>0</v>
      </c>
      <c r="J536" s="48">
        <v>0</v>
      </c>
    </row>
    <row r="537" spans="3:10" ht="18" customHeight="1">
      <c r="C537" s="36" t="s">
        <v>13</v>
      </c>
      <c r="D537" s="38">
        <v>0</v>
      </c>
      <c r="E537" s="37">
        <v>0</v>
      </c>
      <c r="F537" s="38">
        <v>0</v>
      </c>
      <c r="G537" s="8">
        <v>0</v>
      </c>
      <c r="H537" s="47">
        <v>0</v>
      </c>
      <c r="I537" s="8">
        <v>0</v>
      </c>
      <c r="J537" s="48">
        <v>0</v>
      </c>
    </row>
    <row r="538" spans="3:10" ht="18" customHeight="1">
      <c r="C538" s="36" t="s">
        <v>14</v>
      </c>
      <c r="D538" s="38">
        <v>0</v>
      </c>
      <c r="E538" s="37">
        <v>0</v>
      </c>
      <c r="F538" s="38">
        <v>0</v>
      </c>
      <c r="G538" s="8">
        <v>0</v>
      </c>
      <c r="H538" s="47">
        <v>0</v>
      </c>
      <c r="I538" s="8">
        <v>0</v>
      </c>
      <c r="J538" s="48">
        <v>0</v>
      </c>
    </row>
    <row r="539" spans="3:10" ht="18" customHeight="1">
      <c r="C539" s="36"/>
      <c r="D539" s="38"/>
      <c r="E539" s="37"/>
      <c r="F539" s="38"/>
      <c r="G539" s="8"/>
      <c r="H539" s="47"/>
      <c r="I539" s="8"/>
      <c r="J539" s="48"/>
    </row>
    <row r="540" spans="3:10" ht="18" customHeight="1">
      <c r="C540" s="36" t="s">
        <v>64</v>
      </c>
      <c r="D540" s="38"/>
      <c r="E540" s="37"/>
      <c r="F540" s="38"/>
      <c r="G540" s="8"/>
      <c r="H540" s="47"/>
      <c r="I540" s="8"/>
      <c r="J540" s="48"/>
    </row>
    <row r="541" spans="3:10" ht="18" customHeight="1">
      <c r="C541" s="36" t="s">
        <v>1</v>
      </c>
      <c r="D541" s="38">
        <f>D542+D543+D544</f>
        <v>22967.9</v>
      </c>
      <c r="E541" s="38">
        <f>E542+E543+E544</f>
        <v>24000</v>
      </c>
      <c r="F541" s="38">
        <f>F542+F543+F544</f>
        <v>24000</v>
      </c>
      <c r="G541" s="8">
        <f>G542+G544+G543</f>
        <v>19281</v>
      </c>
      <c r="H541" s="47">
        <f>G541/F541</f>
        <v>0.803375</v>
      </c>
      <c r="I541" s="8">
        <f>I542+I544+I543</f>
        <v>19280.99</v>
      </c>
      <c r="J541" s="48">
        <f>I541/F541</f>
        <v>0.8033745833333334</v>
      </c>
    </row>
    <row r="542" spans="3:10" ht="18" customHeight="1">
      <c r="C542" s="36" t="s">
        <v>19</v>
      </c>
      <c r="D542" s="38">
        <v>22967.9</v>
      </c>
      <c r="E542" s="37">
        <v>24000</v>
      </c>
      <c r="F542" s="38">
        <v>24000</v>
      </c>
      <c r="G542" s="8">
        <v>19281</v>
      </c>
      <c r="H542" s="47">
        <f>G542/F542</f>
        <v>0.803375</v>
      </c>
      <c r="I542" s="8">
        <v>19280.99</v>
      </c>
      <c r="J542" s="48">
        <f>I542/F542</f>
        <v>0.8033745833333334</v>
      </c>
    </row>
    <row r="543" spans="3:10" ht="18" customHeight="1">
      <c r="C543" s="36" t="s">
        <v>13</v>
      </c>
      <c r="D543" s="38">
        <v>0</v>
      </c>
      <c r="E543" s="37">
        <v>0</v>
      </c>
      <c r="F543" s="38">
        <v>0</v>
      </c>
      <c r="G543" s="8">
        <v>0</v>
      </c>
      <c r="H543" s="47">
        <v>0</v>
      </c>
      <c r="I543" s="8">
        <v>0</v>
      </c>
      <c r="J543" s="48">
        <v>0</v>
      </c>
    </row>
    <row r="544" spans="3:10" ht="18" customHeight="1">
      <c r="C544" s="36" t="s">
        <v>14</v>
      </c>
      <c r="D544" s="38">
        <v>0</v>
      </c>
      <c r="E544" s="37">
        <v>0</v>
      </c>
      <c r="F544" s="38">
        <v>0</v>
      </c>
      <c r="G544" s="8">
        <v>0</v>
      </c>
      <c r="H544" s="47">
        <v>0</v>
      </c>
      <c r="I544" s="8">
        <v>0</v>
      </c>
      <c r="J544" s="48">
        <v>0</v>
      </c>
    </row>
    <row r="545" spans="3:10" ht="18" customHeight="1">
      <c r="C545" s="36"/>
      <c r="D545" s="38"/>
      <c r="E545" s="37"/>
      <c r="F545" s="38"/>
      <c r="G545" s="8"/>
      <c r="H545" s="47"/>
      <c r="I545" s="8"/>
      <c r="J545" s="48"/>
    </row>
    <row r="546" spans="3:10" ht="47.25" customHeight="1">
      <c r="C546" s="40" t="s">
        <v>96</v>
      </c>
      <c r="D546" s="38"/>
      <c r="E546" s="37"/>
      <c r="F546" s="38"/>
      <c r="G546" s="8"/>
      <c r="H546" s="47"/>
      <c r="I546" s="8"/>
      <c r="J546" s="48"/>
    </row>
    <row r="547" spans="3:10" ht="18" customHeight="1">
      <c r="C547" s="40" t="s">
        <v>1</v>
      </c>
      <c r="D547" s="41">
        <f>D553+D559</f>
        <v>0</v>
      </c>
      <c r="E547" s="55">
        <f>E553+E559</f>
        <v>17543.3</v>
      </c>
      <c r="F547" s="41">
        <f>F553+F559</f>
        <v>31171.949999999997</v>
      </c>
      <c r="G547" s="41">
        <f>G553+G559</f>
        <v>24994.89</v>
      </c>
      <c r="H547" s="47">
        <f>G547/F547</f>
        <v>0.801839153469706</v>
      </c>
      <c r="I547" s="55">
        <f>I553+I559</f>
        <v>22890.89</v>
      </c>
      <c r="J547" s="48">
        <f>I547/F547</f>
        <v>0.7343425740128545</v>
      </c>
    </row>
    <row r="548" spans="3:10" ht="18" customHeight="1">
      <c r="C548" s="36" t="s">
        <v>19</v>
      </c>
      <c r="D548" s="38">
        <v>0</v>
      </c>
      <c r="E548" s="38">
        <f aca="true" t="shared" si="19" ref="D548:G550">E554+E560</f>
        <v>15513.7</v>
      </c>
      <c r="F548" s="38">
        <f t="shared" si="19"/>
        <v>15513.72</v>
      </c>
      <c r="G548" s="38">
        <f t="shared" si="19"/>
        <v>11366.19</v>
      </c>
      <c r="H548" s="47">
        <f>G548/F548</f>
        <v>0.7326540636288396</v>
      </c>
      <c r="I548" s="38">
        <f>I554+I560</f>
        <v>11479.29</v>
      </c>
      <c r="J548" s="48">
        <f>I548/F548</f>
        <v>0.7399443847123708</v>
      </c>
    </row>
    <row r="549" spans="3:10" ht="18" customHeight="1">
      <c r="C549" s="36" t="s">
        <v>13</v>
      </c>
      <c r="D549" s="38">
        <v>0</v>
      </c>
      <c r="E549" s="38">
        <f t="shared" si="19"/>
        <v>2029.6</v>
      </c>
      <c r="F549" s="38">
        <f t="shared" si="19"/>
        <v>2029.58</v>
      </c>
      <c r="G549" s="38">
        <f t="shared" si="19"/>
        <v>0</v>
      </c>
      <c r="H549" s="47">
        <v>0</v>
      </c>
      <c r="I549" s="38">
        <f>I555+I561</f>
        <v>0</v>
      </c>
      <c r="J549" s="48">
        <f>I549/F549</f>
        <v>0</v>
      </c>
    </row>
    <row r="550" spans="3:10" ht="18" customHeight="1">
      <c r="C550" s="36" t="s">
        <v>14</v>
      </c>
      <c r="D550" s="38">
        <f t="shared" si="19"/>
        <v>0</v>
      </c>
      <c r="E550" s="38">
        <f t="shared" si="19"/>
        <v>0</v>
      </c>
      <c r="F550" s="38">
        <f t="shared" si="19"/>
        <v>13628.65</v>
      </c>
      <c r="G550" s="38">
        <f t="shared" si="19"/>
        <v>13628.7</v>
      </c>
      <c r="H550" s="47">
        <f>G550/F550</f>
        <v>1.0000036687419518</v>
      </c>
      <c r="I550" s="38">
        <f>I556+I562</f>
        <v>11411.6</v>
      </c>
      <c r="J550" s="48">
        <f>I550/F550</f>
        <v>0.8373243131197882</v>
      </c>
    </row>
    <row r="551" spans="3:10" ht="18" customHeight="1">
      <c r="C551" s="36"/>
      <c r="D551" s="38"/>
      <c r="E551" s="37"/>
      <c r="F551" s="38"/>
      <c r="G551" s="8"/>
      <c r="H551" s="47"/>
      <c r="I551" s="8"/>
      <c r="J551" s="48"/>
    </row>
    <row r="552" spans="3:10" ht="51" customHeight="1">
      <c r="C552" s="36" t="s">
        <v>97</v>
      </c>
      <c r="D552" s="38"/>
      <c r="E552" s="37"/>
      <c r="F552" s="38"/>
      <c r="G552" s="8"/>
      <c r="H552" s="47"/>
      <c r="I552" s="8"/>
      <c r="J552" s="48"/>
    </row>
    <row r="553" spans="3:10" ht="18" customHeight="1">
      <c r="C553" s="36" t="s">
        <v>1</v>
      </c>
      <c r="D553" s="38">
        <f>D554+D555+D556</f>
        <v>0</v>
      </c>
      <c r="E553" s="38">
        <f>E554+E555+E556</f>
        <v>0</v>
      </c>
      <c r="F553" s="38">
        <f>F554+F555+F556</f>
        <v>0</v>
      </c>
      <c r="G553" s="38">
        <f>G554+G555+G556</f>
        <v>0</v>
      </c>
      <c r="H553" s="47">
        <v>0</v>
      </c>
      <c r="I553" s="8">
        <f>I554+I555+I556</f>
        <v>0</v>
      </c>
      <c r="J553" s="48">
        <v>0</v>
      </c>
    </row>
    <row r="554" spans="3:10" ht="18" customHeight="1">
      <c r="C554" s="36" t="s">
        <v>19</v>
      </c>
      <c r="D554" s="38">
        <v>0</v>
      </c>
      <c r="E554" s="37">
        <v>0</v>
      </c>
      <c r="F554" s="38">
        <v>0</v>
      </c>
      <c r="G554" s="8">
        <v>0</v>
      </c>
      <c r="H554" s="47">
        <v>0</v>
      </c>
      <c r="I554" s="8">
        <v>0</v>
      </c>
      <c r="J554" s="48">
        <v>0</v>
      </c>
    </row>
    <row r="555" spans="3:10" ht="18" customHeight="1">
      <c r="C555" s="36" t="s">
        <v>13</v>
      </c>
      <c r="D555" s="38">
        <v>0</v>
      </c>
      <c r="E555" s="37">
        <v>0</v>
      </c>
      <c r="F555" s="38">
        <v>0</v>
      </c>
      <c r="G555" s="8">
        <v>0</v>
      </c>
      <c r="H555" s="47">
        <v>0</v>
      </c>
      <c r="I555" s="8">
        <v>0</v>
      </c>
      <c r="J555" s="48">
        <v>0</v>
      </c>
    </row>
    <row r="556" spans="3:10" ht="18" customHeight="1">
      <c r="C556" s="36" t="s">
        <v>14</v>
      </c>
      <c r="D556" s="38">
        <v>0</v>
      </c>
      <c r="E556" s="37">
        <v>0</v>
      </c>
      <c r="F556" s="38">
        <v>0</v>
      </c>
      <c r="G556" s="8">
        <v>0</v>
      </c>
      <c r="H556" s="47">
        <v>0</v>
      </c>
      <c r="I556" s="8">
        <v>0</v>
      </c>
      <c r="J556" s="48">
        <v>0</v>
      </c>
    </row>
    <row r="557" spans="3:10" ht="18" customHeight="1">
      <c r="C557" s="36"/>
      <c r="D557" s="38"/>
      <c r="E557" s="37"/>
      <c r="F557" s="38"/>
      <c r="G557" s="8"/>
      <c r="H557" s="47"/>
      <c r="I557" s="8"/>
      <c r="J557" s="48"/>
    </row>
    <row r="558" spans="3:10" ht="61.5" customHeight="1">
      <c r="C558" s="36" t="s">
        <v>98</v>
      </c>
      <c r="D558" s="38"/>
      <c r="E558" s="37"/>
      <c r="F558" s="38"/>
      <c r="G558" s="8"/>
      <c r="H558" s="47"/>
      <c r="I558" s="8"/>
      <c r="J558" s="48" t="s">
        <v>105</v>
      </c>
    </row>
    <row r="559" spans="3:10" ht="18" customHeight="1">
      <c r="C559" s="36" t="s">
        <v>1</v>
      </c>
      <c r="D559" s="38">
        <f>D560+D561+D562</f>
        <v>0</v>
      </c>
      <c r="E559" s="54">
        <f>E560+E561+E562</f>
        <v>17543.3</v>
      </c>
      <c r="F559" s="38">
        <f>F560+F561+F562</f>
        <v>31171.949999999997</v>
      </c>
      <c r="G559" s="8">
        <f>G560+G561+G562</f>
        <v>24994.89</v>
      </c>
      <c r="H559" s="47">
        <f>G559/F559</f>
        <v>0.801839153469706</v>
      </c>
      <c r="I559" s="56">
        <f>I560+I561+I562</f>
        <v>22890.89</v>
      </c>
      <c r="J559" s="48">
        <f>I559/F559</f>
        <v>0.7343425740128545</v>
      </c>
    </row>
    <row r="560" spans="3:10" ht="18" customHeight="1">
      <c r="C560" s="36" t="s">
        <v>19</v>
      </c>
      <c r="D560" s="38">
        <v>0</v>
      </c>
      <c r="E560" s="37">
        <v>15513.7</v>
      </c>
      <c r="F560" s="38">
        <v>15513.72</v>
      </c>
      <c r="G560" s="8">
        <v>11366.19</v>
      </c>
      <c r="H560" s="47">
        <f>G560/F560</f>
        <v>0.7326540636288396</v>
      </c>
      <c r="I560" s="8">
        <v>11479.29</v>
      </c>
      <c r="J560" s="48">
        <f>I560/F560</f>
        <v>0.7399443847123708</v>
      </c>
    </row>
    <row r="561" spans="3:10" ht="18" customHeight="1">
      <c r="C561" s="36" t="s">
        <v>13</v>
      </c>
      <c r="D561" s="38">
        <v>0</v>
      </c>
      <c r="E561" s="37">
        <v>2029.6</v>
      </c>
      <c r="F561" s="38">
        <v>2029.58</v>
      </c>
      <c r="G561" s="8">
        <v>0</v>
      </c>
      <c r="H561" s="47">
        <v>0</v>
      </c>
      <c r="I561" s="8">
        <v>0</v>
      </c>
      <c r="J561" s="48">
        <f>I561/F561</f>
        <v>0</v>
      </c>
    </row>
    <row r="562" spans="3:10" ht="18" customHeight="1">
      <c r="C562" s="36" t="s">
        <v>14</v>
      </c>
      <c r="D562" s="38">
        <v>0</v>
      </c>
      <c r="E562" s="37">
        <v>0</v>
      </c>
      <c r="F562" s="38">
        <v>13628.65</v>
      </c>
      <c r="G562" s="8">
        <v>13628.7</v>
      </c>
      <c r="H562" s="47">
        <f>G562/F562</f>
        <v>1.0000036687419518</v>
      </c>
      <c r="I562" s="8">
        <v>11411.6</v>
      </c>
      <c r="J562" s="48">
        <f>I562/F562</f>
        <v>0.8373243131197882</v>
      </c>
    </row>
    <row r="563" spans="3:10" ht="18" customHeight="1">
      <c r="C563" s="36"/>
      <c r="D563" s="38"/>
      <c r="E563" s="37"/>
      <c r="F563" s="38"/>
      <c r="G563" s="8"/>
      <c r="H563" s="47"/>
      <c r="I563" s="8"/>
      <c r="J563" s="48"/>
    </row>
    <row r="564" spans="3:10" s="22" customFormat="1" ht="38.25" customHeight="1">
      <c r="C564" s="46" t="s">
        <v>0</v>
      </c>
      <c r="D564" s="42">
        <f>D6+D24+D73+D109+D145+D169+D199+D223++D265+D307+D349+D379+D409+D445+D463+D481+D499+D523+D547</f>
        <v>9971173.46</v>
      </c>
      <c r="E564" s="42">
        <f>E6+E24+E73+E109+E145+E169+E199+E223+E265+E307+E349+E379+E409+E445+E463+E481+E499+E523+E547</f>
        <v>10821384.06</v>
      </c>
      <c r="F564" s="42">
        <f aca="true" t="shared" si="20" ref="F564:G567">F6+F24+F73+F109+F145+F169+F199+F223++F265+F307+F349+F379+F409+F445+F463+F481+F499+F523+F547</f>
        <v>13751525.589999996</v>
      </c>
      <c r="G564" s="42">
        <f t="shared" si="20"/>
        <v>7498134.380000001</v>
      </c>
      <c r="H564" s="47">
        <f>G564/F564</f>
        <v>0.545258366493721</v>
      </c>
      <c r="I564" s="42">
        <f>I6+I24+I73+I109+I145+I169+I199+I223++I265+I307+I349+I379+I409+I445+I463+I481+I499+I523+I547</f>
        <v>7718353.009999997</v>
      </c>
      <c r="J564" s="48">
        <f>I564/F564</f>
        <v>0.5612724900583194</v>
      </c>
    </row>
    <row r="565" spans="3:12" ht="29.25" customHeight="1">
      <c r="C565" s="12" t="s">
        <v>19</v>
      </c>
      <c r="D565" s="8">
        <f>D7+D25+D74+D110+D146+D170+D200+D224++D266+D308+D350+D380+D410+D446+D464+D482+D500+D524+D548</f>
        <v>4760715.829999999</v>
      </c>
      <c r="E565" s="8">
        <f>E7+E25+E74+E110+E146+E170+E200+E224+E266+E308+E350+E380+E410+E446+E464+E482+E500+E524+E548</f>
        <v>5733299.78</v>
      </c>
      <c r="F565" s="8">
        <f t="shared" si="20"/>
        <v>5645399.2299999995</v>
      </c>
      <c r="G565" s="8">
        <f t="shared" si="20"/>
        <v>3469352.55</v>
      </c>
      <c r="H565" s="47">
        <f>G565/F565</f>
        <v>0.614545120487431</v>
      </c>
      <c r="I565" s="8">
        <f>I7+I25+I74+I110+I146+I170+I200+I224+I266+I308+I350+I380+I410+I446+I464+I482+I500+I524+I548</f>
        <v>3483691.0300000003</v>
      </c>
      <c r="J565" s="48">
        <f>I565/F565</f>
        <v>0.6170849727486856</v>
      </c>
      <c r="L565" s="22"/>
    </row>
    <row r="566" spans="3:12" ht="30" customHeight="1">
      <c r="C566" s="12" t="s">
        <v>13</v>
      </c>
      <c r="D566" s="8">
        <f>D8+D26+D75+D111+D147+D171+D201+D225++D267+D309+D351+D381+D411+D447+D465+D483+D501+D525+D549</f>
        <v>5210457.63</v>
      </c>
      <c r="E566" s="8">
        <f>E8+E26+E75+E111+E147+E171+E201+E225+E267+E309+E351+E381+E411+E447+E465+E483+E501+E525+E549</f>
        <v>5088084.279999999</v>
      </c>
      <c r="F566" s="8">
        <f t="shared" si="20"/>
        <v>5182327.71</v>
      </c>
      <c r="G566" s="8">
        <f t="shared" si="20"/>
        <v>2654401.389999999</v>
      </c>
      <c r="H566" s="47">
        <f>G566/F566</f>
        <v>0.5122025349492997</v>
      </c>
      <c r="I566" s="8">
        <f>I8+I26+I75+I111+I147+I171+I201+I225+I267+I309+I351+I381+I411+I447+I465+I483+I501+I525+I549</f>
        <v>2862498.68</v>
      </c>
      <c r="J566" s="48">
        <f>I566/F566</f>
        <v>0.5523577126310293</v>
      </c>
      <c r="L566" s="22"/>
    </row>
    <row r="567" spans="3:10" ht="29.25" customHeight="1">
      <c r="C567" s="12" t="s">
        <v>14</v>
      </c>
      <c r="D567" s="8">
        <f>D9+D27+D76+D112+D148+D172+D202+D226++D268+D310+D352+D382+D412+D448+D466+D484+D502+D526+D550</f>
        <v>0</v>
      </c>
      <c r="E567" s="8">
        <f>E9+E27+E76+E112+E148+E172+E202+E226++E268+E310+E352+E382+E412+E448+E466+E484+E502+E526+E550</f>
        <v>0</v>
      </c>
      <c r="F567" s="8">
        <f t="shared" si="20"/>
        <v>2923798.65</v>
      </c>
      <c r="G567" s="8">
        <f t="shared" si="20"/>
        <v>1374380.44</v>
      </c>
      <c r="H567" s="47">
        <f>G567/F567</f>
        <v>0.4700667195396646</v>
      </c>
      <c r="I567" s="8">
        <f>I9+I27+I76+I112+I148+I172+I202+I226+I268+I310+I352+I382+I412+I448+I466+I484+I502+I526+I550</f>
        <v>1372163.3</v>
      </c>
      <c r="J567" s="48">
        <f>I567/F567</f>
        <v>0.4693084115077487</v>
      </c>
    </row>
    <row r="568" spans="2:13" s="17" customFormat="1" ht="13.5" customHeight="1">
      <c r="B568" s="15"/>
      <c r="C568" s="15"/>
      <c r="D568" s="16"/>
      <c r="E568" s="15"/>
      <c r="F568" s="15"/>
      <c r="G568" s="15"/>
      <c r="H568" s="15"/>
      <c r="I568" s="16"/>
      <c r="M568" s="15"/>
    </row>
    <row r="569" spans="2:9" s="17" customFormat="1" ht="14.25" customHeight="1">
      <c r="B569" s="18"/>
      <c r="C569" s="15"/>
      <c r="D569" s="15"/>
      <c r="E569" s="15"/>
      <c r="F569" s="15"/>
      <c r="G569" s="15"/>
      <c r="H569" s="15"/>
      <c r="I569" s="15"/>
    </row>
    <row r="570" spans="3:9" ht="87.75" customHeight="1">
      <c r="C570" s="77" t="s">
        <v>109</v>
      </c>
      <c r="D570" s="77"/>
      <c r="E570" s="6"/>
      <c r="F570" s="4"/>
      <c r="G570" s="4"/>
      <c r="H570" s="3"/>
      <c r="I570" s="62" t="s">
        <v>108</v>
      </c>
    </row>
    <row r="571" spans="3:9" ht="14.25" customHeight="1">
      <c r="C571" s="67"/>
      <c r="D571" s="67"/>
      <c r="E571" s="10"/>
      <c r="F571" s="4"/>
      <c r="G571" s="4"/>
      <c r="H571" s="3"/>
      <c r="I571" s="6"/>
    </row>
    <row r="572" spans="3:9" ht="15.75">
      <c r="C572" s="2"/>
      <c r="D572" s="4"/>
      <c r="E572" s="10"/>
      <c r="F572" s="4"/>
      <c r="G572" s="4"/>
      <c r="H572" s="3"/>
      <c r="I572" s="6"/>
    </row>
    <row r="573" spans="3:9" ht="15.75">
      <c r="C573" s="2"/>
      <c r="D573" s="4"/>
      <c r="E573" s="10"/>
      <c r="F573" s="4"/>
      <c r="G573" s="4"/>
      <c r="H573" s="3"/>
      <c r="I573" s="6"/>
    </row>
    <row r="574" spans="3:9" ht="15.75">
      <c r="C574" s="2"/>
      <c r="D574" s="5"/>
      <c r="E574" s="5"/>
      <c r="F574" s="3"/>
      <c r="G574" s="3"/>
      <c r="H574" s="3"/>
      <c r="I574" s="6"/>
    </row>
    <row r="575" spans="3:9" ht="15.75">
      <c r="C575" s="2"/>
      <c r="D575" s="5"/>
      <c r="E575" s="5"/>
      <c r="F575" s="3"/>
      <c r="G575" s="3"/>
      <c r="H575" s="3"/>
      <c r="I575" s="6"/>
    </row>
    <row r="576" spans="3:9" ht="15.75">
      <c r="C576" s="2"/>
      <c r="D576" s="5"/>
      <c r="E576" s="5"/>
      <c r="F576" s="3"/>
      <c r="G576" s="3"/>
      <c r="H576" s="3"/>
      <c r="I576" s="6"/>
    </row>
    <row r="577" spans="3:9" ht="15.75">
      <c r="C577" s="2"/>
      <c r="D577" s="5"/>
      <c r="E577" s="5"/>
      <c r="F577" s="3"/>
      <c r="G577" s="3"/>
      <c r="H577" s="3"/>
      <c r="I577" s="6"/>
    </row>
    <row r="578" spans="3:9" ht="15.75">
      <c r="C578" s="2"/>
      <c r="D578" s="5"/>
      <c r="E578" s="5"/>
      <c r="F578" s="3"/>
      <c r="G578" s="3"/>
      <c r="H578" s="3"/>
      <c r="I578" s="6"/>
    </row>
    <row r="579" spans="3:9" ht="15.75">
      <c r="C579" s="2"/>
      <c r="D579" s="5"/>
      <c r="E579" s="5"/>
      <c r="F579" s="3"/>
      <c r="G579" s="3"/>
      <c r="H579" s="3"/>
      <c r="I579" s="6"/>
    </row>
    <row r="580" spans="3:9" ht="15.75">
      <c r="C580" s="2"/>
      <c r="D580" s="5"/>
      <c r="E580" s="5"/>
      <c r="F580" s="3"/>
      <c r="G580" s="3"/>
      <c r="H580" s="3"/>
      <c r="I580" s="6"/>
    </row>
    <row r="581" spans="3:9" ht="15.75">
      <c r="C581" s="2"/>
      <c r="D581" s="5"/>
      <c r="E581" s="5"/>
      <c r="F581" s="3"/>
      <c r="G581" s="3"/>
      <c r="H581" s="3"/>
      <c r="I581" s="6"/>
    </row>
    <row r="582" spans="3:9" ht="15">
      <c r="C582" s="2"/>
      <c r="F582" s="2"/>
      <c r="G582" s="2"/>
      <c r="H582" s="2"/>
      <c r="I582" s="5"/>
    </row>
    <row r="583" spans="3:9" ht="15">
      <c r="C583" s="2"/>
      <c r="F583" s="2"/>
      <c r="G583" s="2"/>
      <c r="H583" s="2"/>
      <c r="I583" s="5"/>
    </row>
    <row r="584" spans="3:9" ht="15">
      <c r="C584" s="2"/>
      <c r="F584" s="2"/>
      <c r="G584" s="2"/>
      <c r="H584" s="2"/>
      <c r="I584" s="5"/>
    </row>
    <row r="585" spans="3:9" ht="15">
      <c r="C585" s="2"/>
      <c r="F585" s="2"/>
      <c r="G585" s="2"/>
      <c r="H585" s="2"/>
      <c r="I585" s="5"/>
    </row>
  </sheetData>
  <sheetProtection/>
  <mergeCells count="9">
    <mergeCell ref="C571:D571"/>
    <mergeCell ref="C1:J1"/>
    <mergeCell ref="C2:C4"/>
    <mergeCell ref="D2:D4"/>
    <mergeCell ref="E2:E4"/>
    <mergeCell ref="F2:F4"/>
    <mergeCell ref="G2:H3"/>
    <mergeCell ref="I2:J3"/>
    <mergeCell ref="C570:D570"/>
  </mergeCells>
  <printOptions horizontalCentered="1"/>
  <pageMargins left="0" right="0" top="0.35433070866141736" bottom="0.3937007874015748" header="0.3937007874015748" footer="0.5118110236220472"/>
  <pageSetup fitToHeight="0" fitToWidth="1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Масалитинова</dc:creator>
  <cp:keywords/>
  <dc:description/>
  <cp:lastModifiedBy>Zverdvd.org</cp:lastModifiedBy>
  <cp:lastPrinted>2021-11-16T12:53:46Z</cp:lastPrinted>
  <dcterms:created xsi:type="dcterms:W3CDTF">2010-05-17T05:37:16Z</dcterms:created>
  <dcterms:modified xsi:type="dcterms:W3CDTF">2021-11-18T11:16:27Z</dcterms:modified>
  <cp:category/>
  <cp:version/>
  <cp:contentType/>
  <cp:contentStatus/>
</cp:coreProperties>
</file>