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8800" windowHeight="1213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G137" i="1"/>
  <c r="B620"/>
  <c r="K620"/>
  <c r="J620"/>
  <c r="I620"/>
  <c r="F620"/>
  <c r="E620"/>
  <c r="D620"/>
  <c r="C620"/>
  <c r="L550"/>
  <c r="L542"/>
  <c r="L508"/>
  <c r="L507"/>
  <c r="L506"/>
  <c r="L499"/>
  <c r="L498"/>
  <c r="L493"/>
  <c r="B473"/>
  <c r="G473"/>
  <c r="L428"/>
  <c r="L324"/>
  <c r="L363" l="1"/>
  <c r="L348"/>
  <c r="L347"/>
  <c r="L344"/>
  <c r="L343"/>
  <c r="L342"/>
  <c r="L341"/>
  <c r="L340"/>
  <c r="L291"/>
  <c r="L223"/>
  <c r="L103"/>
  <c r="L84" l="1"/>
  <c r="L131" l="1"/>
  <c r="B600"/>
  <c r="C600"/>
  <c r="D600"/>
  <c r="E600"/>
  <c r="F600"/>
  <c r="G600"/>
  <c r="H600"/>
  <c r="I600"/>
  <c r="J600"/>
  <c r="K600"/>
  <c r="C602"/>
  <c r="B602"/>
  <c r="D602"/>
  <c r="E602"/>
  <c r="F602"/>
  <c r="H602"/>
  <c r="I602"/>
  <c r="J602"/>
  <c r="K602"/>
  <c r="L617"/>
  <c r="L618"/>
  <c r="L619"/>
  <c r="B617"/>
  <c r="C617"/>
  <c r="D617"/>
  <c r="E617"/>
  <c r="F617"/>
  <c r="G617"/>
  <c r="H617"/>
  <c r="I617"/>
  <c r="J617"/>
  <c r="K617"/>
  <c r="B618"/>
  <c r="C618"/>
  <c r="E618"/>
  <c r="D618"/>
  <c r="F618"/>
  <c r="G618"/>
  <c r="H618"/>
  <c r="I618"/>
  <c r="J618"/>
  <c r="K618"/>
  <c r="G619"/>
  <c r="B619"/>
  <c r="I579"/>
  <c r="J579"/>
  <c r="K579"/>
  <c r="F579"/>
  <c r="D579"/>
  <c r="L584"/>
  <c r="L585"/>
  <c r="L586"/>
  <c r="K584"/>
  <c r="J584"/>
  <c r="I584"/>
  <c r="H584"/>
  <c r="G585"/>
  <c r="G586"/>
  <c r="B584"/>
  <c r="F584"/>
  <c r="E584"/>
  <c r="D584"/>
  <c r="C584"/>
  <c r="B585"/>
  <c r="B586"/>
  <c r="L590"/>
  <c r="L593"/>
  <c r="K589"/>
  <c r="J589"/>
  <c r="I589"/>
  <c r="H589"/>
  <c r="H579" s="1"/>
  <c r="G579" s="1"/>
  <c r="G590"/>
  <c r="G591"/>
  <c r="G592"/>
  <c r="L592" s="1"/>
  <c r="G593"/>
  <c r="F589"/>
  <c r="E589"/>
  <c r="E579" s="1"/>
  <c r="D589"/>
  <c r="C589"/>
  <c r="C579" s="1"/>
  <c r="B590"/>
  <c r="B591"/>
  <c r="L591" s="1"/>
  <c r="B592"/>
  <c r="B593"/>
  <c r="G539"/>
  <c r="I549"/>
  <c r="I541"/>
  <c r="I539"/>
  <c r="K539"/>
  <c r="G571"/>
  <c r="G555"/>
  <c r="H555"/>
  <c r="I555"/>
  <c r="J555"/>
  <c r="J554" s="1"/>
  <c r="G574"/>
  <c r="G570"/>
  <c r="L570"/>
  <c r="G569"/>
  <c r="L569" s="1"/>
  <c r="B554"/>
  <c r="C554"/>
  <c r="D554"/>
  <c r="E554"/>
  <c r="F554"/>
  <c r="K555"/>
  <c r="B555"/>
  <c r="C555"/>
  <c r="D555"/>
  <c r="E555"/>
  <c r="F555"/>
  <c r="B570"/>
  <c r="B569"/>
  <c r="G540"/>
  <c r="H540"/>
  <c r="I540"/>
  <c r="J540"/>
  <c r="J549"/>
  <c r="H549"/>
  <c r="G541"/>
  <c r="H541"/>
  <c r="G549"/>
  <c r="K540"/>
  <c r="G553"/>
  <c r="L553" s="1"/>
  <c r="G545"/>
  <c r="L545"/>
  <c r="B540"/>
  <c r="C540"/>
  <c r="D540"/>
  <c r="E540"/>
  <c r="B541"/>
  <c r="C541"/>
  <c r="D541"/>
  <c r="B549"/>
  <c r="B553"/>
  <c r="B552"/>
  <c r="B550"/>
  <c r="C549"/>
  <c r="D549"/>
  <c r="E549"/>
  <c r="F549"/>
  <c r="B545"/>
  <c r="B500"/>
  <c r="C500"/>
  <c r="D500"/>
  <c r="E500"/>
  <c r="F500"/>
  <c r="G500"/>
  <c r="H500"/>
  <c r="I500"/>
  <c r="J500"/>
  <c r="K500"/>
  <c r="G511"/>
  <c r="B511"/>
  <c r="C511"/>
  <c r="D511"/>
  <c r="E511"/>
  <c r="F511"/>
  <c r="H511"/>
  <c r="I511"/>
  <c r="J511"/>
  <c r="K511"/>
  <c r="B506"/>
  <c r="G506"/>
  <c r="B501"/>
  <c r="C501"/>
  <c r="D501"/>
  <c r="E501"/>
  <c r="F501"/>
  <c r="G501"/>
  <c r="H501"/>
  <c r="I501"/>
  <c r="J501"/>
  <c r="K501"/>
  <c r="B495"/>
  <c r="B498"/>
  <c r="B496"/>
  <c r="G495"/>
  <c r="G498"/>
  <c r="G496"/>
  <c r="B515"/>
  <c r="C515"/>
  <c r="G514"/>
  <c r="H514"/>
  <c r="H515"/>
  <c r="G515"/>
  <c r="G516"/>
  <c r="G517"/>
  <c r="B477"/>
  <c r="C477"/>
  <c r="D477"/>
  <c r="G477"/>
  <c r="H477"/>
  <c r="B482"/>
  <c r="C482"/>
  <c r="D482"/>
  <c r="G482"/>
  <c r="H482"/>
  <c r="L485"/>
  <c r="B490"/>
  <c r="B491"/>
  <c r="B485" s="1"/>
  <c r="B492"/>
  <c r="B493"/>
  <c r="C485"/>
  <c r="D485"/>
  <c r="E485"/>
  <c r="F485"/>
  <c r="G485"/>
  <c r="H485"/>
  <c r="I485"/>
  <c r="J485"/>
  <c r="K485"/>
  <c r="G493"/>
  <c r="G492"/>
  <c r="B456"/>
  <c r="B451"/>
  <c r="C451"/>
  <c r="D451"/>
  <c r="E451"/>
  <c r="F451"/>
  <c r="G453"/>
  <c r="G459"/>
  <c r="L459" s="1"/>
  <c r="H456"/>
  <c r="G456" s="1"/>
  <c r="I456"/>
  <c r="J456"/>
  <c r="K456"/>
  <c r="H451"/>
  <c r="I451"/>
  <c r="J451"/>
  <c r="K451"/>
  <c r="B438"/>
  <c r="C438"/>
  <c r="D438"/>
  <c r="E438"/>
  <c r="F438"/>
  <c r="G438"/>
  <c r="H438"/>
  <c r="I438"/>
  <c r="J438"/>
  <c r="K438"/>
  <c r="B439"/>
  <c r="C439"/>
  <c r="D439"/>
  <c r="E439"/>
  <c r="F439"/>
  <c r="G439"/>
  <c r="H439"/>
  <c r="I439"/>
  <c r="J439"/>
  <c r="K439"/>
  <c r="B447"/>
  <c r="C447"/>
  <c r="D447"/>
  <c r="E447"/>
  <c r="F447"/>
  <c r="G447"/>
  <c r="H447"/>
  <c r="I447"/>
  <c r="J447"/>
  <c r="K447"/>
  <c r="B378"/>
  <c r="L378" s="1"/>
  <c r="C379"/>
  <c r="C378" s="1"/>
  <c r="D378"/>
  <c r="E378"/>
  <c r="F378"/>
  <c r="G378"/>
  <c r="I378"/>
  <c r="J378"/>
  <c r="H378"/>
  <c r="K378"/>
  <c r="B386"/>
  <c r="C386"/>
  <c r="D386"/>
  <c r="E386"/>
  <c r="F386"/>
  <c r="G386"/>
  <c r="H386"/>
  <c r="I386"/>
  <c r="J386"/>
  <c r="K386"/>
  <c r="B397"/>
  <c r="C397"/>
  <c r="D397"/>
  <c r="E397"/>
  <c r="F397"/>
  <c r="G397"/>
  <c r="H397"/>
  <c r="I397"/>
  <c r="J397"/>
  <c r="K397"/>
  <c r="L403"/>
  <c r="B403"/>
  <c r="C403"/>
  <c r="D403"/>
  <c r="E403"/>
  <c r="F403"/>
  <c r="G403"/>
  <c r="H403"/>
  <c r="I403"/>
  <c r="J403"/>
  <c r="K403"/>
  <c r="B324"/>
  <c r="G324"/>
  <c r="B338"/>
  <c r="C338"/>
  <c r="D338"/>
  <c r="G338"/>
  <c r="H338"/>
  <c r="I338"/>
  <c r="B339"/>
  <c r="C339"/>
  <c r="D339"/>
  <c r="G339"/>
  <c r="H339"/>
  <c r="I339"/>
  <c r="I345"/>
  <c r="H345"/>
  <c r="G345"/>
  <c r="B345"/>
  <c r="D345"/>
  <c r="C345"/>
  <c r="B330"/>
  <c r="C330"/>
  <c r="D330"/>
  <c r="B334"/>
  <c r="C334"/>
  <c r="D334"/>
  <c r="H334"/>
  <c r="H330" s="1"/>
  <c r="I334"/>
  <c r="I330" s="1"/>
  <c r="B325"/>
  <c r="C325"/>
  <c r="G325"/>
  <c r="H325"/>
  <c r="D325"/>
  <c r="E325"/>
  <c r="F325"/>
  <c r="B326"/>
  <c r="C326"/>
  <c r="G326"/>
  <c r="I325"/>
  <c r="J325"/>
  <c r="K325"/>
  <c r="H326"/>
  <c r="I326"/>
  <c r="J326"/>
  <c r="K326"/>
  <c r="H450" l="1"/>
  <c r="G450" s="1"/>
  <c r="G589"/>
  <c r="B589"/>
  <c r="B579"/>
  <c r="G584"/>
  <c r="G334"/>
  <c r="G330" s="1"/>
  <c r="E330"/>
  <c r="F330"/>
  <c r="J330"/>
  <c r="K330"/>
  <c r="G336"/>
  <c r="G335"/>
  <c r="B327"/>
  <c r="E324"/>
  <c r="F324"/>
  <c r="J324"/>
  <c r="K324"/>
  <c r="G332"/>
  <c r="G331"/>
  <c r="B332"/>
  <c r="L336"/>
  <c r="E339"/>
  <c r="F339"/>
  <c r="B340"/>
  <c r="B341"/>
  <c r="B342"/>
  <c r="B343"/>
  <c r="B344"/>
  <c r="G340"/>
  <c r="G341"/>
  <c r="G342"/>
  <c r="G343"/>
  <c r="G344"/>
  <c r="J339"/>
  <c r="K339"/>
  <c r="B346"/>
  <c r="B347"/>
  <c r="B348"/>
  <c r="B349"/>
  <c r="G346"/>
  <c r="G347"/>
  <c r="G348"/>
  <c r="G349"/>
  <c r="L356"/>
  <c r="L355"/>
  <c r="B355"/>
  <c r="C355"/>
  <c r="D355"/>
  <c r="E355"/>
  <c r="F355"/>
  <c r="G355"/>
  <c r="G356"/>
  <c r="G357"/>
  <c r="G358"/>
  <c r="H355"/>
  <c r="I355"/>
  <c r="J355"/>
  <c r="K355"/>
  <c r="G360"/>
  <c r="K360"/>
  <c r="G363"/>
  <c r="B359"/>
  <c r="F360"/>
  <c r="B360"/>
  <c r="C364"/>
  <c r="B364"/>
  <c r="G364"/>
  <c r="G370"/>
  <c r="B370"/>
  <c r="B373"/>
  <c r="G373"/>
  <c r="B363"/>
  <c r="B358"/>
  <c r="I309"/>
  <c r="D309"/>
  <c r="D308"/>
  <c r="B308" s="1"/>
  <c r="B298" s="1"/>
  <c r="B305"/>
  <c r="C298"/>
  <c r="E298"/>
  <c r="F298"/>
  <c r="H298"/>
  <c r="J298"/>
  <c r="K298"/>
  <c r="G305"/>
  <c r="B309"/>
  <c r="G309"/>
  <c r="G310"/>
  <c r="G311"/>
  <c r="B310"/>
  <c r="B311"/>
  <c r="L311" s="1"/>
  <c r="B312"/>
  <c r="C312"/>
  <c r="D312"/>
  <c r="E312"/>
  <c r="F312"/>
  <c r="G312"/>
  <c r="H312"/>
  <c r="I312"/>
  <c r="J312"/>
  <c r="K312"/>
  <c r="G317"/>
  <c r="G316"/>
  <c r="B317"/>
  <c r="B316"/>
  <c r="B315"/>
  <c r="B321"/>
  <c r="B322"/>
  <c r="C300"/>
  <c r="G226"/>
  <c r="I226"/>
  <c r="G227"/>
  <c r="I227"/>
  <c r="H228"/>
  <c r="H232"/>
  <c r="H227" s="1"/>
  <c r="H237"/>
  <c r="H242"/>
  <c r="H245"/>
  <c r="H250"/>
  <c r="C226"/>
  <c r="B226"/>
  <c r="D226"/>
  <c r="B227"/>
  <c r="C227"/>
  <c r="D227"/>
  <c r="B228"/>
  <c r="B257"/>
  <c r="G258"/>
  <c r="G259"/>
  <c r="G260"/>
  <c r="B258"/>
  <c r="B259"/>
  <c r="B260"/>
  <c r="B261"/>
  <c r="G263"/>
  <c r="B263"/>
  <c r="B264"/>
  <c r="B265"/>
  <c r="B266"/>
  <c r="B268"/>
  <c r="B267"/>
  <c r="G267"/>
  <c r="J267"/>
  <c r="K267"/>
  <c r="G269"/>
  <c r="B269"/>
  <c r="C269"/>
  <c r="D269"/>
  <c r="E269"/>
  <c r="F269"/>
  <c r="H269"/>
  <c r="I269"/>
  <c r="J269"/>
  <c r="K269"/>
  <c r="G270"/>
  <c r="B270"/>
  <c r="G271"/>
  <c r="G272"/>
  <c r="B271"/>
  <c r="B272"/>
  <c r="B274"/>
  <c r="B273"/>
  <c r="G273"/>
  <c r="G275"/>
  <c r="B275"/>
  <c r="B281"/>
  <c r="C281"/>
  <c r="D281"/>
  <c r="E281"/>
  <c r="F281"/>
  <c r="G281"/>
  <c r="H281"/>
  <c r="I281"/>
  <c r="J281"/>
  <c r="K281"/>
  <c r="B282"/>
  <c r="C282"/>
  <c r="D282"/>
  <c r="E282"/>
  <c r="F282"/>
  <c r="G282"/>
  <c r="H282"/>
  <c r="I282"/>
  <c r="J282"/>
  <c r="K282"/>
  <c r="B289"/>
  <c r="B291"/>
  <c r="B290"/>
  <c r="C290"/>
  <c r="D290"/>
  <c r="E290"/>
  <c r="F291"/>
  <c r="F290"/>
  <c r="G289"/>
  <c r="H289"/>
  <c r="I289"/>
  <c r="J289"/>
  <c r="K289"/>
  <c r="G290"/>
  <c r="H290"/>
  <c r="I290"/>
  <c r="J290"/>
  <c r="K290"/>
  <c r="B295"/>
  <c r="C295"/>
  <c r="D295"/>
  <c r="E295"/>
  <c r="F295"/>
  <c r="G295"/>
  <c r="H295"/>
  <c r="I295"/>
  <c r="J295"/>
  <c r="K295"/>
  <c r="C257"/>
  <c r="F263"/>
  <c r="E263"/>
  <c r="D263"/>
  <c r="C263"/>
  <c r="K263"/>
  <c r="J263"/>
  <c r="I263"/>
  <c r="H263"/>
  <c r="B250"/>
  <c r="C250"/>
  <c r="D250"/>
  <c r="E250"/>
  <c r="F250"/>
  <c r="G250"/>
  <c r="I250"/>
  <c r="J250"/>
  <c r="K250"/>
  <c r="B245"/>
  <c r="C245"/>
  <c r="D245"/>
  <c r="E245"/>
  <c r="F245"/>
  <c r="G245"/>
  <c r="I245"/>
  <c r="J245"/>
  <c r="K245"/>
  <c r="B243"/>
  <c r="B242"/>
  <c r="C242"/>
  <c r="D242"/>
  <c r="E242"/>
  <c r="F242"/>
  <c r="G242"/>
  <c r="I242"/>
  <c r="J242"/>
  <c r="K242"/>
  <c r="B237"/>
  <c r="C237"/>
  <c r="D237"/>
  <c r="E237"/>
  <c r="F237"/>
  <c r="G237"/>
  <c r="I237"/>
  <c r="J237"/>
  <c r="K237"/>
  <c r="B232"/>
  <c r="C232"/>
  <c r="D232"/>
  <c r="E232"/>
  <c r="F232"/>
  <c r="G232"/>
  <c r="I232"/>
  <c r="J232"/>
  <c r="K232"/>
  <c r="C228"/>
  <c r="D228"/>
  <c r="E228"/>
  <c r="F228"/>
  <c r="G228"/>
  <c r="I228"/>
  <c r="J228"/>
  <c r="K228"/>
  <c r="G229"/>
  <c r="G230"/>
  <c r="G231"/>
  <c r="B201"/>
  <c r="B200"/>
  <c r="C200"/>
  <c r="D200"/>
  <c r="E200"/>
  <c r="F200"/>
  <c r="G200"/>
  <c r="H200"/>
  <c r="I200"/>
  <c r="J200"/>
  <c r="K200"/>
  <c r="C201"/>
  <c r="D201"/>
  <c r="E201"/>
  <c r="F201"/>
  <c r="G201"/>
  <c r="H201"/>
  <c r="I201"/>
  <c r="J201"/>
  <c r="K201"/>
  <c r="B207"/>
  <c r="C207"/>
  <c r="D207"/>
  <c r="E207"/>
  <c r="F207"/>
  <c r="G207"/>
  <c r="H207"/>
  <c r="I207"/>
  <c r="J207"/>
  <c r="K207"/>
  <c r="B209"/>
  <c r="C209"/>
  <c r="D209"/>
  <c r="E209"/>
  <c r="F209"/>
  <c r="G209"/>
  <c r="H209"/>
  <c r="I209"/>
  <c r="J209"/>
  <c r="K209"/>
  <c r="B210"/>
  <c r="C210"/>
  <c r="D210"/>
  <c r="E210"/>
  <c r="F210"/>
  <c r="G210"/>
  <c r="H210"/>
  <c r="I210"/>
  <c r="J210"/>
  <c r="K210"/>
  <c r="B214"/>
  <c r="C214"/>
  <c r="D214"/>
  <c r="E214"/>
  <c r="F214"/>
  <c r="G214"/>
  <c r="H214"/>
  <c r="I214"/>
  <c r="J214"/>
  <c r="K214"/>
  <c r="B218"/>
  <c r="C218"/>
  <c r="D218"/>
  <c r="E218"/>
  <c r="F218"/>
  <c r="G218"/>
  <c r="H218"/>
  <c r="I218"/>
  <c r="J218"/>
  <c r="K218"/>
  <c r="G220"/>
  <c r="G219"/>
  <c r="B220"/>
  <c r="B219"/>
  <c r="L224"/>
  <c r="G224"/>
  <c r="G223" s="1"/>
  <c r="B224"/>
  <c r="L225"/>
  <c r="B221"/>
  <c r="C221"/>
  <c r="D221"/>
  <c r="E221"/>
  <c r="F221"/>
  <c r="H221"/>
  <c r="G221" s="1"/>
  <c r="I221"/>
  <c r="J221"/>
  <c r="K221"/>
  <c r="B223"/>
  <c r="C223"/>
  <c r="D223"/>
  <c r="E223"/>
  <c r="F223"/>
  <c r="H223"/>
  <c r="I223"/>
  <c r="J223"/>
  <c r="K223"/>
  <c r="G225"/>
  <c r="B225"/>
  <c r="C224"/>
  <c r="D224"/>
  <c r="E224"/>
  <c r="F224"/>
  <c r="H224"/>
  <c r="I224"/>
  <c r="J224"/>
  <c r="K224"/>
  <c r="L198"/>
  <c r="B28"/>
  <c r="L28"/>
  <c r="C166"/>
  <c r="E166"/>
  <c r="F166"/>
  <c r="H166"/>
  <c r="J166"/>
  <c r="K166"/>
  <c r="C167"/>
  <c r="E167"/>
  <c r="F167"/>
  <c r="H167"/>
  <c r="I167"/>
  <c r="I166" s="1"/>
  <c r="G166" s="1"/>
  <c r="J167"/>
  <c r="K167"/>
  <c r="G168"/>
  <c r="H168"/>
  <c r="I168"/>
  <c r="J168"/>
  <c r="K168"/>
  <c r="G174"/>
  <c r="H174"/>
  <c r="I174"/>
  <c r="J174"/>
  <c r="K174"/>
  <c r="B174"/>
  <c r="F174"/>
  <c r="E174"/>
  <c r="D174"/>
  <c r="C174"/>
  <c r="B175"/>
  <c r="C175"/>
  <c r="D175"/>
  <c r="E175"/>
  <c r="F175"/>
  <c r="G175"/>
  <c r="H175"/>
  <c r="I175"/>
  <c r="J175"/>
  <c r="K175"/>
  <c r="B178"/>
  <c r="C178"/>
  <c r="D178"/>
  <c r="E178"/>
  <c r="F178" s="1"/>
  <c r="G178"/>
  <c r="H178"/>
  <c r="I178"/>
  <c r="J178"/>
  <c r="K178"/>
  <c r="L182"/>
  <c r="C181"/>
  <c r="D181"/>
  <c r="E181"/>
  <c r="F181"/>
  <c r="B182"/>
  <c r="G181"/>
  <c r="G182"/>
  <c r="H181"/>
  <c r="I181"/>
  <c r="J181"/>
  <c r="K181"/>
  <c r="G183"/>
  <c r="L183" s="1"/>
  <c r="B183"/>
  <c r="C183"/>
  <c r="D183"/>
  <c r="E183"/>
  <c r="F183"/>
  <c r="H183"/>
  <c r="I183"/>
  <c r="J183"/>
  <c r="K183"/>
  <c r="B184"/>
  <c r="G184"/>
  <c r="L184" s="1"/>
  <c r="L185"/>
  <c r="B185"/>
  <c r="B186"/>
  <c r="B187"/>
  <c r="C186"/>
  <c r="D186"/>
  <c r="E186"/>
  <c r="F186"/>
  <c r="G185"/>
  <c r="H185"/>
  <c r="I185"/>
  <c r="J185"/>
  <c r="K185"/>
  <c r="G186"/>
  <c r="G187"/>
  <c r="H186"/>
  <c r="I186"/>
  <c r="J186"/>
  <c r="K186"/>
  <c r="G180"/>
  <c r="L180"/>
  <c r="B180"/>
  <c r="H82"/>
  <c r="H81" s="1"/>
  <c r="B80"/>
  <c r="C80"/>
  <c r="D80"/>
  <c r="E80"/>
  <c r="F80"/>
  <c r="J80"/>
  <c r="K80"/>
  <c r="B81"/>
  <c r="B112"/>
  <c r="C81"/>
  <c r="D81"/>
  <c r="E81"/>
  <c r="F81"/>
  <c r="G82"/>
  <c r="J81"/>
  <c r="K81"/>
  <c r="B82"/>
  <c r="B84"/>
  <c r="C82"/>
  <c r="D82"/>
  <c r="E82"/>
  <c r="F82"/>
  <c r="G84"/>
  <c r="I82"/>
  <c r="J82"/>
  <c r="K82"/>
  <c r="B100"/>
  <c r="C100"/>
  <c r="D100"/>
  <c r="E100"/>
  <c r="F100"/>
  <c r="G100"/>
  <c r="H100"/>
  <c r="I100"/>
  <c r="I81" s="1"/>
  <c r="I80" s="1"/>
  <c r="J100"/>
  <c r="K100"/>
  <c r="B108"/>
  <c r="C108"/>
  <c r="D108"/>
  <c r="E108"/>
  <c r="F108"/>
  <c r="G108"/>
  <c r="H108"/>
  <c r="I108"/>
  <c r="J108"/>
  <c r="K108"/>
  <c r="B110"/>
  <c r="C110"/>
  <c r="D110"/>
  <c r="E110"/>
  <c r="F110"/>
  <c r="G110"/>
  <c r="H110"/>
  <c r="I110"/>
  <c r="J110"/>
  <c r="K110"/>
  <c r="B114"/>
  <c r="G116"/>
  <c r="B116"/>
  <c r="C116"/>
  <c r="D116"/>
  <c r="E116"/>
  <c r="F116"/>
  <c r="H116"/>
  <c r="I116"/>
  <c r="J116"/>
  <c r="K116"/>
  <c r="B118"/>
  <c r="C118"/>
  <c r="D118"/>
  <c r="E118"/>
  <c r="F118"/>
  <c r="G118"/>
  <c r="H118"/>
  <c r="I118"/>
  <c r="J118"/>
  <c r="K118"/>
  <c r="B121"/>
  <c r="C121"/>
  <c r="D121"/>
  <c r="E121"/>
  <c r="F121"/>
  <c r="G121"/>
  <c r="G122"/>
  <c r="H121"/>
  <c r="I121"/>
  <c r="J121"/>
  <c r="K121"/>
  <c r="B122"/>
  <c r="C122"/>
  <c r="D122"/>
  <c r="E122"/>
  <c r="F122"/>
  <c r="H122"/>
  <c r="I122"/>
  <c r="J122"/>
  <c r="K122"/>
  <c r="G128"/>
  <c r="H128"/>
  <c r="I128"/>
  <c r="J128"/>
  <c r="K128"/>
  <c r="B130"/>
  <c r="C130"/>
  <c r="D130"/>
  <c r="E130"/>
  <c r="F130"/>
  <c r="G130"/>
  <c r="G131"/>
  <c r="H130"/>
  <c r="I130"/>
  <c r="J130"/>
  <c r="K130"/>
  <c r="B134"/>
  <c r="G134"/>
  <c r="C134"/>
  <c r="D134"/>
  <c r="E134"/>
  <c r="F134"/>
  <c r="H134"/>
  <c r="I134"/>
  <c r="J134"/>
  <c r="K134"/>
  <c r="C135"/>
  <c r="D135"/>
  <c r="E135"/>
  <c r="F135"/>
  <c r="H135"/>
  <c r="I135"/>
  <c r="J135"/>
  <c r="K135"/>
  <c r="L136"/>
  <c r="G127"/>
  <c r="L127"/>
  <c r="B127"/>
  <c r="L106"/>
  <c r="L108"/>
  <c r="L109"/>
  <c r="G109"/>
  <c r="G107"/>
  <c r="L107"/>
  <c r="G99"/>
  <c r="L99"/>
  <c r="G98"/>
  <c r="L98" s="1"/>
  <c r="G97"/>
  <c r="L97" s="1"/>
  <c r="G96"/>
  <c r="L96" s="1"/>
  <c r="B107"/>
  <c r="B99"/>
  <c r="B98"/>
  <c r="B97"/>
  <c r="B96"/>
  <c r="C24"/>
  <c r="C77"/>
  <c r="B76"/>
  <c r="B68"/>
  <c r="L589" l="1"/>
  <c r="L339"/>
  <c r="D298"/>
  <c r="G167"/>
  <c r="B181"/>
  <c r="L181" s="1"/>
  <c r="H80"/>
  <c r="G81"/>
  <c r="G80" s="1"/>
  <c r="L82"/>
  <c r="E23"/>
  <c r="F23"/>
  <c r="G23"/>
  <c r="H23"/>
  <c r="I23"/>
  <c r="J23"/>
  <c r="K23"/>
  <c r="L64"/>
  <c r="B77"/>
  <c r="C76"/>
  <c r="H77"/>
  <c r="H76"/>
  <c r="C68"/>
  <c r="D68"/>
  <c r="E68"/>
  <c r="F68"/>
  <c r="G68"/>
  <c r="H68"/>
  <c r="I68"/>
  <c r="J68"/>
  <c r="K68"/>
  <c r="B71"/>
  <c r="G71"/>
  <c r="L71" s="1"/>
  <c r="G62"/>
  <c r="G60"/>
  <c r="G50"/>
  <c r="B50"/>
  <c r="G49"/>
  <c r="B49"/>
  <c r="G48"/>
  <c r="B48"/>
  <c r="G46"/>
  <c r="B46"/>
  <c r="G45"/>
  <c r="B45"/>
  <c r="G44"/>
  <c r="B44"/>
  <c r="B43"/>
  <c r="C43"/>
  <c r="D43"/>
  <c r="E43"/>
  <c r="F43"/>
  <c r="H43"/>
  <c r="G43" s="1"/>
  <c r="I43"/>
  <c r="J43"/>
  <c r="K43"/>
  <c r="C50"/>
  <c r="L53"/>
  <c r="L55"/>
  <c r="L57"/>
  <c r="B58"/>
  <c r="B57"/>
  <c r="B56"/>
  <c r="B55"/>
  <c r="B54"/>
  <c r="L54" s="1"/>
  <c r="B53"/>
  <c r="C53"/>
  <c r="D53"/>
  <c r="E53"/>
  <c r="F53"/>
  <c r="G53"/>
  <c r="G54"/>
  <c r="G58"/>
  <c r="H53"/>
  <c r="I53"/>
  <c r="J53"/>
  <c r="K53"/>
  <c r="L59"/>
  <c r="L60"/>
  <c r="L61"/>
  <c r="B59"/>
  <c r="B60"/>
  <c r="B61"/>
  <c r="C59"/>
  <c r="D59"/>
  <c r="E59"/>
  <c r="F59"/>
  <c r="G59"/>
  <c r="G61"/>
  <c r="H59"/>
  <c r="I59"/>
  <c r="J59"/>
  <c r="K59"/>
  <c r="B64"/>
  <c r="B63"/>
  <c r="B62"/>
  <c r="C62"/>
  <c r="D62"/>
  <c r="E62"/>
  <c r="F62"/>
  <c r="G63"/>
  <c r="G64"/>
  <c r="H62"/>
  <c r="I62"/>
  <c r="J62"/>
  <c r="K62"/>
  <c r="G76"/>
  <c r="D76"/>
  <c r="E76"/>
  <c r="F76"/>
  <c r="I76"/>
  <c r="J76"/>
  <c r="K76"/>
  <c r="B69"/>
  <c r="L70"/>
  <c r="L72"/>
  <c r="L73"/>
  <c r="L74"/>
  <c r="L75"/>
  <c r="B72"/>
  <c r="B73"/>
  <c r="C71"/>
  <c r="D71"/>
  <c r="E71"/>
  <c r="F71"/>
  <c r="G72"/>
  <c r="G73"/>
  <c r="H71"/>
  <c r="I71"/>
  <c r="J71"/>
  <c r="K71"/>
  <c r="B74"/>
  <c r="B75"/>
  <c r="C74"/>
  <c r="D74"/>
  <c r="E74"/>
  <c r="F74"/>
  <c r="G74"/>
  <c r="G75"/>
  <c r="H74"/>
  <c r="I74"/>
  <c r="J74"/>
  <c r="K74"/>
  <c r="L77"/>
  <c r="L78"/>
  <c r="G77"/>
  <c r="G78"/>
  <c r="G79"/>
  <c r="K77"/>
  <c r="J77"/>
  <c r="I77"/>
  <c r="B78"/>
  <c r="B79"/>
  <c r="F77"/>
  <c r="E77"/>
  <c r="D77"/>
  <c r="G57"/>
  <c r="B52"/>
  <c r="B51"/>
  <c r="G51"/>
  <c r="G52"/>
  <c r="D50"/>
  <c r="E50"/>
  <c r="F50"/>
  <c r="H50"/>
  <c r="I50"/>
  <c r="J50"/>
  <c r="K50"/>
  <c r="C48"/>
  <c r="D48"/>
  <c r="E48"/>
  <c r="F48"/>
  <c r="H48"/>
  <c r="I48"/>
  <c r="J48"/>
  <c r="K48"/>
  <c r="C44"/>
  <c r="D44"/>
  <c r="E44"/>
  <c r="F44"/>
  <c r="H44"/>
  <c r="I44"/>
  <c r="J44"/>
  <c r="K44"/>
  <c r="G47"/>
  <c r="B47"/>
  <c r="L32"/>
  <c r="G41"/>
  <c r="G38"/>
  <c r="G33"/>
  <c r="H32"/>
  <c r="I32"/>
  <c r="J32"/>
  <c r="K32"/>
  <c r="B42"/>
  <c r="B41"/>
  <c r="B40"/>
  <c r="B39"/>
  <c r="B38"/>
  <c r="B37"/>
  <c r="B36"/>
  <c r="B35"/>
  <c r="B34"/>
  <c r="B33"/>
  <c r="C32"/>
  <c r="B32"/>
  <c r="F32"/>
  <c r="E32"/>
  <c r="D32"/>
  <c r="K41"/>
  <c r="J41"/>
  <c r="I41"/>
  <c r="H41"/>
  <c r="F41"/>
  <c r="E41"/>
  <c r="D41"/>
  <c r="C41"/>
  <c r="K38"/>
  <c r="J38"/>
  <c r="I38"/>
  <c r="H38"/>
  <c r="F38"/>
  <c r="E38"/>
  <c r="D38"/>
  <c r="C38"/>
  <c r="K33"/>
  <c r="J33"/>
  <c r="I33"/>
  <c r="H33"/>
  <c r="F33"/>
  <c r="E33"/>
  <c r="D33"/>
  <c r="C33"/>
  <c r="L40"/>
  <c r="L39"/>
  <c r="L38"/>
  <c r="G39"/>
  <c r="G40"/>
  <c r="G24"/>
  <c r="K24"/>
  <c r="J24"/>
  <c r="I24"/>
  <c r="H24"/>
  <c r="F24"/>
  <c r="E24"/>
  <c r="F25"/>
  <c r="D25"/>
  <c r="D24" s="1"/>
  <c r="C25"/>
  <c r="L29"/>
  <c r="L30"/>
  <c r="B29"/>
  <c r="G29"/>
  <c r="H28"/>
  <c r="K28"/>
  <c r="J28"/>
  <c r="I28"/>
  <c r="F28"/>
  <c r="E28"/>
  <c r="D28"/>
  <c r="C28"/>
  <c r="D23" l="1"/>
  <c r="B25"/>
  <c r="L76"/>
  <c r="G599"/>
  <c r="B520"/>
  <c r="C23" l="1"/>
  <c r="B24"/>
  <c r="G95"/>
  <c r="I66"/>
  <c r="I65" s="1"/>
  <c r="H66"/>
  <c r="H65" s="1"/>
  <c r="J66"/>
  <c r="J65" s="1"/>
  <c r="K66"/>
  <c r="G17"/>
  <c r="B23" l="1"/>
  <c r="L24"/>
  <c r="G66"/>
  <c r="K65"/>
  <c r="G65" s="1"/>
  <c r="G452"/>
  <c r="G454"/>
  <c r="L454" s="1"/>
  <c r="G455"/>
  <c r="G457"/>
  <c r="G458"/>
  <c r="G462"/>
  <c r="G465"/>
  <c r="G467"/>
  <c r="G470"/>
  <c r="G474"/>
  <c r="G476"/>
  <c r="G448"/>
  <c r="G440"/>
  <c r="G441"/>
  <c r="G442"/>
  <c r="G443"/>
  <c r="G444"/>
  <c r="G445"/>
  <c r="G446"/>
  <c r="G437"/>
  <c r="G434"/>
  <c r="G435"/>
  <c r="G430"/>
  <c r="G431"/>
  <c r="G427"/>
  <c r="G424"/>
  <c r="G425"/>
  <c r="G381"/>
  <c r="G383"/>
  <c r="G385"/>
  <c r="G388"/>
  <c r="G389"/>
  <c r="G390"/>
  <c r="G391"/>
  <c r="G392"/>
  <c r="G393"/>
  <c r="G399"/>
  <c r="G400"/>
  <c r="G401"/>
  <c r="G412"/>
  <c r="G411"/>
  <c r="G410"/>
  <c r="G409"/>
  <c r="G408"/>
  <c r="G407"/>
  <c r="G406"/>
  <c r="G405"/>
  <c r="G414"/>
  <c r="G416"/>
  <c r="G417"/>
  <c r="I418"/>
  <c r="G420"/>
  <c r="G419"/>
  <c r="G377"/>
  <c r="G375"/>
  <c r="G372"/>
  <c r="G369"/>
  <c r="G367"/>
  <c r="G366"/>
  <c r="G365"/>
  <c r="G361"/>
  <c r="G362"/>
  <c r="G354"/>
  <c r="G351"/>
  <c r="G352"/>
  <c r="G337"/>
  <c r="G333"/>
  <c r="G327"/>
  <c r="G328"/>
  <c r="G329"/>
  <c r="H322"/>
  <c r="I322"/>
  <c r="I321" s="1"/>
  <c r="J322"/>
  <c r="J321" s="1"/>
  <c r="K322"/>
  <c r="K321" s="1"/>
  <c r="G323"/>
  <c r="H318"/>
  <c r="I318"/>
  <c r="J318"/>
  <c r="K318"/>
  <c r="G319"/>
  <c r="G320"/>
  <c r="H316"/>
  <c r="H315" s="1"/>
  <c r="I316"/>
  <c r="I315" s="1"/>
  <c r="J316"/>
  <c r="J315" s="1"/>
  <c r="K316"/>
  <c r="K315" s="1"/>
  <c r="H313"/>
  <c r="I313"/>
  <c r="J313"/>
  <c r="K313"/>
  <c r="G314"/>
  <c r="H309"/>
  <c r="H308" s="1"/>
  <c r="I308"/>
  <c r="J309"/>
  <c r="J308" s="1"/>
  <c r="K309"/>
  <c r="K308" s="1"/>
  <c r="H306"/>
  <c r="H305" s="1"/>
  <c r="I306"/>
  <c r="I305" s="1"/>
  <c r="J306"/>
  <c r="J305" s="1"/>
  <c r="K306"/>
  <c r="K305" s="1"/>
  <c r="G307"/>
  <c r="H303"/>
  <c r="I303"/>
  <c r="J303"/>
  <c r="K303"/>
  <c r="G304"/>
  <c r="H300"/>
  <c r="I300"/>
  <c r="J300"/>
  <c r="K300"/>
  <c r="G301"/>
  <c r="G302"/>
  <c r="G296"/>
  <c r="G297"/>
  <c r="G291"/>
  <c r="G292"/>
  <c r="G293"/>
  <c r="G283"/>
  <c r="G284"/>
  <c r="G285"/>
  <c r="G286"/>
  <c r="G287"/>
  <c r="G288"/>
  <c r="G276"/>
  <c r="G277"/>
  <c r="G278"/>
  <c r="G279"/>
  <c r="G280"/>
  <c r="G274"/>
  <c r="G268"/>
  <c r="G264"/>
  <c r="G265"/>
  <c r="G266"/>
  <c r="G262"/>
  <c r="K258"/>
  <c r="G251"/>
  <c r="G252"/>
  <c r="G253"/>
  <c r="G254"/>
  <c r="G255"/>
  <c r="G256"/>
  <c r="G246"/>
  <c r="G247"/>
  <c r="G248"/>
  <c r="G249"/>
  <c r="G243"/>
  <c r="G244"/>
  <c r="G238"/>
  <c r="G239"/>
  <c r="G240"/>
  <c r="G241"/>
  <c r="G233"/>
  <c r="G234"/>
  <c r="G235"/>
  <c r="G236"/>
  <c r="G203"/>
  <c r="G204"/>
  <c r="G206"/>
  <c r="G208"/>
  <c r="G211"/>
  <c r="G212"/>
  <c r="G213"/>
  <c r="G215"/>
  <c r="G216"/>
  <c r="G217"/>
  <c r="G222"/>
  <c r="G198"/>
  <c r="G199"/>
  <c r="G195"/>
  <c r="G194"/>
  <c r="G191"/>
  <c r="G176"/>
  <c r="G177"/>
  <c r="G179"/>
  <c r="G169"/>
  <c r="G170"/>
  <c r="G171"/>
  <c r="G172"/>
  <c r="G173"/>
  <c r="H164"/>
  <c r="H163" s="1"/>
  <c r="I164"/>
  <c r="I163" s="1"/>
  <c r="J164"/>
  <c r="J163" s="1"/>
  <c r="K164"/>
  <c r="K163" s="1"/>
  <c r="G165"/>
  <c r="G161"/>
  <c r="G162"/>
  <c r="H160"/>
  <c r="I160"/>
  <c r="J160"/>
  <c r="K160"/>
  <c r="H155"/>
  <c r="H154" s="1"/>
  <c r="I155"/>
  <c r="J155"/>
  <c r="K155"/>
  <c r="K154" s="1"/>
  <c r="G156"/>
  <c r="G157"/>
  <c r="G158"/>
  <c r="G159"/>
  <c r="G153"/>
  <c r="G150"/>
  <c r="G147"/>
  <c r="G144"/>
  <c r="H143"/>
  <c r="I143"/>
  <c r="J143"/>
  <c r="K143"/>
  <c r="G142"/>
  <c r="G140"/>
  <c r="I298" l="1"/>
  <c r="G298" s="1"/>
  <c r="L298" s="1"/>
  <c r="G308"/>
  <c r="I154"/>
  <c r="J154"/>
  <c r="I299"/>
  <c r="G315"/>
  <c r="G423"/>
  <c r="H299"/>
  <c r="K299"/>
  <c r="G143"/>
  <c r="G300"/>
  <c r="J299"/>
  <c r="G318"/>
  <c r="G160"/>
  <c r="G303"/>
  <c r="G163"/>
  <c r="G313"/>
  <c r="G155"/>
  <c r="H321"/>
  <c r="G321" s="1"/>
  <c r="G322"/>
  <c r="G164"/>
  <c r="G306"/>
  <c r="G484"/>
  <c r="G491"/>
  <c r="G490"/>
  <c r="G489"/>
  <c r="G488"/>
  <c r="G487"/>
  <c r="G486"/>
  <c r="G481"/>
  <c r="G480"/>
  <c r="H509"/>
  <c r="G497"/>
  <c r="G499"/>
  <c r="G505"/>
  <c r="G504"/>
  <c r="G503"/>
  <c r="G502"/>
  <c r="G507"/>
  <c r="G508"/>
  <c r="G510"/>
  <c r="G512"/>
  <c r="G513"/>
  <c r="H519"/>
  <c r="I519"/>
  <c r="J519"/>
  <c r="K519"/>
  <c r="H521"/>
  <c r="I521"/>
  <c r="I518" s="1"/>
  <c r="J521"/>
  <c r="K521"/>
  <c r="G520"/>
  <c r="G522"/>
  <c r="G526"/>
  <c r="G527"/>
  <c r="G528"/>
  <c r="G529"/>
  <c r="G530"/>
  <c r="G532"/>
  <c r="G533"/>
  <c r="G536"/>
  <c r="G538"/>
  <c r="G572"/>
  <c r="H573"/>
  <c r="H571"/>
  <c r="G542"/>
  <c r="G543"/>
  <c r="G544"/>
  <c r="G546"/>
  <c r="G547"/>
  <c r="G548"/>
  <c r="G550"/>
  <c r="G551"/>
  <c r="G552"/>
  <c r="G556"/>
  <c r="G557"/>
  <c r="G558"/>
  <c r="G559"/>
  <c r="G560"/>
  <c r="G561"/>
  <c r="G562"/>
  <c r="G563"/>
  <c r="G564"/>
  <c r="G565"/>
  <c r="G566"/>
  <c r="G567"/>
  <c r="G568"/>
  <c r="G581"/>
  <c r="G583"/>
  <c r="G588"/>
  <c r="G596"/>
  <c r="G613"/>
  <c r="G612"/>
  <c r="G611"/>
  <c r="G610"/>
  <c r="G609"/>
  <c r="G608"/>
  <c r="G607"/>
  <c r="G606"/>
  <c r="G605"/>
  <c r="G603"/>
  <c r="G616"/>
  <c r="G133"/>
  <c r="G129"/>
  <c r="G126"/>
  <c r="G125"/>
  <c r="G124"/>
  <c r="G123"/>
  <c r="G42"/>
  <c r="G37"/>
  <c r="G36"/>
  <c r="G35"/>
  <c r="G34"/>
  <c r="G27"/>
  <c r="G26"/>
  <c r="G18"/>
  <c r="G19"/>
  <c r="G83"/>
  <c r="G85"/>
  <c r="G86"/>
  <c r="G87"/>
  <c r="G88"/>
  <c r="G89"/>
  <c r="G90"/>
  <c r="G91"/>
  <c r="G92"/>
  <c r="G93"/>
  <c r="G94"/>
  <c r="G101"/>
  <c r="L101" s="1"/>
  <c r="G102"/>
  <c r="G103"/>
  <c r="G104"/>
  <c r="G105"/>
  <c r="G106"/>
  <c r="G111"/>
  <c r="G113"/>
  <c r="G115"/>
  <c r="G117"/>
  <c r="G119"/>
  <c r="G120"/>
  <c r="G136"/>
  <c r="G70"/>
  <c r="G67"/>
  <c r="G56"/>
  <c r="G55"/>
  <c r="G31"/>
  <c r="G30"/>
  <c r="G22"/>
  <c r="G154" l="1"/>
  <c r="J518"/>
  <c r="G299"/>
  <c r="G519"/>
  <c r="G521"/>
  <c r="K518"/>
  <c r="H554"/>
  <c r="H518"/>
  <c r="B616"/>
  <c r="B613"/>
  <c r="B612"/>
  <c r="B611"/>
  <c r="B610"/>
  <c r="B609"/>
  <c r="B608"/>
  <c r="B607"/>
  <c r="B606"/>
  <c r="B605"/>
  <c r="B603"/>
  <c r="B599"/>
  <c r="L599" s="1"/>
  <c r="B596"/>
  <c r="B588"/>
  <c r="B583"/>
  <c r="L583" s="1"/>
  <c r="B581"/>
  <c r="L581" s="1"/>
  <c r="B577"/>
  <c r="B574"/>
  <c r="L574" s="1"/>
  <c r="B572"/>
  <c r="L572" s="1"/>
  <c r="B568"/>
  <c r="L568" s="1"/>
  <c r="B567"/>
  <c r="L567" s="1"/>
  <c r="B566"/>
  <c r="L566" s="1"/>
  <c r="B565"/>
  <c r="L565" s="1"/>
  <c r="B564"/>
  <c r="L564" s="1"/>
  <c r="B563"/>
  <c r="L563" s="1"/>
  <c r="B562"/>
  <c r="L562" s="1"/>
  <c r="B561"/>
  <c r="L561" s="1"/>
  <c r="B560"/>
  <c r="L560" s="1"/>
  <c r="B559"/>
  <c r="L559" s="1"/>
  <c r="B558"/>
  <c r="L558" s="1"/>
  <c r="B557"/>
  <c r="L557" s="1"/>
  <c r="B556"/>
  <c r="L556" s="1"/>
  <c r="L552"/>
  <c r="B551"/>
  <c r="B548"/>
  <c r="B547"/>
  <c r="L547" s="1"/>
  <c r="B546"/>
  <c r="L546" s="1"/>
  <c r="B544"/>
  <c r="L544" s="1"/>
  <c r="B543"/>
  <c r="B542"/>
  <c r="B538"/>
  <c r="B536"/>
  <c r="B533"/>
  <c r="B532"/>
  <c r="F519"/>
  <c r="F518" s="1"/>
  <c r="E519"/>
  <c r="E518" s="1"/>
  <c r="D519"/>
  <c r="C519"/>
  <c r="B519"/>
  <c r="F521"/>
  <c r="E521"/>
  <c r="D521"/>
  <c r="C521"/>
  <c r="B522"/>
  <c r="B521" s="1"/>
  <c r="B517"/>
  <c r="L517" s="1"/>
  <c r="B516"/>
  <c r="L516" s="1"/>
  <c r="B513"/>
  <c r="B512"/>
  <c r="L512" s="1"/>
  <c r="B510"/>
  <c r="L510" s="1"/>
  <c r="B508"/>
  <c r="B507"/>
  <c r="B505"/>
  <c r="L505" s="1"/>
  <c r="B504"/>
  <c r="L504" s="1"/>
  <c r="B503"/>
  <c r="L503" s="1"/>
  <c r="B502"/>
  <c r="B499"/>
  <c r="B497"/>
  <c r="L497" s="1"/>
  <c r="B480"/>
  <c r="L480" s="1"/>
  <c r="B481"/>
  <c r="B484"/>
  <c r="B486"/>
  <c r="L486" s="1"/>
  <c r="B487"/>
  <c r="L487" s="1"/>
  <c r="B488"/>
  <c r="L488" s="1"/>
  <c r="B489"/>
  <c r="L490"/>
  <c r="D426"/>
  <c r="B476"/>
  <c r="B474"/>
  <c r="L474" s="1"/>
  <c r="B470"/>
  <c r="B467"/>
  <c r="L467" s="1"/>
  <c r="B465"/>
  <c r="L465" s="1"/>
  <c r="B462"/>
  <c r="L462" s="1"/>
  <c r="B459"/>
  <c r="B458"/>
  <c r="L458" s="1"/>
  <c r="B457"/>
  <c r="L457" s="1"/>
  <c r="B455"/>
  <c r="L455" s="1"/>
  <c r="B454"/>
  <c r="B453"/>
  <c r="L453" s="1"/>
  <c r="B452"/>
  <c r="L452" s="1"/>
  <c r="B448"/>
  <c r="L448" s="1"/>
  <c r="B446"/>
  <c r="L446" s="1"/>
  <c r="B445"/>
  <c r="L445" s="1"/>
  <c r="B444"/>
  <c r="L444" s="1"/>
  <c r="B443"/>
  <c r="L443" s="1"/>
  <c r="B442"/>
  <c r="L442" s="1"/>
  <c r="B441"/>
  <c r="L441" s="1"/>
  <c r="B440"/>
  <c r="L440" s="1"/>
  <c r="B437"/>
  <c r="B435"/>
  <c r="B434"/>
  <c r="B431"/>
  <c r="L431" s="1"/>
  <c r="B430"/>
  <c r="B427"/>
  <c r="L427" s="1"/>
  <c r="B425"/>
  <c r="L425" s="1"/>
  <c r="B424"/>
  <c r="L424" s="1"/>
  <c r="B414"/>
  <c r="B412"/>
  <c r="L412" s="1"/>
  <c r="B411"/>
  <c r="B410"/>
  <c r="B409"/>
  <c r="B408"/>
  <c r="B407"/>
  <c r="B406"/>
  <c r="B405"/>
  <c r="L405" s="1"/>
  <c r="B401"/>
  <c r="B400"/>
  <c r="L400" s="1"/>
  <c r="B399"/>
  <c r="L399" s="1"/>
  <c r="B385"/>
  <c r="B383"/>
  <c r="B381"/>
  <c r="B377"/>
  <c r="B375"/>
  <c r="B372"/>
  <c r="L372" s="1"/>
  <c r="B369"/>
  <c r="B367"/>
  <c r="L367" s="1"/>
  <c r="B366"/>
  <c r="B365"/>
  <c r="L365" s="1"/>
  <c r="B362"/>
  <c r="L362" s="1"/>
  <c r="B361"/>
  <c r="B357"/>
  <c r="B356"/>
  <c r="B354"/>
  <c r="B352"/>
  <c r="B351"/>
  <c r="B337"/>
  <c r="B336"/>
  <c r="B335"/>
  <c r="L335" s="1"/>
  <c r="B333"/>
  <c r="B329"/>
  <c r="L329" s="1"/>
  <c r="B328"/>
  <c r="B323"/>
  <c r="F322"/>
  <c r="F321" s="1"/>
  <c r="E322"/>
  <c r="E321" s="1"/>
  <c r="D322"/>
  <c r="D321" s="1"/>
  <c r="C322"/>
  <c r="C321" s="1"/>
  <c r="B319"/>
  <c r="B320"/>
  <c r="F318"/>
  <c r="E318"/>
  <c r="D318"/>
  <c r="C318"/>
  <c r="F316"/>
  <c r="E316"/>
  <c r="D316"/>
  <c r="C316"/>
  <c r="B314"/>
  <c r="F313"/>
  <c r="E313"/>
  <c r="D313"/>
  <c r="C313"/>
  <c r="L310"/>
  <c r="F309"/>
  <c r="F308" s="1"/>
  <c r="E309"/>
  <c r="E308" s="1"/>
  <c r="C309"/>
  <c r="C308" s="1"/>
  <c r="B307"/>
  <c r="L307" s="1"/>
  <c r="F306"/>
  <c r="F305" s="1"/>
  <c r="E306"/>
  <c r="E305" s="1"/>
  <c r="D306"/>
  <c r="D305" s="1"/>
  <c r="C306"/>
  <c r="B304"/>
  <c r="F303"/>
  <c r="E303"/>
  <c r="D303"/>
  <c r="C303"/>
  <c r="F300"/>
  <c r="E300"/>
  <c r="D300"/>
  <c r="D299" s="1"/>
  <c r="C299"/>
  <c r="B301"/>
  <c r="B302"/>
  <c r="B297"/>
  <c r="L297" s="1"/>
  <c r="B292"/>
  <c r="L292" s="1"/>
  <c r="B288"/>
  <c r="L288" s="1"/>
  <c r="B287"/>
  <c r="L287" s="1"/>
  <c r="B286"/>
  <c r="B285"/>
  <c r="B284"/>
  <c r="B283"/>
  <c r="L283" s="1"/>
  <c r="L274"/>
  <c r="L271"/>
  <c r="B262"/>
  <c r="L262" s="1"/>
  <c r="B256"/>
  <c r="B255"/>
  <c r="B254"/>
  <c r="L254" s="1"/>
  <c r="B253"/>
  <c r="B252"/>
  <c r="L252" s="1"/>
  <c r="B251"/>
  <c r="L251" s="1"/>
  <c r="B249"/>
  <c r="B248"/>
  <c r="L248" s="1"/>
  <c r="B247"/>
  <c r="B246"/>
  <c r="B244"/>
  <c r="L244" s="1"/>
  <c r="L243"/>
  <c r="B241"/>
  <c r="B240"/>
  <c r="B239"/>
  <c r="B238"/>
  <c r="L238" s="1"/>
  <c r="B236"/>
  <c r="B235"/>
  <c r="B234"/>
  <c r="L234" s="1"/>
  <c r="B233"/>
  <c r="B231"/>
  <c r="L231" s="1"/>
  <c r="B230"/>
  <c r="L230" s="1"/>
  <c r="B229"/>
  <c r="L229" s="1"/>
  <c r="F168"/>
  <c r="D168"/>
  <c r="D167" s="1"/>
  <c r="C168"/>
  <c r="F164"/>
  <c r="F163" s="1"/>
  <c r="F162" s="1"/>
  <c r="F161" s="1"/>
  <c r="F160" s="1"/>
  <c r="E164"/>
  <c r="E163" s="1"/>
  <c r="E162" s="1"/>
  <c r="E161" s="1"/>
  <c r="E160" s="1"/>
  <c r="D164"/>
  <c r="D163" s="1"/>
  <c r="D162" s="1"/>
  <c r="D161" s="1"/>
  <c r="D160" s="1"/>
  <c r="C164"/>
  <c r="C163" s="1"/>
  <c r="C162" s="1"/>
  <c r="F155"/>
  <c r="E155"/>
  <c r="D155"/>
  <c r="C155"/>
  <c r="B156"/>
  <c r="B157"/>
  <c r="L157" s="1"/>
  <c r="B158"/>
  <c r="B159"/>
  <c r="B165"/>
  <c r="B164" s="1"/>
  <c r="B163" s="1"/>
  <c r="B203"/>
  <c r="L203" s="1"/>
  <c r="B204"/>
  <c r="L204" s="1"/>
  <c r="B206"/>
  <c r="B208"/>
  <c r="L208" s="1"/>
  <c r="B211"/>
  <c r="L211" s="1"/>
  <c r="B212"/>
  <c r="L212" s="1"/>
  <c r="B213"/>
  <c r="L213" s="1"/>
  <c r="B215"/>
  <c r="B216"/>
  <c r="B217"/>
  <c r="L217" s="1"/>
  <c r="L220"/>
  <c r="B222"/>
  <c r="B199"/>
  <c r="B198"/>
  <c r="B194"/>
  <c r="L194" s="1"/>
  <c r="B195"/>
  <c r="L195" s="1"/>
  <c r="B191"/>
  <c r="L191" s="1"/>
  <c r="L187"/>
  <c r="B179"/>
  <c r="L179" s="1"/>
  <c r="B177"/>
  <c r="L177" s="1"/>
  <c r="B176"/>
  <c r="L176" s="1"/>
  <c r="B169"/>
  <c r="L169" s="1"/>
  <c r="B170"/>
  <c r="L170" s="1"/>
  <c r="B171"/>
  <c r="L171" s="1"/>
  <c r="B172"/>
  <c r="L172" s="1"/>
  <c r="B173"/>
  <c r="B153"/>
  <c r="L153" s="1"/>
  <c r="B150"/>
  <c r="B147"/>
  <c r="L147" s="1"/>
  <c r="B144"/>
  <c r="B142"/>
  <c r="B140"/>
  <c r="L140" s="1"/>
  <c r="B31"/>
  <c r="L31" s="1"/>
  <c r="B30"/>
  <c r="B167" l="1"/>
  <c r="B166" s="1"/>
  <c r="D166"/>
  <c r="E299"/>
  <c r="F299"/>
  <c r="H539"/>
  <c r="G518"/>
  <c r="D518"/>
  <c r="L323"/>
  <c r="D315"/>
  <c r="B318"/>
  <c r="C518"/>
  <c r="F315"/>
  <c r="E315"/>
  <c r="C315"/>
  <c r="B313"/>
  <c r="B306"/>
  <c r="L306" s="1"/>
  <c r="C305"/>
  <c r="L305" s="1"/>
  <c r="B303"/>
  <c r="B300"/>
  <c r="E154"/>
  <c r="D154"/>
  <c r="C161"/>
  <c r="C160" s="1"/>
  <c r="C154" s="1"/>
  <c r="B162"/>
  <c r="F154"/>
  <c r="B155"/>
  <c r="L155" s="1"/>
  <c r="B101"/>
  <c r="B102"/>
  <c r="B103"/>
  <c r="B104"/>
  <c r="L104" s="1"/>
  <c r="B105"/>
  <c r="L105" s="1"/>
  <c r="B106"/>
  <c r="B109"/>
  <c r="B111"/>
  <c r="L111" s="1"/>
  <c r="B113"/>
  <c r="B115"/>
  <c r="B117"/>
  <c r="L117" s="1"/>
  <c r="B119"/>
  <c r="L119" s="1"/>
  <c r="B120"/>
  <c r="B123"/>
  <c r="L123" s="1"/>
  <c r="B124"/>
  <c r="L124" s="1"/>
  <c r="B125"/>
  <c r="L125" s="1"/>
  <c r="B126"/>
  <c r="L126" s="1"/>
  <c r="B129"/>
  <c r="L129" s="1"/>
  <c r="B131"/>
  <c r="B133"/>
  <c r="B136"/>
  <c r="B83"/>
  <c r="L83" s="1"/>
  <c r="B85"/>
  <c r="L85" s="1"/>
  <c r="B86"/>
  <c r="L86" s="1"/>
  <c r="B87"/>
  <c r="L87" s="1"/>
  <c r="B89"/>
  <c r="B88"/>
  <c r="L88" s="1"/>
  <c r="B91"/>
  <c r="L91" s="1"/>
  <c r="B90"/>
  <c r="B92"/>
  <c r="L92" s="1"/>
  <c r="B93"/>
  <c r="L93" s="1"/>
  <c r="B94"/>
  <c r="L94" s="1"/>
  <c r="B95"/>
  <c r="L95" s="1"/>
  <c r="L79"/>
  <c r="B70"/>
  <c r="D66"/>
  <c r="D65" s="1"/>
  <c r="L45"/>
  <c r="L46"/>
  <c r="L47"/>
  <c r="L51"/>
  <c r="L52"/>
  <c r="L56"/>
  <c r="L63"/>
  <c r="B67"/>
  <c r="L67" s="1"/>
  <c r="L37"/>
  <c r="L36"/>
  <c r="L35"/>
  <c r="L34"/>
  <c r="B19"/>
  <c r="B22"/>
  <c r="L22" s="1"/>
  <c r="B27"/>
  <c r="L27" s="1"/>
  <c r="B26"/>
  <c r="L26" s="1"/>
  <c r="K615"/>
  <c r="K614" s="1"/>
  <c r="J615"/>
  <c r="J614" s="1"/>
  <c r="I615"/>
  <c r="I614" s="1"/>
  <c r="H615"/>
  <c r="H614" s="1"/>
  <c r="G615"/>
  <c r="F615"/>
  <c r="E615"/>
  <c r="E614" s="1"/>
  <c r="D615"/>
  <c r="D614" s="1"/>
  <c r="C615"/>
  <c r="C614" s="1"/>
  <c r="K604"/>
  <c r="J604"/>
  <c r="I604"/>
  <c r="H604"/>
  <c r="F604"/>
  <c r="E604"/>
  <c r="D604"/>
  <c r="C604"/>
  <c r="E601"/>
  <c r="K598"/>
  <c r="K597" s="1"/>
  <c r="J598"/>
  <c r="J597" s="1"/>
  <c r="I598"/>
  <c r="I597" s="1"/>
  <c r="H598"/>
  <c r="F598"/>
  <c r="F597" s="1"/>
  <c r="E598"/>
  <c r="E597" s="1"/>
  <c r="D598"/>
  <c r="D597" s="1"/>
  <c r="C598"/>
  <c r="K595"/>
  <c r="K594" s="1"/>
  <c r="J595"/>
  <c r="J594" s="1"/>
  <c r="I595"/>
  <c r="I594" s="1"/>
  <c r="H595"/>
  <c r="F595"/>
  <c r="F594" s="1"/>
  <c r="E595"/>
  <c r="E594" s="1"/>
  <c r="D595"/>
  <c r="D594" s="1"/>
  <c r="C595"/>
  <c r="K582"/>
  <c r="J582"/>
  <c r="I582"/>
  <c r="H582"/>
  <c r="F582"/>
  <c r="E582"/>
  <c r="D582"/>
  <c r="C582"/>
  <c r="K587"/>
  <c r="J587"/>
  <c r="I587"/>
  <c r="H587"/>
  <c r="F587"/>
  <c r="E587"/>
  <c r="D587"/>
  <c r="C587"/>
  <c r="K580"/>
  <c r="K578" s="1"/>
  <c r="J580"/>
  <c r="I580"/>
  <c r="H580"/>
  <c r="F580"/>
  <c r="E580"/>
  <c r="D580"/>
  <c r="C580"/>
  <c r="K576"/>
  <c r="K575" s="1"/>
  <c r="J576"/>
  <c r="J575" s="1"/>
  <c r="I576"/>
  <c r="I575" s="1"/>
  <c r="H576"/>
  <c r="F576"/>
  <c r="F575" s="1"/>
  <c r="E576"/>
  <c r="E575" s="1"/>
  <c r="D576"/>
  <c r="D575" s="1"/>
  <c r="C576"/>
  <c r="K573"/>
  <c r="J573"/>
  <c r="I573"/>
  <c r="F573"/>
  <c r="E573"/>
  <c r="D573"/>
  <c r="C573"/>
  <c r="K571"/>
  <c r="J571"/>
  <c r="I571"/>
  <c r="F571"/>
  <c r="E571"/>
  <c r="D571"/>
  <c r="C571"/>
  <c r="K541"/>
  <c r="J541"/>
  <c r="F541"/>
  <c r="E541"/>
  <c r="K549"/>
  <c r="K535"/>
  <c r="J535"/>
  <c r="I535"/>
  <c r="H535"/>
  <c r="F535"/>
  <c r="E535"/>
  <c r="D535"/>
  <c r="C535"/>
  <c r="K537"/>
  <c r="J537"/>
  <c r="I537"/>
  <c r="H537"/>
  <c r="F537"/>
  <c r="E537"/>
  <c r="D537"/>
  <c r="C537"/>
  <c r="K531"/>
  <c r="J531"/>
  <c r="I531"/>
  <c r="H531"/>
  <c r="F531"/>
  <c r="E531"/>
  <c r="D531"/>
  <c r="C531"/>
  <c r="K525"/>
  <c r="J525"/>
  <c r="I525"/>
  <c r="H525"/>
  <c r="K515"/>
  <c r="K514" s="1"/>
  <c r="J515"/>
  <c r="J514" s="1"/>
  <c r="I515"/>
  <c r="I514" s="1"/>
  <c r="F515"/>
  <c r="F514" s="1"/>
  <c r="E515"/>
  <c r="E514" s="1"/>
  <c r="D515"/>
  <c r="D514" s="1"/>
  <c r="K509"/>
  <c r="J509"/>
  <c r="I509"/>
  <c r="G509"/>
  <c r="F509"/>
  <c r="E509"/>
  <c r="D509"/>
  <c r="C509"/>
  <c r="K506"/>
  <c r="J506"/>
  <c r="I506"/>
  <c r="H506"/>
  <c r="F506"/>
  <c r="E506"/>
  <c r="D506"/>
  <c r="C506"/>
  <c r="K496"/>
  <c r="J496"/>
  <c r="I496"/>
  <c r="H496"/>
  <c r="F496"/>
  <c r="E496"/>
  <c r="D496"/>
  <c r="C496"/>
  <c r="K498"/>
  <c r="J498"/>
  <c r="I498"/>
  <c r="H498"/>
  <c r="F498"/>
  <c r="E498"/>
  <c r="D498"/>
  <c r="C498"/>
  <c r="K483"/>
  <c r="J483"/>
  <c r="I483"/>
  <c r="H483"/>
  <c r="F483"/>
  <c r="E483"/>
  <c r="D483"/>
  <c r="C483"/>
  <c r="K479"/>
  <c r="K478" s="1"/>
  <c r="J479"/>
  <c r="J478" s="1"/>
  <c r="I479"/>
  <c r="I478" s="1"/>
  <c r="H479"/>
  <c r="F479"/>
  <c r="F478" s="1"/>
  <c r="E479"/>
  <c r="E478" s="1"/>
  <c r="D479"/>
  <c r="D478" s="1"/>
  <c r="C479"/>
  <c r="K472"/>
  <c r="J472"/>
  <c r="I472"/>
  <c r="H472"/>
  <c r="G472"/>
  <c r="F472"/>
  <c r="E472"/>
  <c r="D472"/>
  <c r="C472"/>
  <c r="K475"/>
  <c r="J475"/>
  <c r="I475"/>
  <c r="H475"/>
  <c r="F475"/>
  <c r="E475"/>
  <c r="D475"/>
  <c r="C475"/>
  <c r="K469"/>
  <c r="K468" s="1"/>
  <c r="J469"/>
  <c r="J468" s="1"/>
  <c r="I469"/>
  <c r="I468" s="1"/>
  <c r="H469"/>
  <c r="F469"/>
  <c r="F468" s="1"/>
  <c r="E469"/>
  <c r="E468" s="1"/>
  <c r="D469"/>
  <c r="D468" s="1"/>
  <c r="C469"/>
  <c r="K466"/>
  <c r="J466"/>
  <c r="I466"/>
  <c r="H466"/>
  <c r="F466"/>
  <c r="E466"/>
  <c r="D466"/>
  <c r="C466"/>
  <c r="K464"/>
  <c r="K463" s="1"/>
  <c r="J464"/>
  <c r="I464"/>
  <c r="I463" s="1"/>
  <c r="H464"/>
  <c r="F464"/>
  <c r="E464"/>
  <c r="D464"/>
  <c r="C464"/>
  <c r="K461"/>
  <c r="K460" s="1"/>
  <c r="J461"/>
  <c r="J460" s="1"/>
  <c r="I461"/>
  <c r="I460" s="1"/>
  <c r="H461"/>
  <c r="F461"/>
  <c r="F460" s="1"/>
  <c r="E461"/>
  <c r="E460" s="1"/>
  <c r="D461"/>
  <c r="D460" s="1"/>
  <c r="C461"/>
  <c r="F456"/>
  <c r="E456"/>
  <c r="D456"/>
  <c r="C456"/>
  <c r="K436"/>
  <c r="J436"/>
  <c r="I436"/>
  <c r="H436"/>
  <c r="F436"/>
  <c r="E436"/>
  <c r="D436"/>
  <c r="C436"/>
  <c r="K433"/>
  <c r="K432" s="1"/>
  <c r="J433"/>
  <c r="J432" s="1"/>
  <c r="I433"/>
  <c r="H433"/>
  <c r="F433"/>
  <c r="E433"/>
  <c r="D433"/>
  <c r="C433"/>
  <c r="K429"/>
  <c r="K428" s="1"/>
  <c r="J429"/>
  <c r="J428" s="1"/>
  <c r="I429"/>
  <c r="I428" s="1"/>
  <c r="H429"/>
  <c r="H428" s="1"/>
  <c r="G429"/>
  <c r="F429"/>
  <c r="F428" s="1"/>
  <c r="E429"/>
  <c r="E428" s="1"/>
  <c r="D429"/>
  <c r="D428" s="1"/>
  <c r="C429"/>
  <c r="C428" s="1"/>
  <c r="K426"/>
  <c r="J426"/>
  <c r="I426"/>
  <c r="H426"/>
  <c r="F426"/>
  <c r="E426"/>
  <c r="C426"/>
  <c r="K423"/>
  <c r="J423"/>
  <c r="I423"/>
  <c r="H423"/>
  <c r="F423"/>
  <c r="E423"/>
  <c r="D423"/>
  <c r="D422" s="1"/>
  <c r="C423"/>
  <c r="K398"/>
  <c r="J398"/>
  <c r="I398"/>
  <c r="H398"/>
  <c r="F398"/>
  <c r="E398"/>
  <c r="D398"/>
  <c r="C398"/>
  <c r="B398"/>
  <c r="K404"/>
  <c r="J404"/>
  <c r="I404"/>
  <c r="H404"/>
  <c r="F404"/>
  <c r="E404"/>
  <c r="D404"/>
  <c r="C404"/>
  <c r="K413"/>
  <c r="J413"/>
  <c r="I413"/>
  <c r="H413"/>
  <c r="F413"/>
  <c r="E413"/>
  <c r="D413"/>
  <c r="C413"/>
  <c r="K415"/>
  <c r="J415"/>
  <c r="I415"/>
  <c r="H415"/>
  <c r="K418"/>
  <c r="J418"/>
  <c r="H418"/>
  <c r="K387"/>
  <c r="J387"/>
  <c r="I387"/>
  <c r="H387"/>
  <c r="K384"/>
  <c r="J384"/>
  <c r="I384"/>
  <c r="H384"/>
  <c r="F384"/>
  <c r="E384"/>
  <c r="D384"/>
  <c r="C384"/>
  <c r="K382"/>
  <c r="J382"/>
  <c r="I382"/>
  <c r="H382"/>
  <c r="G382"/>
  <c r="F382"/>
  <c r="E382"/>
  <c r="D382"/>
  <c r="C382"/>
  <c r="K380"/>
  <c r="J380"/>
  <c r="I380"/>
  <c r="H380"/>
  <c r="F380"/>
  <c r="E380"/>
  <c r="D380"/>
  <c r="C380"/>
  <c r="K376"/>
  <c r="J376"/>
  <c r="I376"/>
  <c r="H376"/>
  <c r="G376"/>
  <c r="F376"/>
  <c r="E376"/>
  <c r="D376"/>
  <c r="C376"/>
  <c r="K374"/>
  <c r="J374"/>
  <c r="I374"/>
  <c r="H374"/>
  <c r="G374"/>
  <c r="F374"/>
  <c r="E374"/>
  <c r="D374"/>
  <c r="C374"/>
  <c r="K371"/>
  <c r="K370" s="1"/>
  <c r="J371"/>
  <c r="J370" s="1"/>
  <c r="I371"/>
  <c r="I370" s="1"/>
  <c r="H371"/>
  <c r="H370" s="1"/>
  <c r="G371"/>
  <c r="F371"/>
  <c r="F370" s="1"/>
  <c r="E371"/>
  <c r="E370" s="1"/>
  <c r="D371"/>
  <c r="D370" s="1"/>
  <c r="C371"/>
  <c r="K368"/>
  <c r="J368"/>
  <c r="I368"/>
  <c r="H368"/>
  <c r="G368"/>
  <c r="F368"/>
  <c r="E368"/>
  <c r="D368"/>
  <c r="C368"/>
  <c r="K364"/>
  <c r="J364"/>
  <c r="I364"/>
  <c r="H364"/>
  <c r="F364"/>
  <c r="E364"/>
  <c r="D364"/>
  <c r="J360"/>
  <c r="I360"/>
  <c r="H360"/>
  <c r="E360"/>
  <c r="D360"/>
  <c r="C360"/>
  <c r="K353"/>
  <c r="J353"/>
  <c r="I353"/>
  <c r="H353"/>
  <c r="G353"/>
  <c r="F353"/>
  <c r="E353"/>
  <c r="D353"/>
  <c r="C353"/>
  <c r="K350"/>
  <c r="J350"/>
  <c r="I350"/>
  <c r="H350"/>
  <c r="G350"/>
  <c r="F350"/>
  <c r="E350"/>
  <c r="D350"/>
  <c r="C350"/>
  <c r="K345"/>
  <c r="J345"/>
  <c r="F345"/>
  <c r="E345"/>
  <c r="K334"/>
  <c r="J334"/>
  <c r="F334"/>
  <c r="E334"/>
  <c r="K331"/>
  <c r="J331"/>
  <c r="I331"/>
  <c r="H331"/>
  <c r="F331"/>
  <c r="E331"/>
  <c r="D331"/>
  <c r="C331"/>
  <c r="F326"/>
  <c r="E326"/>
  <c r="D326"/>
  <c r="G573" l="1"/>
  <c r="F450"/>
  <c r="I601"/>
  <c r="B518"/>
  <c r="F422"/>
  <c r="K422"/>
  <c r="K421" s="1"/>
  <c r="G436"/>
  <c r="K554"/>
  <c r="G380"/>
  <c r="G415"/>
  <c r="G413"/>
  <c r="G404"/>
  <c r="G426"/>
  <c r="B509"/>
  <c r="L509" s="1"/>
  <c r="H575"/>
  <c r="G575" s="1"/>
  <c r="G576"/>
  <c r="G580"/>
  <c r="G587"/>
  <c r="G582"/>
  <c r="H594"/>
  <c r="G594" s="1"/>
  <c r="G595"/>
  <c r="H597"/>
  <c r="G597" s="1"/>
  <c r="G598"/>
  <c r="G384"/>
  <c r="G387"/>
  <c r="G418"/>
  <c r="G398"/>
  <c r="L398" s="1"/>
  <c r="H422"/>
  <c r="G428"/>
  <c r="G433"/>
  <c r="G451"/>
  <c r="H460"/>
  <c r="G460" s="1"/>
  <c r="G461"/>
  <c r="G464"/>
  <c r="G466"/>
  <c r="H468"/>
  <c r="G468" s="1"/>
  <c r="G469"/>
  <c r="H471"/>
  <c r="G475"/>
  <c r="K471"/>
  <c r="I495"/>
  <c r="G525"/>
  <c r="G531"/>
  <c r="G537"/>
  <c r="C534"/>
  <c r="H534"/>
  <c r="G535"/>
  <c r="D578"/>
  <c r="G602"/>
  <c r="G604"/>
  <c r="G614"/>
  <c r="I554"/>
  <c r="G554" s="1"/>
  <c r="J422"/>
  <c r="J421" s="1"/>
  <c r="H478"/>
  <c r="G479"/>
  <c r="G483"/>
  <c r="L308"/>
  <c r="L309"/>
  <c r="L321"/>
  <c r="L322"/>
  <c r="J450"/>
  <c r="I359"/>
  <c r="J482"/>
  <c r="J477" s="1"/>
  <c r="K495"/>
  <c r="J524"/>
  <c r="I524"/>
  <c r="J534"/>
  <c r="H601"/>
  <c r="H495"/>
  <c r="I422"/>
  <c r="I324"/>
  <c r="F614"/>
  <c r="B614" s="1"/>
  <c r="B615"/>
  <c r="D601"/>
  <c r="B604"/>
  <c r="C597"/>
  <c r="B597" s="1"/>
  <c r="B598"/>
  <c r="C594"/>
  <c r="B594" s="1"/>
  <c r="B595"/>
  <c r="B587"/>
  <c r="E578"/>
  <c r="B582"/>
  <c r="B580"/>
  <c r="C575"/>
  <c r="B575" s="1"/>
  <c r="B576"/>
  <c r="B573"/>
  <c r="B571"/>
  <c r="L571" s="1"/>
  <c r="B537"/>
  <c r="F534"/>
  <c r="F530" s="1"/>
  <c r="F529" s="1"/>
  <c r="F528" s="1"/>
  <c r="F527" s="1"/>
  <c r="F526" s="1"/>
  <c r="F525" s="1"/>
  <c r="F524" s="1"/>
  <c r="F523" s="1"/>
  <c r="D534"/>
  <c r="B535"/>
  <c r="B531"/>
  <c r="I578"/>
  <c r="D379"/>
  <c r="H379"/>
  <c r="I432"/>
  <c r="I450"/>
  <c r="H463"/>
  <c r="E471"/>
  <c r="I471"/>
  <c r="F578"/>
  <c r="J578"/>
  <c r="B384"/>
  <c r="L447"/>
  <c r="K534"/>
  <c r="E534"/>
  <c r="E529" s="1"/>
  <c r="E528" s="1"/>
  <c r="E527" s="1"/>
  <c r="E526" s="1"/>
  <c r="E525" s="1"/>
  <c r="E524" s="1"/>
  <c r="E523" s="1"/>
  <c r="I534"/>
  <c r="F601"/>
  <c r="J601"/>
  <c r="D373"/>
  <c r="H373"/>
  <c r="D432"/>
  <c r="H432"/>
  <c r="B436"/>
  <c r="K450"/>
  <c r="F463"/>
  <c r="J463"/>
  <c r="E463"/>
  <c r="F471"/>
  <c r="J471"/>
  <c r="E482"/>
  <c r="E477" s="1"/>
  <c r="I482"/>
  <c r="I477" s="1"/>
  <c r="F495"/>
  <c r="J495"/>
  <c r="H524"/>
  <c r="B161"/>
  <c r="C514"/>
  <c r="B514" s="1"/>
  <c r="L515"/>
  <c r="L501"/>
  <c r="E495"/>
  <c r="D495"/>
  <c r="C495"/>
  <c r="F482"/>
  <c r="F477" s="1"/>
  <c r="B483"/>
  <c r="B479"/>
  <c r="C478"/>
  <c r="B478" s="1"/>
  <c r="B475"/>
  <c r="D471"/>
  <c r="C471"/>
  <c r="B472"/>
  <c r="L472" s="1"/>
  <c r="B469"/>
  <c r="C468"/>
  <c r="B468" s="1"/>
  <c r="D463"/>
  <c r="B466"/>
  <c r="B464"/>
  <c r="C463"/>
  <c r="C460"/>
  <c r="B460" s="1"/>
  <c r="B461"/>
  <c r="D450"/>
  <c r="E450"/>
  <c r="C450"/>
  <c r="L439"/>
  <c r="F432"/>
  <c r="E432"/>
  <c r="C432"/>
  <c r="B433"/>
  <c r="B429"/>
  <c r="L429" s="1"/>
  <c r="B428"/>
  <c r="B426"/>
  <c r="E422"/>
  <c r="C422"/>
  <c r="B423"/>
  <c r="L423" s="1"/>
  <c r="B413"/>
  <c r="B404"/>
  <c r="B382"/>
  <c r="B380"/>
  <c r="B376"/>
  <c r="B374"/>
  <c r="C370"/>
  <c r="B371"/>
  <c r="L371" s="1"/>
  <c r="B368"/>
  <c r="E359"/>
  <c r="L364"/>
  <c r="L360"/>
  <c r="B353"/>
  <c r="E338"/>
  <c r="B350"/>
  <c r="L345"/>
  <c r="L334"/>
  <c r="B331"/>
  <c r="B299"/>
  <c r="B160"/>
  <c r="B154"/>
  <c r="L154" s="1"/>
  <c r="F338"/>
  <c r="J338"/>
  <c r="C601"/>
  <c r="K601"/>
  <c r="K338"/>
  <c r="C359"/>
  <c r="G359"/>
  <c r="K359"/>
  <c r="K482"/>
  <c r="K477" s="1"/>
  <c r="K524"/>
  <c r="F540"/>
  <c r="C373"/>
  <c r="K373"/>
  <c r="K379"/>
  <c r="F379"/>
  <c r="J379"/>
  <c r="H324"/>
  <c r="D359"/>
  <c r="H359"/>
  <c r="F359"/>
  <c r="J359"/>
  <c r="E373"/>
  <c r="I373"/>
  <c r="E379"/>
  <c r="I379"/>
  <c r="D324"/>
  <c r="F373"/>
  <c r="J373"/>
  <c r="K294"/>
  <c r="J294"/>
  <c r="I294"/>
  <c r="H294"/>
  <c r="F294"/>
  <c r="F289" s="1"/>
  <c r="E294"/>
  <c r="E289" s="1"/>
  <c r="D294"/>
  <c r="D289" s="1"/>
  <c r="K275"/>
  <c r="J275"/>
  <c r="I275"/>
  <c r="H275"/>
  <c r="K273"/>
  <c r="J273"/>
  <c r="I273"/>
  <c r="H273"/>
  <c r="F273"/>
  <c r="E273"/>
  <c r="D273"/>
  <c r="C273"/>
  <c r="K270"/>
  <c r="J270"/>
  <c r="I270"/>
  <c r="H270"/>
  <c r="F270"/>
  <c r="E270"/>
  <c r="D270"/>
  <c r="C270"/>
  <c r="I267"/>
  <c r="H267"/>
  <c r="K261"/>
  <c r="J261"/>
  <c r="I261"/>
  <c r="H261"/>
  <c r="F261"/>
  <c r="F260" s="1"/>
  <c r="F259" s="1"/>
  <c r="F258" s="1"/>
  <c r="E261"/>
  <c r="E260" s="1"/>
  <c r="E259" s="1"/>
  <c r="E258" s="1"/>
  <c r="D261"/>
  <c r="D260" s="1"/>
  <c r="D259" s="1"/>
  <c r="D258" s="1"/>
  <c r="C261"/>
  <c r="J258"/>
  <c r="I258"/>
  <c r="H258"/>
  <c r="K219"/>
  <c r="J219"/>
  <c r="I219"/>
  <c r="H219"/>
  <c r="F219"/>
  <c r="E219"/>
  <c r="D219"/>
  <c r="C219"/>
  <c r="K205"/>
  <c r="J205"/>
  <c r="I205"/>
  <c r="H205"/>
  <c r="F205"/>
  <c r="E205"/>
  <c r="D205"/>
  <c r="C205"/>
  <c r="K202"/>
  <c r="J202"/>
  <c r="I202"/>
  <c r="H202"/>
  <c r="F202"/>
  <c r="E202"/>
  <c r="D202"/>
  <c r="C202"/>
  <c r="K197"/>
  <c r="K196" s="1"/>
  <c r="J197"/>
  <c r="J196" s="1"/>
  <c r="I197"/>
  <c r="I196" s="1"/>
  <c r="H197"/>
  <c r="F197"/>
  <c r="F196" s="1"/>
  <c r="E197"/>
  <c r="E196" s="1"/>
  <c r="D197"/>
  <c r="D196" s="1"/>
  <c r="C197"/>
  <c r="K193"/>
  <c r="K192" s="1"/>
  <c r="J193"/>
  <c r="J192" s="1"/>
  <c r="I193"/>
  <c r="I192" s="1"/>
  <c r="H193"/>
  <c r="F193"/>
  <c r="F192" s="1"/>
  <c r="E193"/>
  <c r="E192" s="1"/>
  <c r="D193"/>
  <c r="D192" s="1"/>
  <c r="C193"/>
  <c r="K190"/>
  <c r="K189" s="1"/>
  <c r="J190"/>
  <c r="J189" s="1"/>
  <c r="I190"/>
  <c r="I189" s="1"/>
  <c r="H190"/>
  <c r="F190"/>
  <c r="F189" s="1"/>
  <c r="E190"/>
  <c r="E189" s="1"/>
  <c r="D190"/>
  <c r="D189" s="1"/>
  <c r="C190"/>
  <c r="E168"/>
  <c r="F185"/>
  <c r="E185"/>
  <c r="D185"/>
  <c r="K139"/>
  <c r="J139"/>
  <c r="I139"/>
  <c r="H139"/>
  <c r="F139"/>
  <c r="E139"/>
  <c r="D139"/>
  <c r="C139"/>
  <c r="K141"/>
  <c r="J141"/>
  <c r="I141"/>
  <c r="H141"/>
  <c r="G141"/>
  <c r="F141"/>
  <c r="E141"/>
  <c r="D141"/>
  <c r="C141"/>
  <c r="F143"/>
  <c r="E143"/>
  <c r="D143"/>
  <c r="C143"/>
  <c r="K146"/>
  <c r="K145" s="1"/>
  <c r="J146"/>
  <c r="J145" s="1"/>
  <c r="I146"/>
  <c r="I145" s="1"/>
  <c r="H146"/>
  <c r="F146"/>
  <c r="F145" s="1"/>
  <c r="E146"/>
  <c r="E145" s="1"/>
  <c r="D146"/>
  <c r="D145" s="1"/>
  <c r="C146"/>
  <c r="K149"/>
  <c r="K148" s="1"/>
  <c r="J149"/>
  <c r="J148" s="1"/>
  <c r="I149"/>
  <c r="I148" s="1"/>
  <c r="H149"/>
  <c r="F149"/>
  <c r="F148" s="1"/>
  <c r="E149"/>
  <c r="E148" s="1"/>
  <c r="D149"/>
  <c r="D148" s="1"/>
  <c r="C149"/>
  <c r="K152"/>
  <c r="K151" s="1"/>
  <c r="J152"/>
  <c r="J151" s="1"/>
  <c r="I152"/>
  <c r="I151" s="1"/>
  <c r="H152"/>
  <c r="F152"/>
  <c r="F151" s="1"/>
  <c r="E152"/>
  <c r="E151" s="1"/>
  <c r="D152"/>
  <c r="C152"/>
  <c r="C151" s="1"/>
  <c r="K21"/>
  <c r="K20" s="1"/>
  <c r="K16" s="1"/>
  <c r="J21"/>
  <c r="J20" s="1"/>
  <c r="J16" s="1"/>
  <c r="I21"/>
  <c r="I20" s="1"/>
  <c r="I16" s="1"/>
  <c r="H21"/>
  <c r="F21"/>
  <c r="F20" s="1"/>
  <c r="E21"/>
  <c r="E20" s="1"/>
  <c r="D21"/>
  <c r="D20" s="1"/>
  <c r="C21"/>
  <c r="C20" s="1"/>
  <c r="F18"/>
  <c r="F17" s="1"/>
  <c r="E18"/>
  <c r="E17" s="1"/>
  <c r="E16" s="1"/>
  <c r="D18"/>
  <c r="D17" s="1"/>
  <c r="C18"/>
  <c r="C17" s="1"/>
  <c r="K69"/>
  <c r="J69"/>
  <c r="I69"/>
  <c r="H69"/>
  <c r="F69"/>
  <c r="E69"/>
  <c r="D69"/>
  <c r="C69"/>
  <c r="F66"/>
  <c r="F65" s="1"/>
  <c r="E66"/>
  <c r="E65" s="1"/>
  <c r="C66"/>
  <c r="C65" s="1"/>
  <c r="K25"/>
  <c r="J25"/>
  <c r="I25"/>
  <c r="H25"/>
  <c r="E25"/>
  <c r="K132"/>
  <c r="J132"/>
  <c r="I132"/>
  <c r="H132"/>
  <c r="F132"/>
  <c r="E132"/>
  <c r="D132"/>
  <c r="C132"/>
  <c r="F128"/>
  <c r="E128"/>
  <c r="D128"/>
  <c r="C128"/>
  <c r="K114"/>
  <c r="J114"/>
  <c r="I114"/>
  <c r="H114"/>
  <c r="F114"/>
  <c r="E114"/>
  <c r="D114"/>
  <c r="C114"/>
  <c r="K112"/>
  <c r="J112"/>
  <c r="I112"/>
  <c r="H112"/>
  <c r="F112"/>
  <c r="E112"/>
  <c r="D112"/>
  <c r="C112"/>
  <c r="B21"/>
  <c r="B20" s="1"/>
  <c r="B18"/>
  <c r="B17" s="1"/>
  <c r="L338" l="1"/>
  <c r="C324"/>
  <c r="K494"/>
  <c r="D421"/>
  <c r="D417" s="1"/>
  <c r="D416" s="1"/>
  <c r="D415" s="1"/>
  <c r="G524"/>
  <c r="G379"/>
  <c r="E494"/>
  <c r="F421"/>
  <c r="F420" s="1"/>
  <c r="F419" s="1"/>
  <c r="F418" s="1"/>
  <c r="F417" s="1"/>
  <c r="F416" s="1"/>
  <c r="F415" s="1"/>
  <c r="H523"/>
  <c r="F449"/>
  <c r="K449"/>
  <c r="B379"/>
  <c r="E449"/>
  <c r="J494"/>
  <c r="J449"/>
  <c r="K523"/>
  <c r="F494"/>
  <c r="L549"/>
  <c r="J539"/>
  <c r="C578"/>
  <c r="B578" s="1"/>
  <c r="D494"/>
  <c r="G432"/>
  <c r="G112"/>
  <c r="I138"/>
  <c r="I137" s="1"/>
  <c r="H189"/>
  <c r="G189" s="1"/>
  <c r="G190"/>
  <c r="H192"/>
  <c r="G192" s="1"/>
  <c r="G193"/>
  <c r="H196"/>
  <c r="G196" s="1"/>
  <c r="G197"/>
  <c r="G202"/>
  <c r="G205"/>
  <c r="E421"/>
  <c r="E420" s="1"/>
  <c r="E419" s="1"/>
  <c r="E418" s="1"/>
  <c r="E417" s="1"/>
  <c r="E416" s="1"/>
  <c r="E415" s="1"/>
  <c r="E539"/>
  <c r="G601"/>
  <c r="L479"/>
  <c r="G478"/>
  <c r="L478" s="1"/>
  <c r="L573"/>
  <c r="L466"/>
  <c r="L456"/>
  <c r="L597"/>
  <c r="L541"/>
  <c r="L496"/>
  <c r="L404"/>
  <c r="G114"/>
  <c r="J138"/>
  <c r="J137" s="1"/>
  <c r="G261"/>
  <c r="B471"/>
  <c r="L555"/>
  <c r="I494"/>
  <c r="G471"/>
  <c r="L464"/>
  <c r="L451"/>
  <c r="H421"/>
  <c r="L370"/>
  <c r="L580"/>
  <c r="H20"/>
  <c r="G21"/>
  <c r="L21" s="1"/>
  <c r="H151"/>
  <c r="G151" s="1"/>
  <c r="G152"/>
  <c r="H148"/>
  <c r="G148" s="1"/>
  <c r="G149"/>
  <c r="H145"/>
  <c r="G145" s="1"/>
  <c r="G146"/>
  <c r="K138"/>
  <c r="K137" s="1"/>
  <c r="H257"/>
  <c r="G534"/>
  <c r="L461"/>
  <c r="L511"/>
  <c r="H494"/>
  <c r="G132"/>
  <c r="G135"/>
  <c r="H138"/>
  <c r="G139"/>
  <c r="G294"/>
  <c r="C494"/>
  <c r="H449"/>
  <c r="G463"/>
  <c r="I421"/>
  <c r="H578"/>
  <c r="G578" s="1"/>
  <c r="L514"/>
  <c r="L460"/>
  <c r="L397"/>
  <c r="L326"/>
  <c r="L325"/>
  <c r="L598"/>
  <c r="L582"/>
  <c r="L426"/>
  <c r="G422"/>
  <c r="I449"/>
  <c r="G25"/>
  <c r="L25" s="1"/>
  <c r="I523"/>
  <c r="J523"/>
  <c r="L118"/>
  <c r="L62"/>
  <c r="L50"/>
  <c r="G28"/>
  <c r="L116"/>
  <c r="L68"/>
  <c r="G69"/>
  <c r="L69" s="1"/>
  <c r="L44"/>
  <c r="B601"/>
  <c r="D539"/>
  <c r="C539"/>
  <c r="B534"/>
  <c r="D528"/>
  <c r="D527" s="1"/>
  <c r="D526" s="1"/>
  <c r="D525" s="1"/>
  <c r="D524" s="1"/>
  <c r="D523" s="1"/>
  <c r="B530"/>
  <c r="D275"/>
  <c r="B16"/>
  <c r="E275"/>
  <c r="E267" s="1"/>
  <c r="B463"/>
  <c r="C421"/>
  <c r="F275"/>
  <c r="B168"/>
  <c r="L168" s="1"/>
  <c r="F539"/>
  <c r="L495"/>
  <c r="D449"/>
  <c r="C449"/>
  <c r="B450"/>
  <c r="B432"/>
  <c r="B422"/>
  <c r="L359"/>
  <c r="L330"/>
  <c r="L250"/>
  <c r="L245"/>
  <c r="L237"/>
  <c r="E227"/>
  <c r="L232"/>
  <c r="L228"/>
  <c r="L207"/>
  <c r="B132"/>
  <c r="C196"/>
  <c r="B196" s="1"/>
  <c r="B197"/>
  <c r="F227"/>
  <c r="J227"/>
  <c r="L175"/>
  <c r="C189"/>
  <c r="B190"/>
  <c r="K188"/>
  <c r="B202"/>
  <c r="C185"/>
  <c r="C192"/>
  <c r="B192" s="1"/>
  <c r="B193"/>
  <c r="B128"/>
  <c r="B135"/>
  <c r="D188"/>
  <c r="B205"/>
  <c r="D151"/>
  <c r="B151" s="1"/>
  <c r="B152"/>
  <c r="C148"/>
  <c r="B148" s="1"/>
  <c r="B149"/>
  <c r="C145"/>
  <c r="B145" s="1"/>
  <c r="B146"/>
  <c r="B143"/>
  <c r="B141"/>
  <c r="B139"/>
  <c r="B66"/>
  <c r="B65" s="1"/>
  <c r="L65" s="1"/>
  <c r="F16"/>
  <c r="F188"/>
  <c r="J188"/>
  <c r="E138"/>
  <c r="E137" s="1"/>
  <c r="E188"/>
  <c r="I188"/>
  <c r="F138"/>
  <c r="F137" s="1"/>
  <c r="K227"/>
  <c r="D138"/>
  <c r="C16"/>
  <c r="C138"/>
  <c r="D16"/>
  <c r="G449" l="1"/>
  <c r="H620"/>
  <c r="G620" s="1"/>
  <c r="G257"/>
  <c r="L257" s="1"/>
  <c r="H226"/>
  <c r="B421"/>
  <c r="H188"/>
  <c r="L122"/>
  <c r="L100"/>
  <c r="L110"/>
  <c r="B494"/>
  <c r="L130"/>
  <c r="L471"/>
  <c r="B420"/>
  <c r="G421"/>
  <c r="L261"/>
  <c r="L578"/>
  <c r="L128"/>
  <c r="L146"/>
  <c r="L152"/>
  <c r="L450"/>
  <c r="L540"/>
  <c r="L197"/>
  <c r="L186"/>
  <c r="L219"/>
  <c r="L190"/>
  <c r="L482"/>
  <c r="L422"/>
  <c r="G523"/>
  <c r="L270"/>
  <c r="L139"/>
  <c r="L134"/>
  <c r="L500"/>
  <c r="L145"/>
  <c r="L151"/>
  <c r="L214"/>
  <c r="L554"/>
  <c r="L196"/>
  <c r="L135"/>
  <c r="L66"/>
  <c r="L178"/>
  <c r="G138"/>
  <c r="H137"/>
  <c r="G494"/>
  <c r="L242"/>
  <c r="L210"/>
  <c r="L281"/>
  <c r="L193"/>
  <c r="L33"/>
  <c r="L438"/>
  <c r="L579"/>
  <c r="L463"/>
  <c r="H16"/>
  <c r="G20"/>
  <c r="L282"/>
  <c r="L202"/>
  <c r="L192"/>
  <c r="L477"/>
  <c r="G188"/>
  <c r="G32"/>
  <c r="L600"/>
  <c r="B539"/>
  <c r="B529"/>
  <c r="C528"/>
  <c r="F267"/>
  <c r="F226"/>
  <c r="D267"/>
  <c r="C137"/>
  <c r="L167"/>
  <c r="D137"/>
  <c r="J226"/>
  <c r="B449"/>
  <c r="B419"/>
  <c r="C418"/>
  <c r="L295"/>
  <c r="E226"/>
  <c r="C188"/>
  <c r="B189"/>
  <c r="B188" s="1"/>
  <c r="B138"/>
  <c r="L81"/>
  <c r="K226"/>
  <c r="L43" l="1"/>
  <c r="L209"/>
  <c r="L421"/>
  <c r="L227"/>
  <c r="L218"/>
  <c r="L449"/>
  <c r="L121"/>
  <c r="L494"/>
  <c r="L539"/>
  <c r="L201"/>
  <c r="L188"/>
  <c r="L138"/>
  <c r="B137"/>
  <c r="L137" s="1"/>
  <c r="L174"/>
  <c r="L189"/>
  <c r="L20"/>
  <c r="G16"/>
  <c r="L16" s="1"/>
  <c r="B528"/>
  <c r="C527"/>
  <c r="L166"/>
  <c r="L269"/>
  <c r="C417"/>
  <c r="B418"/>
  <c r="C294"/>
  <c r="B294" s="1"/>
  <c r="L294" s="1"/>
  <c r="L23" l="1"/>
  <c r="L80"/>
  <c r="L200"/>
  <c r="C526"/>
  <c r="B527"/>
  <c r="C416"/>
  <c r="B417"/>
  <c r="B526" l="1"/>
  <c r="C525"/>
  <c r="B416"/>
  <c r="C415"/>
  <c r="C289"/>
  <c r="L290" l="1"/>
  <c r="B525"/>
  <c r="C524"/>
  <c r="B415"/>
  <c r="L226" l="1"/>
  <c r="L289"/>
  <c r="C523"/>
  <c r="B523" s="1"/>
  <c r="B524"/>
  <c r="L620" l="1"/>
</calcChain>
</file>

<file path=xl/sharedStrings.xml><?xml version="1.0" encoding="utf-8"?>
<sst xmlns="http://schemas.openxmlformats.org/spreadsheetml/2006/main" count="1217" uniqueCount="698">
  <si>
    <t xml:space="preserve">                                                                                                                                                                                                                                       Приложение № 19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</si>
  <si>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к Порядку разработки и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</si>
  <si>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реализации муниципальных</t>
  </si>
  <si>
    <t xml:space="preserve">                                                                                                                                                                                                                                       программ городского округа</t>
  </si>
  <si>
    <t xml:space="preserve">                                                                                                                                                                                                                                       Щёлково</t>
  </si>
  <si>
    <t>Годовой отчет (Сводный годовой отчет)</t>
  </si>
  <si>
    <t>городского округа Щёлково</t>
  </si>
  <si>
    <t>Наименования подпрограммы, мероприятия</t>
  </si>
  <si>
    <t>(с указанием порядкового номера)</t>
  </si>
  <si>
    <t>Фактическое финансирование (тыс. руб.)</t>
  </si>
  <si>
    <t>Степень и результаты выполнения мероприятия</t>
  </si>
  <si>
    <t>Причины невыполнения / несвоевременного выполнения / текущая стадия выполнения</t>
  </si>
  <si>
    <t>Всего</t>
  </si>
  <si>
    <t>Средства бюджета городского округа Щёлково</t>
  </si>
  <si>
    <t>Средства бюджета Московской области</t>
  </si>
  <si>
    <t>Средства Федерального бюджета</t>
  </si>
  <si>
    <t>Внебюджетные источники</t>
  </si>
  <si>
    <t xml:space="preserve">Итого по муниципальной программе                    </t>
  </si>
  <si>
    <t>Подпрограмма: 1 Профилактика заболеваний и формирование здорового образа жизни. Развитие первичной медико-санитарной помощи</t>
  </si>
  <si>
    <t>Основное мероприятие 02 «Развитие первичной медико-санитарной помощи, а также системы раннего выявления заболеваний, патологических состояний и факторов риска их развития, включая проведение медицинских осмотров и диспансеризации населения»</t>
  </si>
  <si>
    <t>Мероприятие 2.1 «Проведение профилактических медицинских осмотров и диспансеризации населения»</t>
  </si>
  <si>
    <t>Подпрограмма: 5 Финансовое обеспечение системы организации медицинской помощи</t>
  </si>
  <si>
    <t>Основное мероприятие 02 «Развитие мер социальной поддержки медицинских работников»</t>
  </si>
  <si>
    <t>Мероприятие 2.4 «Выплата компенсации за аренду жилья врачам и среднему медицинскому персоналу»</t>
  </si>
  <si>
    <t>Культура и туризм</t>
  </si>
  <si>
    <t>Подпрограмма: 2 Развитие музейного дела</t>
  </si>
  <si>
    <t>Основное мероприятие 01 «Обеспечение выполнения функций муниципальных музеев»</t>
  </si>
  <si>
    <t>Мероприятие 1.1 «Расходы на обеспечение деятельности (оказание услуг) муниципальных учреждений - музеи, галереи»</t>
  </si>
  <si>
    <t>Мероприятие 1.4 «Сохранение достигнутого уровня заработной платы работников муниципальных учреждений культуры»</t>
  </si>
  <si>
    <t>Мероприятие 3.2 «Проведение капитального ремонта, текущего ремонта и благоустройство территорий муниципальных музеев»</t>
  </si>
  <si>
    <t>Мероприятие 3.3 «Приобретение фондового, реставрационного и экспозиционного оборудования»</t>
  </si>
  <si>
    <t>Подпрограмма: 3 Развитие библиотечного дела</t>
  </si>
  <si>
    <t>Основное мероприятие 01 «Организация библиотечного обслуживания населения муниципальными библиотеками Московской области»</t>
  </si>
  <si>
    <t>Мероприятие 1.1 «Расходы на обеспечение деятельности (оказание услуг) муниципальных учреждений - библиотеки»</t>
  </si>
  <si>
    <t>Мероприятие 1.2 «Организация библиотечного обслуживания населения, комплектование и обеспечение сохранности библиотечных фондов библиотек городского округа»</t>
  </si>
  <si>
    <t>Мероприятие 1.3 «Государственная поддержка отрасли культуры (модернизация библиотек в части комплектования книжных фондов муниципальных общедоступных библиотек)»</t>
  </si>
  <si>
    <t>Федеральный проект A1 «Федеральный проект "Культурная среда"»</t>
  </si>
  <si>
    <t>Мероприятие A1.1 «Создание модельных муниципальных библиотек»</t>
  </si>
  <si>
    <t>Подпрограмма: 4 Развитие профессионального искусства, гастрольно-концертной и культурно-досуговой деятельности, кинематографии</t>
  </si>
  <si>
    <t>Основное мероприятие 01 «Обеспечение функций театрально-концертных учреждений, муниципальных учреждений культуры Московской области»</t>
  </si>
  <si>
    <t>Мероприятие 1.1 «Расходы на обеспечение деятельности (оказание услуг) муниципальных учреждений - театрально-концертные организации»</t>
  </si>
  <si>
    <t>Мероприятие 1.2 «Мероприятия в сфере культуры»</t>
  </si>
  <si>
    <t>Мероприятие 1.4 «Поддержка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человек»</t>
  </si>
  <si>
    <t>Федеральный проект A2 «Творческие люди»</t>
  </si>
  <si>
    <t>Мероприятие A2.3 «Государственная поддержка лучших сельских учреждений культуры и лучших работников сельских учреждений культуры»</t>
  </si>
  <si>
    <t>Основное мероприятие 04 «Обеспечение функций культурно-досуговых учреждений»</t>
  </si>
  <si>
    <t>Мероприятие 4.1 «Расходы на обеспечение деятельности (оказание услуг) муниципальных учреждений - культурно-досуговые учреждения»</t>
  </si>
  <si>
    <t>Мероприятие 4.2 «Мероприятия в сфере культуры»</t>
  </si>
  <si>
    <t>Мероприятие 5.2 «Модернизация (развитие) материально-технической базы культурно-досуговых учреждений культуры»</t>
  </si>
  <si>
    <t>Мероприятие 5.4 «Проведение капитального ремонта, текущего ремонта и благоустройство территорий культурно-досуговых учреждений культуры»</t>
  </si>
  <si>
    <t>Основное мероприятие 07 «Обеспечение функций муниципальных учреждений культуры Московской области»</t>
  </si>
  <si>
    <t>Мероприятие 7.1 «Сохранение достигнутого уровня заработной платы работников муниципальных учреждений культуры»</t>
  </si>
  <si>
    <t>Подпрограмма: 5 Укрепление материально-технической базы муниципальных учреждений культуры</t>
  </si>
  <si>
    <t>Основное мероприятие 01 «Создание доступной среды»</t>
  </si>
  <si>
    <t>Мероприятие 1.1 «Создание доступной среды в муниципальных учреждениях культуры»</t>
  </si>
  <si>
    <t>Подпрограмма: 6 Развитие образования в сфере культуры</t>
  </si>
  <si>
    <t>Основное мероприятие 01 «Обеспечение функций муниципальных организаций дополнительного образования сферы культуры»</t>
  </si>
  <si>
    <t>Мероприятие 1.1 «Расходы на обеспечение деятельности (оказание услуг) муниципальных организаций дополнительного образования сферы культуры»</t>
  </si>
  <si>
    <t>Подпрограмма: 8 Обеспечивающая подпрограмма</t>
  </si>
  <si>
    <t>Основное мероприятие 01 «Создание условий для реализации полномочий органов местного самоуправления»</t>
  </si>
  <si>
    <t>Мероприятие 1.1 «Обеспечение деятельности муниципальных органов - учреждения в сфере культуры»</t>
  </si>
  <si>
    <t>Программа: 03 Образование</t>
  </si>
  <si>
    <t>Подпрограмма: 1 Общее образование</t>
  </si>
  <si>
    <t>Основное мероприятие 01 «Финансовое обеспечение деятельности образовательных организаций»</t>
  </si>
  <si>
    <t>Мероприятие 1.2 «Обеспечение подвоза обучающихся к месту обучения в муниципальные общеобразовательные организации в Московской области, расположенные в сельских населенных пунктах за счет средств местного бюджета»</t>
  </si>
  <si>
    <t>Мероприятие 1.7 « 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услуг)»</t>
  </si>
  <si>
    <t>Мероприятие 1.10 «Финансовое обеспечение выплаты компенсации родительской платы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деятельность»</t>
  </si>
  <si>
    <t>Мероприятие 1.12 «Укрепление материально-технической базы и проведение текущего ремонта общеобразовательных организаций»</t>
  </si>
  <si>
    <t>Мероприятие 1.13 «Профессиональная физическая охрана муниципальных учреждений в сфере общеобразовательных организаций»</t>
  </si>
  <si>
    <t>Мероприятие 1.17 «Расходы на обеспечение деятельности (оказание услуг) муниципальных учреждений - дошкольные образовательные организации»</t>
  </si>
  <si>
    <t>Мероприятие 1.18 «Укрепление материально-технической базы и проведение текущего ремонта учреждений дошкольного образования»</t>
  </si>
  <si>
    <t>Мероприятие 1.19 «Профессиональная физическая охрана муниципальных учреждений дошкольного образования»</t>
  </si>
  <si>
    <t>Мероприятие 1.20 «Мероприятия в сфере дошкольного образования»</t>
  </si>
  <si>
    <t>Основное мероприятие 02 «Реализация федеральных государственных образовательных стандартов общего образования, в том числе мероприятий по нормативному правовому и методическому сопровождению, обновлению содержания и технологий образования»</t>
  </si>
  <si>
    <t>Мероприятие 2.1 «Компенсация проезда к месту учебы и обратно отдельным категориям обучающихся по очной форме обучения муниципальных общеобразовательных организаций»</t>
  </si>
  <si>
    <t>Мероприятие 2.2 «Приобретение автобусов для доставки обучающихся в общеобразовательные организации, расположенные в сельских населенных пунктах»</t>
  </si>
  <si>
    <t>Мероприятие 2.8 «Организация бесплатного горячего питания обучающихся, получающих начальное общее образование в муниципальных образовательных организациях»</t>
  </si>
  <si>
    <t>Мероприятие 2.10 «Организация питания обучающихся, получающих основное и среднее общее образование, и отдельных категорий обучающихся, получающих начальное общее образование, в муниципальных общеобразовательных организациях»</t>
  </si>
  <si>
    <t>Мероприятие 2.13 «Создание и содержание дополнительных мест для детей в возрасте от 1,5 до 7 лет в организациях, осуществляющих присмотр и уход за детьми»</t>
  </si>
  <si>
    <t>Мероприятие 2.14 «Освобождение семей отдельных категорий граждан от платы, взимаемой за присмотр и уход за ребенком в муниципальных образовательных организациях, реализующих программы дошкольного образования»</t>
  </si>
  <si>
    <t>Федеральный проект E1 «Современная школа»</t>
  </si>
  <si>
    <t>Мероприятие E1.1 «Создание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городах»</t>
  </si>
  <si>
    <t>Мероприятие E1.2 «Обеспечение условий для функционирования центров образования естественно-научной и технологической направленностей»</t>
  </si>
  <si>
    <t>Основное мероприятие 04 «Обеспечение и проведение государственной итоговой аттестации обучающихся, освоивших образовательные программы основного общего и среднего общего образования, в том числе в форме единого государственного экзамена»</t>
  </si>
  <si>
    <t>Федеральный проект EВ «Патриотическое воспитание граждан Российской Федерации»</t>
  </si>
  <si>
    <t>Мероприятие EВ.1 «Обеспечение деятельности советников директора по воспитанию и взаимодействию с детскими общественными объединениями в муниципальных общеобразовательных организациях (Финансовое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услуг)»</t>
  </si>
  <si>
    <t>Основное мероприятие 07 «Проведение капитального ремонта объектов дошкольного образования, закупка оборудования»</t>
  </si>
  <si>
    <t>Мероприятие 7.1 «Проведение капитального ремонта в муниципальных дошкольных образовательных организациях и дошкольных отделениях муниципальных общеобразовательных организаций»</t>
  </si>
  <si>
    <t>Основное мероприятие 09 «Обеспечение условий доступности для инвалидов объектов и предоставляемых услуг в сфере образования»</t>
  </si>
  <si>
    <t>Мероприятие 9.1 «Создание в муниципальных образовательных организациях: дошкольных, общеобразовательных, дополнительного образования детей, в том числе в организациях, осуществляющих образовательную деятельность по адаптированным основным общеобразовательным программам, условий для получения детьми-инвалидами качественного образования»</t>
  </si>
  <si>
    <t>Федеральный проект P2 «Содействие занятости»</t>
  </si>
  <si>
    <t>Мероприятие P2.1 «Государственная поддержка частных дошкольных образовательных организаций, частных общеобразовательных организаций и индивидуальных предпринимателей, осуществляющих образовательную деятельность по основным общеобразовательным программам дошкольного образования, с целью возмещения расходов на присмотр и уход, содержание имущества и арендную плату за использование помещений»</t>
  </si>
  <si>
    <t>Подпрограмма: 2 Дополнительное образование, воспитание и психолого-социальное сопровождение детей</t>
  </si>
  <si>
    <t>Федеральный проект E4 «Цифровая образовательная среда»</t>
  </si>
  <si>
    <t>Основное мероприятие 02 «Финансовое обеспечение деятельности организаций дополнительного образования»</t>
  </si>
  <si>
    <t>Мероприятие 2.1 «Расходы на обеспечение деятельности (оказание услуг) муниципальных учреждений - организации дополнительного образования»</t>
  </si>
  <si>
    <t>Мероприятие 2.2 «Укрепление материально-технической базы и проведение текущего ремонта учреждений дополнительного образования»</t>
  </si>
  <si>
    <t>Мероприятие 2.3 «Профессиональная физическая охрана муниципальных учреждений дополнительного образования»</t>
  </si>
  <si>
    <t>Мероприятие 2.4 «Мероприятия в сфере дополнительного образования»</t>
  </si>
  <si>
    <t>Мероприятие 3.5 «Предоставление детям отдельных категорий граждан права бесплатного посещения занятий по дополнительным образовательным программам, реализуемым на платной основе в муниципальных образовательных организациях»</t>
  </si>
  <si>
    <t>Основное мероприятие 04 «Обеспечение функционирования модели персонифицированного финансирования дополнительного образования детей»</t>
  </si>
  <si>
    <t>Мероприятие EВ.1 «Оснащение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Федерации»</t>
  </si>
  <si>
    <t>Подпрограмма: 4 Обеспечивающая подпрограмма</t>
  </si>
  <si>
    <t>Мероприятие 1.1 «Обеспечение деятельности муниципальных органов - учреждения в сфере образования»</t>
  </si>
  <si>
    <t>Программа: 04 Социальная защита населения</t>
  </si>
  <si>
    <t>Подпрограмма: 1 Социальная поддержка граждан</t>
  </si>
  <si>
    <t>Основное мероприятие 15 «Предоставление государственных гарантий государственным гражданским служащим Московской области, поощрение за государственную гражданскую службу Московской области»</t>
  </si>
  <si>
    <t>Мероприятие 15.3 «Организация выплаты пенсии за выслугу лет лицам, замещающим муниципальные должности и должности муниципальной службы, в связи с выходом на пенсию»</t>
  </si>
  <si>
    <t>Основное мероприятие 20 «Обеспечение проведения мероприятий, направленных на увеличение продолжительности здоровой жизни»</t>
  </si>
  <si>
    <t>Мероприятие 20.1 «Финансирование расходов на осуществление деятельности муниципальных учреждений, оказывающих социальные услуги гражданам старшего возраста»</t>
  </si>
  <si>
    <t>Основное мероприятие 22 «Оказание социальной поддержки гражданам Российской Федерации, иностранным гражданам и лицам без гражданства, постоянно проживающих на территориях Украины, Донецкой Народной Республики, Луганской Народной Республики, Запорожской области, Херсонской области, вынужденно покинувших жилые помещения и находившихся в пунктах временного размещения и питания»</t>
  </si>
  <si>
    <t>Мероприятие 22.1 «Возмещение расходов, понесенных бюджетами субъектов Российской Федерации, местными бюджетами на размещение и питание граждан Российской Федерации, иностранных граждан и лиц без гражданства, постоянно проживающих на территориях Украины, Донецкой Народной Республики, Луганской Народной Республики, Запорожской области, Херсонской области, вынужденно покинувших жилые помещения и находившихся в пунктах временного размещения и питания, за счет средств резервного фонда Правительства Российской Федерации»</t>
  </si>
  <si>
    <t>Подпрограмма: 2 Развитие системы отдыха и оздоровления детей</t>
  </si>
  <si>
    <t>Основное мероприятие 03 «Мероприятия по организации отдыха детей в каникулярное время»</t>
  </si>
  <si>
    <t>Мероприятие 3.1 «Мероприятия по организации отдыха детей Московской области в каникулярное время»</t>
  </si>
  <si>
    <t>Подпрограмма: 4 Содействие занятости населения , развитие трудовых ресурсов и охраны труда</t>
  </si>
  <si>
    <t>Основное мероприятие 03 «Профилактика производственного травматизма»</t>
  </si>
  <si>
    <t>Мероприятие 3.2 «Координация проведения обучения по охране труда работников, в том числе организация обучения по охране труда руководителей специалистов организаций муниципальной собственности»</t>
  </si>
  <si>
    <t>Подпрограмма: 5 Обеспечивающая подпрограмма</t>
  </si>
  <si>
    <t>Основное мероприятие 03 «Иные мероприятия, реализуемые в целях создания условий для реализации полномочий органов государственной власти Московской области и государственных органов Московской области»</t>
  </si>
  <si>
    <t>Мероприятие 3.2 «Обеспечение переданного государственного полномочия Московской области по созданию комиссий по делам несовершеннолетних и защите их прав городских округов Московской области»</t>
  </si>
  <si>
    <t>Программа: 05 Спорт</t>
  </si>
  <si>
    <t>Подпрограмма: 1 Развитие физической культуры и спорта</t>
  </si>
  <si>
    <t>Основное мероприятие 01 «Обеспечение условий для развития на территории городского округа физической культуры, школьного спорта и массового спорта»</t>
  </si>
  <si>
    <t>Мероприятие 1.2 «Предоставление субсидии на иные цели из бюджета муниципального образования муниципальным учреждениям в области физической культуры и спорта»</t>
  </si>
  <si>
    <t>Мероприятие 1.3 «Капитальный ремонт, текущий ремонт, обустройство и техническое переоснащение, благоустройство территорий объектов спорта»</t>
  </si>
  <si>
    <t>Мероприятие 1.4 «Организация и проведение физкультурно-оздоровительных и спортивных мероприятий»</t>
  </si>
  <si>
    <t>Мероприятие 1.7 «Сохранение достигнутого уровня заработной платы отдельных категорий работников муниципальных учреждений физической культуры и спорта»</t>
  </si>
  <si>
    <t>Подпрограмма: 2 Подготовка спортивного резерва</t>
  </si>
  <si>
    <t>Основное мероприятие 01 «Подготовка спортивных сборных команд»</t>
  </si>
  <si>
    <t>Мероприятие 1.1 «Расходы на обеспечение деятельности муниципальных учреждений, реализующих дополнительные образовательные программы спортивной подготовки»</t>
  </si>
  <si>
    <t>Основное мероприятие 04 «Сохранение достигнутого уровня заработной платы отдельных категорий работников учреждений физической культуры и спорта»</t>
  </si>
  <si>
    <t>Мероприятие 4.3 «Сохранение достигнутого уровня заработной платы отдельных категорий работников организаций дополнительного образования сферы физической культуры и спорта»</t>
  </si>
  <si>
    <t>Подпрограмма: 3 Обеспечивающая подпрограмма</t>
  </si>
  <si>
    <t>Мероприятие 1.1 «Обеспечение деятельности органов местного самоуправления»</t>
  </si>
  <si>
    <t>Программа: 06 Развитие сельского хозяйства</t>
  </si>
  <si>
    <t>Подпрограмма: 1 Развитие отраслей сельского хозяйства и перерабатывающей промышленности</t>
  </si>
  <si>
    <t>Основное мероприятие 06 «Создание условий для развития сельскохозяйственного производства, расширения рынка сельскохозяйственной продукции, сырья и продовольствия»</t>
  </si>
  <si>
    <t>Мероприятие 6.1 «Развитие приоритетных отраслей АПК»</t>
  </si>
  <si>
    <t>Подпрограмма: 2 Вовлечение в оборот земель сельскохозяйственного назначения и развитие мелиорации</t>
  </si>
  <si>
    <t>Основное мероприятие 01 «Реализация мероприятий в области мелиорации земель сельскохозяйственного назначения»</t>
  </si>
  <si>
    <t>Мероприятие 1.1 «Предотвращение выбытия из оборота земель сельскохозяйственного назначения и развитие мелиоративных систем и гидротехнических сооружений сельскохозяйственного назначения, а также проведение культуртехнических мероприятий»</t>
  </si>
  <si>
    <t>Мероприятие 1.2 «Проведение мероприятий по комплексной борьбе с борщевиком Сосновского»</t>
  </si>
  <si>
    <t>Подпрограмма: 4 Обеспечение эпизоотического и ветеринарно-санитарного благополучия и развитие государственной ветеринарной службы</t>
  </si>
  <si>
    <t>Основное мероприятие 01 «Сохранение ветеринарно-санитарного благополучия»</t>
  </si>
  <si>
    <t>Мероприятие 1.1 «Осуществление переданных полномочий Московской области по организации мероприятий при осуществлении деятельности по обращению с собаками без владельцев»</t>
  </si>
  <si>
    <t>Мероприятие 1.2 «Осуществление переданных полномочий Московской области по оформлению сибиреязвенных скотомогильников в собственность Московской области, обустройству и содержанию сибиреязвенных скотомогильников»</t>
  </si>
  <si>
    <t>Программа: 07 Экология и окружающая среда</t>
  </si>
  <si>
    <t>Подпрограмма: 1 Охрана окружающей среды</t>
  </si>
  <si>
    <t>Основное мероприятие 01 «Проведение обследований состояния окружающей среды»</t>
  </si>
  <si>
    <t>Мероприятие 1.1 «Проведение анализов качества воды»</t>
  </si>
  <si>
    <t>Мероприятие 1.3 «Проведение наблюдений за состоянием и загрязнением окружающей среды»</t>
  </si>
  <si>
    <t>Основное мероприятие 02 «Организация, охрана и использование особо охраняемых природных территорий»</t>
  </si>
  <si>
    <t>Мероприятие 2.3 «Обустройство родников»</t>
  </si>
  <si>
    <t>Основное мероприятие 03 «Вовлечение населения в экологические мероприятия»</t>
  </si>
  <si>
    <t>Подпрограмма: 2 Развитие водохозяйственного комплекса</t>
  </si>
  <si>
    <t>Основное мероприятие 01 «Обеспечение безопасности гидротехнических сооружений и проведение мероприятий по берегоукреплению»</t>
  </si>
  <si>
    <t>Мероприятие 1.1 «Разработка необходимой документации для эксплуатации гидротехнических сооружений, находящихся в собственности муниципального образования»</t>
  </si>
  <si>
    <t>Мероприятие 1.3 «Капитальный ремонт гидротехнических сооружений, находящихся в муниципальной собственности, в том числе разработка проектной документации»</t>
  </si>
  <si>
    <t>Мероприятие 1.5 «Обследование и содержание гидротехнических сооружений»</t>
  </si>
  <si>
    <t>Основное мероприятие 03 «Ликвидация последствий засорения водных объектов»</t>
  </si>
  <si>
    <t>Мероприятие 3.1 «Выполнение комплекса мероприятий по ликвидации последствий засорения водных объектов, находящихся в муниципальной собственности»</t>
  </si>
  <si>
    <t>Мероприятие 3.2 «Исследования состояния и загрязнения водных объектов, расположенных в границах городского округа»</t>
  </si>
  <si>
    <t>Мероприятие 3.3 «Проведение работ по очистке прудов от мусора»</t>
  </si>
  <si>
    <t>Подпрограмма: 4 Развитие лесного хозяйства</t>
  </si>
  <si>
    <t>Основное мероприятие 01 «Осуществление отдельных полномочий в области лесных отношений»</t>
  </si>
  <si>
    <t>Мероприятие 1.6 «Обеспечение переданных государственных полномочий Московской области по организации деятельности по сбору (в том числе раздельному сбору) отходов на лесных участках в составе земель лесного фонда, не предоставленных гражданам и юридическим лицам, а также по транспортированию, обработке и утилизации таких отходов»</t>
  </si>
  <si>
    <t>Основное мероприятие 04 «Вовлечение населения в мероприятия по охране леса»</t>
  </si>
  <si>
    <t>Мероприятие 4.1 «Организация и проведение акций по посадке леса»</t>
  </si>
  <si>
    <t>Программа: 08 Безопасность и обеспечение безопасности жизнедеятельности населения</t>
  </si>
  <si>
    <t>Подпрограмма: 1 Профилактика преступлений и иных правонарушений</t>
  </si>
  <si>
    <t>Основное мероприятие 01 «Повышение степени антитеррористической защищенности социально значимых объектов, находящихся в собственности городского округа, и мест с массовым пребыванием людей»</t>
  </si>
  <si>
    <t>Мероприятие 1.1 «Проведение мероприятий по профилактике терроризма»</t>
  </si>
  <si>
    <t>Мероприятие 1.2 «Приобретение оборудования (материалов), наглядных пособий и оснащения для использования при проведении тренировок на объектах с массовым пребыванием людей»</t>
  </si>
  <si>
    <t>Мероприятие 1.3 «Оборудование и (или) модернизация социально значимых объектов инженерно-техническими средствами, обеспечивающими контроль доступа или блокирование несанкционированного доступа, контроль и оповещение о возникновении угроз, а также усиление инженерно-технической укрепленности (закупка товаров, работ, услуг)»</t>
  </si>
  <si>
    <t>Основное мероприятие 02 «Обеспечение деятельности общественных объединений правоохранительной направленности»</t>
  </si>
  <si>
    <t>Мероприятие 2.1 «Проведение мероприятий по привлечению граждан, принимающих участие в деятельности народных дружин»</t>
  </si>
  <si>
    <t>Мероприятие 2.2 «Материальное стимулирование народных дружинников»</t>
  </si>
  <si>
    <t>Мероприятие 2.3 «Материально-техническое обеспечение деятельности народных дружин»</t>
  </si>
  <si>
    <t>Мероприятие 2.4 «Проведение мероприятий по обеспечению правопорядка и безопасности граждан»</t>
  </si>
  <si>
    <t>Основное мероприятие 03 «Реализация мероприятий по обеспечению общественного порядка и общественной безопасности, профилактике проявлений экстремизма»</t>
  </si>
  <si>
    <t>Мероприятие 3.1 «Участие в мероприятиях по профилактике терроризма и рейдах в местах массового отдыха и скопления молодежи с целью выявления экстремистски настроенных лиц»</t>
  </si>
  <si>
    <t>Мероприятие 3.2 «Проведение мероприятий по профилактике экстремизма»</t>
  </si>
  <si>
    <t>Мероприятие 3.3 «Организация и проведение "круглых столов" с лидерами местных национально-культурных объединений и религиозных организаций по вопросам социальной и культурной адаптации мигрантов, предупреждения конфликтных ситуаций среди молодежи, воспитания межнациональной и межконфессиональной толерантности»</t>
  </si>
  <si>
    <t>Мероприятие 3.4 «Организация и проведение информационно-пропагандистских мероприятий по разъяснению сущности терроризма и его общественной опасности, а также формирование у граждан неприятия идеологии терроризма»</t>
  </si>
  <si>
    <t>Основное мероприятие 04 «Развертывание элементов системы технологического обеспечения региональной общественной безопасности и оперативного управления "Безопасный регион"»</t>
  </si>
  <si>
    <t>Мероприятие 4.1 «Оказание услуг по предоставлению видеоизображения для системы «Безопасный регион» с видеокамер, установленных в местах массового скопления людей, на детских игровых, спортивных площадках и социальных объектах»</t>
  </si>
  <si>
    <t>Мероприятие 4.3 «Техническое обслуживание и модернизация оборудования системы "Безопасный регион"»</t>
  </si>
  <si>
    <t>Основное мероприятие 05 «Профилактика наркомании и токсикомании, проведение ежегодных медицинских осмотров школьников и студентов, обучающихся в образовательных организациях Московской области, с целью раннего выявления незаконного потребления наркотических средств и психотропных веществ, медицинских осмотров призывников в Военном комиссариате Московской области»</t>
  </si>
  <si>
    <t>Мероприятие 5.1 «Профилактика наркомании и токсикомании, проведение ежегодных медицинских осмотров школьников и студентов, обучающихся в образовательных организациях Московской области, с целью раннего выявления незаконного потребления наркотических средств и психотропных веществ»</t>
  </si>
  <si>
    <t>Мероприятие 5.2 «Проведение антинаркотических мероприятий с использованием профилактических программ, одобренных Министерством образования Московской области»</t>
  </si>
  <si>
    <t>Мероприятие 5.4 «Изготовление и размещение рекламы, агитационных материалов направленных на: информирование общественности и целевых групп профилактики о государственной стратегии, а также реализуемой профилактической деятельности в отношении наркомании; - формирования общественного мнения, направленного на изменение норм, связанных с поведением "риска", и пропаганду ценностей здорового образа жизни; - информирование о рисках, связанных с наркотиками; - стимулирование подростков и молодежи и их родителей к обращению за психологической и иной профессиональной помощью»</t>
  </si>
  <si>
    <t>Мероприятие 5.5 «Организация и проведение на территории городского округа антинаркотических месячников, приуроченных к Международному дню борьбы с наркоманией и наркобизнесом и к проведению в образовательных организациях социально-психологического и медицинского тестирования»</t>
  </si>
  <si>
    <t>Основное мероприятие 07 «Развитие похоронного дела»</t>
  </si>
  <si>
    <t>Мероприятие 7.2 «Реализация мероприятий по транспортировке умерших в морг, включая погрузо-разгрузочные работы, с мест обнаружения или происшествия для проведения судебно-медицинской экспертизы»</t>
  </si>
  <si>
    <t>Мероприятие 7.4 «Расходы на обеспечение деятельности (оказание услуг) в сфере похоронного дела»</t>
  </si>
  <si>
    <t>Мероприятие 7.5 «Оформление земельных участков под кладбищами в муниципальную собственность, включая создание новых кладбищ»</t>
  </si>
  <si>
    <t>Мероприятие 7.6 «Зимние и летние работы по содержанию мест захоронений, текущий и капитальный ремонт основных фондов»</t>
  </si>
  <si>
    <t>Мероприятие 7.7 «Содержание и благоустройство воинских, почетных, одиночных захоронений в случаях, если погребение осуществлялось за счет средств федерального бюджета, бюджета субъекта Российской Федерации или бюджетов муниципальных образований, а также иных захоронений и памятников, находящихся под охраной государства»</t>
  </si>
  <si>
    <t>Мероприятие 7.9 «Проведение инвентаризации мест захоронений»</t>
  </si>
  <si>
    <t>Основное мероприятие 02 «Создание резервов материальных ресурсов для ликвидации чрезвычайных ситуаций муниципального характера на территории Московской области»</t>
  </si>
  <si>
    <t>Мероприятие 2.1 «Формирование, хранение, использование и восполнение резервного фонда для ликвидации чрезвычайных ситуаций муниципального характера»</t>
  </si>
  <si>
    <t>Основное мероприятие 03 «Реализация мероприятий по подготовке населения и специалистов и должностных лиц в области гражданской обороны, защиты населения и территории от чрезвычайных ситуаций природного и техногенного характера»</t>
  </si>
  <si>
    <t>Мероприятие 3.1 «Подготовка должностных лиц по вопросам гражданской обороны и предупреждения и ликвидации чрезвычайных ситуаций»</t>
  </si>
  <si>
    <t>Мероприятие 3.2 «Создание и обеспечение функционирования учебно-консультационных пунктов на территории муниципального образования Московской области»</t>
  </si>
  <si>
    <t>Мероприятие 3.4 «Проведение и участие в учениях, соревнованиях, тренировках, смотрах-конкурсах, семинарах (в том числе учащихся общеобразовательных учреждений)»</t>
  </si>
  <si>
    <t>Основное мероприятие 04 «Организация деятельности аварийно-спасательных формирований на территории муниципального образования Московской области»</t>
  </si>
  <si>
    <t>Мероприятие 4.1 «Создание, содержание аварийно-спасательных формирований на территории муниципального образования »</t>
  </si>
  <si>
    <t>Подпрограмма: 3 Обеспечение мероприятий гражданской обороны на территории муниципального образования Московской области</t>
  </si>
  <si>
    <t>Основное мероприятие 01 «Создание, развитие и поддержание в постоянной готовности систем оповещения населения об опасностях, возникающих при военных конфликтах или вследствие этих конфликтов, а также при чрезвычайных ситуациях природного и техногенного характера (происшествиях) на территории муниципального образования Московской области»</t>
  </si>
  <si>
    <t>Основное мероприятие 02 «Накопление, хранение и использование в целях гражданской обороны запасов материально-технических, продовольственных, медицинских и иных средств»</t>
  </si>
  <si>
    <t>Основное мероприятие 03 «Развитие и совершенствование материально-технической базы учреждений в сфере гражданской обороны и защиты населения и территорий от чрезвычайных ситуаций»</t>
  </si>
  <si>
    <t>Мероприятие 3.1 «Обеспечение готовности объектов гражданской обороны»</t>
  </si>
  <si>
    <t>Мероприятие 3.2 «Проведение учений и тренировок по гражданской обороне»</t>
  </si>
  <si>
    <t>Мероприятие 3.3 «Создание и содержание курсов гражданской обороны муниципального образования»</t>
  </si>
  <si>
    <t>Мероприятие 3.4 «Пропаганда знаний в области гражданской обороны»</t>
  </si>
  <si>
    <t>Мероприятие 3.5 «Подготовка безопасных районов для размещения населения, материальных и культурных ценностей, подлежащих эвакуации»</t>
  </si>
  <si>
    <t>Подпрограмма: 4 Обеспечение пожарной безопасности на территории муниципального образования Московской области</t>
  </si>
  <si>
    <t>Основное мероприятие 01 «Повышение степени пожарной безопасности на территории муниципального образования Московской области»</t>
  </si>
  <si>
    <t>Мероприятие 1.3 «Создание, содержание пожарных водоемов и создание условий для забора воды из них в любое время года (обустройство подъездов с площадками с твердым покрытием для установки пожарных автомобилей)»</t>
  </si>
  <si>
    <t>Мероприятие 1.4 «Оснащение и содержание пожарных извещателей в жилых помещениях, занимаемых малообеспеченными гражданами, малообеспеченными или многодетными семьями Московской области»</t>
  </si>
  <si>
    <t>Мероприятие 1.6 «Организация обучения населения мерам пожарной безопасности»</t>
  </si>
  <si>
    <t>Мероприятие 1.7 «Пропаганда в области пожарной безопасности, содействие распространению пожарно-технических знаний»</t>
  </si>
  <si>
    <t>Мероприятие 1.11 «Опашка территорий по границам населенных пунктов муниципальных образований Московской области»</t>
  </si>
  <si>
    <t>Мероприятие 1.13 «Проведение работ по возведению пожарного депо из быстровозводимой модульной конструкции полной заводской готовности, по подведению внешних инженерных сетей и по благоустройству, прилегающей к пожарному депо территории»</t>
  </si>
  <si>
    <t>Подпрограмма: 5 Обеспечение безопасности населения на водных объектах, расположенных на территории муниципального образования Московской области</t>
  </si>
  <si>
    <t>Основное мероприятие 01 «Выполнение мероприятий по безопасности населения на водных объектах, расположенных на территории Московской области»</t>
  </si>
  <si>
    <t>Мероприятие 1.1 «Осуществление мероприятий по обеспечению безопасности людей на водных объектах, охране их жизни и здоровья (оплата работы спасательного поста, в том числе в межкупальный период)»</t>
  </si>
  <si>
    <t>Мероприятие 1.2 «Создание безопасных мест отдыха для населения на водных объектах»</t>
  </si>
  <si>
    <t>Мероприятие 1.3 «Обучение населения, прежде всего детей, плаванию и приемам спасания на воде»</t>
  </si>
  <si>
    <t>Подпрограмма: 6 Обеспечивающая подпрограмма</t>
  </si>
  <si>
    <t>Мероприятие 1.1 «Обеспечение деятельности муниципального учреждения "Единая дежурная диспетчерская служба муниципального образования Московской области"»</t>
  </si>
  <si>
    <t>Мероприятие 1.2 «Обеспечение деятельности муниципального учреждения в сфере спасения населения и экстренного реагирования на чрезвычайные ситуации (аварийно-спасательные формирования органов местного самоуправления муниципального образования Московской области)»</t>
  </si>
  <si>
    <t>Программа: 09 Жилище</t>
  </si>
  <si>
    <t>Подпрограмма: 1 Создание условий для жилищного строительства</t>
  </si>
  <si>
    <t>Основное мероприятие 01 «Создание условий для развития жилищного строительства»</t>
  </si>
  <si>
    <t>Мероприятие 1.1 «Организация строительства»</t>
  </si>
  <si>
    <t>Мероприятие 1.3 «Обеспечение проживающих в городском округе и нуждающихся в жилых помещениях малоимущих граждан жилыми помещениями»</t>
  </si>
  <si>
    <t>Основное мероприятие 03 «Создание системы недопущения возникновения проблемных объектов в сфере жилищного строительства»</t>
  </si>
  <si>
    <t>Мероприятие 3.3 «Осуществление отдельных государственных полномочий в части подготовки и направления уведомлений о соответствии (несоответствии) указанных в уведомлении о планируемом строительстве параметров объекта индивидуального жилищного строительства (далее - ИЖС) или садового дома установленным параметрам и допустимости размещения объекта ИЖС или садового дома на земельном участке, уведомлений о соответствии (несоответствии) построенных или реконструированных объектов ИЖС или садового дома требованиям законодательства о градостроительной деятельности Российской Федерации»</t>
  </si>
  <si>
    <t>Подпрограмма: 2 Обеспечение жильем молодых семей</t>
  </si>
  <si>
    <t>Основное мероприятие 01 «Оказание государственной поддержки молодым семьям в виде социальных выплат на приобретение жилого помещения или создание объекта индивидуального жилищного строительства»</t>
  </si>
  <si>
    <t>Мероприятие 1.1 «Реализация мероприятий по обеспечению жильем молодых семей»</t>
  </si>
  <si>
    <t>Подпрограмма: 3 Обеспечение жильем детей-сирот и детей, оставшихся без попечения родителей, лиц из числа детей-сирот и детей, оставшихся без попечения родителей</t>
  </si>
  <si>
    <t>Основное мероприятие 01 «Оказание государственной поддержки в решении жилищной проблемы детей-сирот и детей, оставшихся без попечения родителей, лиц из числа детей-сирот и детей, оставшихся без попечения родителей»</t>
  </si>
  <si>
    <t>Мероприятие 1.1 «Обеспечение жилыми помещениями детей-сирот и детей, оставшихся без попечения родителей, лиц из числа детей-сирот и детей, оставшихся без попечения родителей»</t>
  </si>
  <si>
    <t>Подпрограмма: 4 Социальная ипотека</t>
  </si>
  <si>
    <t>Основное мероприятие 01 «I этап реализации подпрограммы 4. Компенсация оплаты основного долга по ипотечному жилищному кредиту»</t>
  </si>
  <si>
    <t>Мероприятие 1.1 «Предоставление компенсации оплаты основного долга по ипотечному жилищному кредиту участникам I этапа подпрограммы 4»</t>
  </si>
  <si>
    <t>Подпрограмма: 6 Обеспечение жильем отдельных категорий граждан за счет средств федерального бюджета</t>
  </si>
  <si>
    <t>Основное мероприятие 01 «Оказание государственной поддержки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1941-1945 годов"»</t>
  </si>
  <si>
    <t>Мероприятие 1.1 «Предоставление жилых помещений отдельным категориям граждан, установленным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1941-1945 годов"»</t>
  </si>
  <si>
    <t>Основное мероприятие 02 «Оказание государственной поддержки по обеспечению жильем отдельных категорий граждан, установленных федеральными законами от 12 января 1995 года № 5-ФЗ "О ветеранах" и от 24 ноября 1995 года № 181-ФЗ "О социальной защите инвалидов в Российской Федера"»</t>
  </si>
  <si>
    <t>Подпрограмма: 7 Улучшение жилищных условий отдельных категорий многодетных семей</t>
  </si>
  <si>
    <t>Основное мероприятие 01 «Предоставление многодетным семьям жилищных субсидий на приобретение жилого помещения или строительство индивидуального жилого дома»</t>
  </si>
  <si>
    <t>Мероприятие 1.1 «Реализация мероприятий по улучшению жилищных условий многодетных семей»</t>
  </si>
  <si>
    <t>Программа: 10 Развитие инженерной инфраструктуры, энергоэффективности и отрасли обращения с отходами</t>
  </si>
  <si>
    <t>Подпрограмма: 1 Чистая вода</t>
  </si>
  <si>
    <t>Основное мероприятие 02 «Строительство,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области»</t>
  </si>
  <si>
    <t>Мероприятие 2.2 «Капитальный ремонт, приобретение, монтаж и ввод в эксплуатацию объектов водоснабжения муниципальной собственности»</t>
  </si>
  <si>
    <t>Мероприятие 2.3 «Капитальный ремонт, приобретение, монтаж (демонтаж) и ввод в эксплуатацию шахтных колодцев»</t>
  </si>
  <si>
    <t>Мероприятие 2.6 «Содержание и ремонт шахтных колодцев»</t>
  </si>
  <si>
    <t>Подпрограмма: 2 Системы водоотведения</t>
  </si>
  <si>
    <t>Основное мероприятие 01 «Строительство,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области»</t>
  </si>
  <si>
    <t>Основное мероприятие 02 «Строительство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области»</t>
  </si>
  <si>
    <t>Мероприятие 2.1 «Строительство (реконструкция) канализационных коллекторов, канализационных насосных станций муниципальной собственности»</t>
  </si>
  <si>
    <t>Мероприятие 2.5 «Аварийно-восстановительные работы на объектах водоотведения»</t>
  </si>
  <si>
    <t>Подпрограмма: 3 Объекты теплоснабжения, инженерные коммуникации</t>
  </si>
  <si>
    <t>Мероприятие 2.1 «Строительство и реконструкция сетей водоснабжения, водоотведения, теплоснабжения муниципальной собственности»</t>
  </si>
  <si>
    <t>Основное мероприятие 03 «Проведение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собственности»</t>
  </si>
  <si>
    <t>Мероприятие 3.1 «Проведение первоочередных мероприятий по восстановлению объектов социальной и инженерной инфраструктуры военных городков на территории Московской области, переданных из федеральной собственности»</t>
  </si>
  <si>
    <t>Мероприятие 3.2 «Капитальные вложения в объекты инженерной инфраструктуры на территории военных городков»</t>
  </si>
  <si>
    <t>Основное мероприятие 04 «Реализация проектов по строительству, реконструкции, модернизации объектов коммунальной инфраструктуры с использованием финансовых инструментов "Инфраструктурного меню"»</t>
  </si>
  <si>
    <t>Мероприятие 4.3 «Субсидии ресурсоснабжающим организациям на реализацию мероприятий по организации системы водоснабжения и водоотведения, теплоснабжения, электроснабжения, газоснабжения на территории муниципального образования Московской области»</t>
  </si>
  <si>
    <t>Основное мероприятие 05 «Мониторинг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городских округов»</t>
  </si>
  <si>
    <t>Мероприятие 5.1 «Утверждение схем теплоснабжения городских округов (актуализированных схем теплоснабжения городских округов)»</t>
  </si>
  <si>
    <t>Мероприятие 5.3 «Утверждение программ комплексного развития систем коммунальной инфраструктуры городских округов»</t>
  </si>
  <si>
    <t>Подпрограмма: 5 Энергосбережение и повышение энергетической эффективности</t>
  </si>
  <si>
    <t>Основное мероприятие 01 «Повышение энергетической эффективности муниципальных учреждений Московской области»</t>
  </si>
  <si>
    <t>Мероприятие 1.4 «Замена светильников внутреннего освещения на светодиодные»</t>
  </si>
  <si>
    <t>Мероприятие 1.10 «Установка, замена, поверка приборов учета энергетических ресурсов на объектах бюджетной сферы»</t>
  </si>
  <si>
    <t>Основное мероприятие 02 «Организация учета энергоресурсов в жилищном фонде Московской области»</t>
  </si>
  <si>
    <t>Мероприятие 2.1 «Установка, замена, поверка общедомовых приборов учета энергетических ресурсов в многоквартирных домах»</t>
  </si>
  <si>
    <t>Мероприятие 2.2 «Выполнение работ по установке автоматизированных систем контроля за газовой безопасностью в жилых помещениях (квартирах) многоквартирных домов»</t>
  </si>
  <si>
    <t>Мероприятие 2.51 «Установка, замена, поверка индивидуальных приборов учета энергетических ресурсов в муниципальном жилищном фонде»</t>
  </si>
  <si>
    <t>Основное мероприятие 03 «Повышение энергетической эффективности многоквартирных домов»</t>
  </si>
  <si>
    <t>Мероприятие 3.1 «Организация работы с УК по подаче заявлений в ГУ МО "Государственная жилищная инспекция Московской области"»</t>
  </si>
  <si>
    <t>Подпрограмма: 6 Развитие газификации, топливозаправочного комплекса и электроэнергетики</t>
  </si>
  <si>
    <t>Основное мероприятие 01 «Строительство и содержание газопроводов в населенных пунктах»</t>
  </si>
  <si>
    <t>Мероприятие 1.2 «Организация в границах городского округа газоснабжения населения»</t>
  </si>
  <si>
    <t>Подпрограмма: 8 Реализация полномочий в сфере жилищно-коммунального хозяйства</t>
  </si>
  <si>
    <t>Основное мероприятие 01 «Создание экономических условий для повышения эффективности работы организаций жилищно-коммунального хозяйства Московской области»</t>
  </si>
  <si>
    <t>Мероприятие 1.4 «Приобретение объектов коммунальной инфраструктуры»</t>
  </si>
  <si>
    <t>Основное мероприятие 02 «Финансовое обеспечение расходов, направленных на осуществление полномочий в сфере жилищно-коммунального хозяйства»</t>
  </si>
  <si>
    <t>Мероприятие 2.5 «Осуществление переданных органам местного самоуправления полномочий по региональному государственному жилищному контролю (надзору) за соблюдением гражданами требований Правил пользования газом»</t>
  </si>
  <si>
    <t>Программа: 11 Предпринимательство</t>
  </si>
  <si>
    <t>Подпрограмма: 1 Инвестиции</t>
  </si>
  <si>
    <t>Основное мероприятие 02 «Создание и (или) развитие индустриальных (промышленных) парков, промышленных технопарков, инновационно-технологических центров, промышленных площадок, особых экономических зон»</t>
  </si>
  <si>
    <t>Мероприятие 2.1 «Создание и развитие индустриальных (промышленных) парков, промышленных площадок на территориях муниципальных образований Московской области»</t>
  </si>
  <si>
    <t>Основное мероприятие 05 «Организация работ по поддержке и развитию промышленного потенциала»</t>
  </si>
  <si>
    <t>Мероприятие 5.1 «Создание новых рабочих мест за счет проводимых мероприятий, направленных на расширение имеющихся производств»</t>
  </si>
  <si>
    <t>Основное мероприятие 08 «Стимулирование инвестиционной деятельности »</t>
  </si>
  <si>
    <t>Мероприятие 8.1 «Поддержка и стимулирование инвестиционной деятельности на территории городских округов Московской области»</t>
  </si>
  <si>
    <t>Подпрограмма: 2 Развитие конкуренции</t>
  </si>
  <si>
    <t>Основное мероприятие 50 «Оценка уровня эффективности, результативности, обеспечение гласности и прозрачности контрактной системы в сфере закупок»</t>
  </si>
  <si>
    <t>Мероприятие 50.1 «Проведение оценки общего уровня организации закупок»</t>
  </si>
  <si>
    <t>Мероприятие 50.2 «Проведение оценки качества закупочной деятельности»</t>
  </si>
  <si>
    <t>Мероприятие 50.3 «Проведение оценки доступности конкурентных процедур»</t>
  </si>
  <si>
    <t>Мероприятие 50.4 «Проведение оценки экономической эффективности закупок по результатам их осуществления»</t>
  </si>
  <si>
    <t>Мероприятие 50.5 «Проведение оценки объема закупок у единственного поставщика (подрядчика, исполнителя)»</t>
  </si>
  <si>
    <t>Мероприятие 50.6 «Проведение оценки уровня поддержки субъектов малого предпринимательства, социально ориентированных некоммерческих организаций при осуществлении закупок»</t>
  </si>
  <si>
    <t>Программа: 12 Управление имуществом и муниципальными финансами</t>
  </si>
  <si>
    <t>Подпрограмма: 1 Эффективное управление имущественным комплексом</t>
  </si>
  <si>
    <t>Основное мероприятие 02 «Управление имуществом, находящимся в муниципальной собственности и выполнение кадастровых работ»</t>
  </si>
  <si>
    <t>Мероприятие 2.1 «Расходы, связанные с владением, пользованием и распоряжением имуществом, находящимся в муниципальной собственности городского округа»</t>
  </si>
  <si>
    <t>Мероприятие 2.2 «Взносы на капитальный ремонт общего имущества многоквартирных домов»</t>
  </si>
  <si>
    <t>Основное мероприятие 03 «Создание условий для реализации государственных полномочий в области земельных отношений»</t>
  </si>
  <si>
    <t>Подпрограмма: 3 Управление муниципальным долгом</t>
  </si>
  <si>
    <t>Основное мероприятие 01 «Реализация мероприятий в рамках управления муниципальным долгом»</t>
  </si>
  <si>
    <t>Мероприятие 1.1 «Обслуживание муниципального долга по бюджетным кредитам»</t>
  </si>
  <si>
    <t>Мероприятие 1.2 «Обслуживание муниципального долга по коммерческим кредитам»</t>
  </si>
  <si>
    <t>Подпрограмма: 4 Управление муниципальными финансами</t>
  </si>
  <si>
    <t>Основное мероприятие 50 «Разработка проекта бюджета и исполнение бюджета городского округа»</t>
  </si>
  <si>
    <t>Мероприятие 50.1 «Проведение работы с главными администраторами по представлению прогноза поступления доходов и исполнению бюджета»</t>
  </si>
  <si>
    <t>Мероприятие 50.2 «Формирование прогноза поступлений налоговых и неналоговых доходов в местный бюджет на предстоящий месяц с разбивкой по дням в целях детального прогнозирования ассигнований для финансирования социально значимых расходов»</t>
  </si>
  <si>
    <t>Основное мероприятие 51 «Снижение уровня задолженности по налоговым платежам»</t>
  </si>
  <si>
    <t>Мероприятие 51.1 «Разработка мероприятий, направленных на увеличение доходов и снижение задолженности по налоговым платежам»</t>
  </si>
  <si>
    <t>Мероприятие 1.1 «Функционирование высшего должностного лица»</t>
  </si>
  <si>
    <t>Мероприятие 1.2 «Расходы на обеспечение деятельности администрации»</t>
  </si>
  <si>
    <t>Мероприятие 1.5 «Обеспечение деятельности финансового органа»</t>
  </si>
  <si>
    <t>Мероприятие 1.6 «Расходы на обеспечение деятельности (оказание услуг) муниципальных учреждений - централизованная бухгалтерия муниципального образования»</t>
  </si>
  <si>
    <t>Мероприятие 1.7 «Расходы на обеспечение деятельности (оказание услуг) муниципальных учреждений - обеспечение деятельности органов местного самоуправления»</t>
  </si>
  <si>
    <t>Мероприятие 1.8 «Организация и осуществление мероприятий по мобилизационной подготовке»</t>
  </si>
  <si>
    <t>Мероприятие 1.10 «Взносы в общественные организации (Уплата членских взносов членами Совета муниципальных образований Московской области)»</t>
  </si>
  <si>
    <t>Основное мероприятие 03 «Мероприятия, реализуемые в целях создания условий для реализации полномочий органов местного самоуправления»</t>
  </si>
  <si>
    <t>Мероприятие 3.2 «Организация работы по повышению квалификации муниципальных служащих и работников муниципальных учреждений, в т.ч. участие в краткосрочных семинарах»</t>
  </si>
  <si>
    <t>Программа: 13 Развитие институтов гражданского общества, повышение эффективности местного самоуправления и реализации молодежной политики</t>
  </si>
  <si>
    <t>Подпрограмма: 1 Развитие системы информирования населения о деятельности органов местного самоуправления городских округов Московской области, создание доступной современной медиасреды</t>
  </si>
  <si>
    <t>Основное мероприятие 01 «Информирование населения об основных событиях социально-экономического развития и общественно-политической жизни»</t>
  </si>
  <si>
    <t>Мероприятие 1.3 «Информирование населения об основных событиях социально-экономического развития, общественно-политической жизни, освещение деятельности путем изготовления и распространения (вещания) телепередач»</t>
  </si>
  <si>
    <t>Мероприятие 1.4 «Информирование населения об основных событиях социально-экономического развития, общественно-политической жизни, освещение деятельности путем изготовления и распространения (вещания) радиопрограммы»</t>
  </si>
  <si>
    <t>Мероприятие 1.5 «Информирование населения об основных событиях социально-экономического развития, общественно-политической жизни, освещение деятельности в печатных СМИ»</t>
  </si>
  <si>
    <t>Основное мероприятие 07 «Организация создания и эксплуатации сети объектов наружной рекламы»</t>
  </si>
  <si>
    <t>Мероприятие 7.1 «Приведение в соответствие количества и фактического расположения рекламных конструкций на территории муниципального образования согласованной Правительством Московской области схеме размещения рекламных конструкций»</t>
  </si>
  <si>
    <t>Мероприятие 7.2 «Проведение мероприятий, к которым обеспечено праздничное/тематическое оформление территории муниципального образования в соответствии с постановлением Правительства Московской области от 21.05.2014 № 363/16 "Об утверждении Методических рекомендаций по размещению и эксплуатации элементов праздничного, тематического и праздничного светового оформления на территории Московской области"»</t>
  </si>
  <si>
    <t>Мероприятие 7.3 «Информирование населения об основных событиях социально-экономического развития и общественно-политической жизни посредством размещения социальной рекламы на объектах наружной рекламы и информации»</t>
  </si>
  <si>
    <t>Подпрограмма: 3 Эффективное местное самоуправление</t>
  </si>
  <si>
    <t>Основное мероприятие 02 «Практики инициативного бюджетирования»</t>
  </si>
  <si>
    <t>Мероприятие 2.1 «Реализация на территориях муниципальных образований проектов граждан, сформированных в рамках практик инициативного бюджетирования»</t>
  </si>
  <si>
    <t>Подпрограмма: 4 Молодежь Подмосковья</t>
  </si>
  <si>
    <t>Основное мероприятие 01 «Вовлечение молодежи в общественную жизнь»</t>
  </si>
  <si>
    <t>Мероприятие 1.1 «Организация и проведение мероприятий по гражданско-патриотическому и духовно-нравственному воспитанию молодежи»</t>
  </si>
  <si>
    <t>Основное мероприятие 02 «Организация и проведение мероприятий по профориентации и реализации трудового и творческого потенциала молодежи, вовлечению молодежи в инновационную деятельность, научно-техническое творчество и предпринимательство, а также по поддержке молодежных творческих инициатив и медиасообществ»</t>
  </si>
  <si>
    <t>Мероприятие 2.2 «Проведение мероприятий по обеспечению занятости несовершеннолетних»</t>
  </si>
  <si>
    <t>Подпрограмма: 5 Развитие добровольчества (волонтерства) в городском округе Московской области</t>
  </si>
  <si>
    <t>Основное мероприятие 01 «Организация и проведение мероприятий, направленных на популяризацию добровольчества (волонтерства)»</t>
  </si>
  <si>
    <t>Мероприятие 1.1 «Организация и проведение мероприятий (акций) для добровольцев (волонтеров)»</t>
  </si>
  <si>
    <t>Мероприятие 1.3 «Расходы на обеспечение деятельности (оказание услуг) муниципальных учреждений в сфере молодежной политики»</t>
  </si>
  <si>
    <t>Основное мероприятие 04 «Корректировка списков кандидатов в присяжные заседатели федеральных судов общей юрисдикции в Российской Федерации»</t>
  </si>
  <si>
    <t>Мероприятие 4.1 «Составление (изменение) списков кандидатов в присяжные заседатели федеральных судов общей юрисдикции в Российской Федерации»</t>
  </si>
  <si>
    <t>Программа: 14 Развитие и функционирование дорожно-транспортного комплекса</t>
  </si>
  <si>
    <t>Подпрограмма: 1 Пассажирский транспорт общего пользования</t>
  </si>
  <si>
    <t>Основное мероприятие 02 «Организация транспортного обслуживания населения»</t>
  </si>
  <si>
    <t>Мероприятие 2.1 «Создание условий для предоставления транспортных услуг населению и организация транспортного обслуживания населения в границах городского округа (в части автомобильного транспорта)»</t>
  </si>
  <si>
    <t>Мероприятие 2.4 «Организация транспортного обслуживания населения по муниципальным маршрутам регулярных перевозок по регулируемым тарифам автомобильным транспортом в соответствии с муниципальными контрактами и договорами на выполнение работ по перевозке пассажиров»</t>
  </si>
  <si>
    <t>Подпрограмма: 2 Дороги Подмосковья</t>
  </si>
  <si>
    <t>Основное мероприятие 02 «Строительство и реконструкция автомобильных дорог местного значения»</t>
  </si>
  <si>
    <t>Мероприятие 2.2 «Финансирование работ по строительству (реконструкции) объектов дорожного хозяйства местного значения за счет средств местного бюджета»</t>
  </si>
  <si>
    <t>Основное мероприятие 04 «Ремонт, капитальный ремонт сети автомобильных дорог, мостов и путепроводов местного значения»</t>
  </si>
  <si>
    <t>Мероприятие 4.2 «Капитальный ремонт и ремонт автомобильных дорог, примыкающих к территориям садоводческих и огороднических некоммерческих товариществ»</t>
  </si>
  <si>
    <t>Мероприятие 4.7 «Создание и обеспечение функционирования парковок (парковочных мест)»</t>
  </si>
  <si>
    <t>Мероприятие 4.8 «Дорожная деятельность в отношении автомобильных дорог местного значения в границах городского округа»</t>
  </si>
  <si>
    <t>Мероприятие 4.9 «Мероприятия по обеспечению безопасности дорожного движения»</t>
  </si>
  <si>
    <t>Программа: 15 Цифровое муниципальное образование</t>
  </si>
  <si>
    <t>Подпрограмма: 1 Повышение качества и доступности предоставления государственных и муниципальных услуг на базе многофункциональных центров предоставления государственных и муниципальных услуг</t>
  </si>
  <si>
    <t>Основное мероприятие 01 «Организация деятельности многофункциональных центров предоставления государственных и муниципальных услуг»</t>
  </si>
  <si>
    <t>Мероприятие 1.1 «Софинансирование расходов на организацию деятельности многофункциональных центров предоставления государственных и муниципальных услуг»</t>
  </si>
  <si>
    <t>Основное мероприятие 02 «Совершенствование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услуг»</t>
  </si>
  <si>
    <t>Подпрограмма: 2 Развитие информационной и технологической инфраструктуры экосистемы цифровой экономики муниципального образования Московской области</t>
  </si>
  <si>
    <t>Основное мероприятие 01 «Информационная инфраструктура»</t>
  </si>
  <si>
    <t>Мероприятие 1.1 «Обеспечение доступности для населения муниципального образования Московской области современных услуг широкополосного доступа в сеть Интернет»</t>
  </si>
  <si>
    <t>Мероприятие 1.2 «Обеспечение ОМСУ муниципального образования Московской области широкополосным доступом в сеть Интернет, телефонной связью, иными услугами электросвязи»</t>
  </si>
  <si>
    <t>Мероприятие 1.3 «Подключение ОМСУ муниципального образования Московской области к единой интегрированной мультисервисной телекоммуникационной сети Правительства Московской области для нужд ОМСУ муниципального образования Московской области и обеспечения совместной работы в ней»</t>
  </si>
  <si>
    <t>Мероприятие 1.4 «Обеспечение оборудованием и поддержание его работоспособности»</t>
  </si>
  <si>
    <t>Мероприятие E4.4 «Обеспечение образовательных организаций материально-технической базой для внедрения цифровой образовательной среды»</t>
  </si>
  <si>
    <t>Основное мероприятие 02 «Информационная безопасность»</t>
  </si>
  <si>
    <t>Мероприятие 2.1 «Приобретение, установка, настройка, монтаж и техническое обслуживание сертифицированных по требованиям безопасности информации технических, программных и программно-технических средств защиты конфиденциальной информации и персональных данных, антивирусного программного обеспечения, средств электронной подписи, средств защиты информационно-технологической и телекоммуникационной инфраструктуры от компьютерных атак, а также проведение мероприятий по защите информации и аттестации по требованиям безопасности информации объектов информатизации, ЦОД и ИС, используемых ОМСУ муниципального образования Московской области»</t>
  </si>
  <si>
    <t>Основное мероприятие 03 «Цифровое государственное управление»</t>
  </si>
  <si>
    <t>Мероприятие 3.1 «Обеспечение программными продуктами»</t>
  </si>
  <si>
    <t>Мероприятие 3.2 «Внедрение и сопровождение информационных систем поддержки оказания государственных и муниципальных услуг и обеспечивающих функций и контроля результативности деятельности ОМСУ муниципального образования Московской области»</t>
  </si>
  <si>
    <t>Мероприятие 1.1 «Расходы на обеспечение деятельности (оказание услуг) муниципальных учреждений - многофункциональный центр предоставления государственных и муниципальных услуг»</t>
  </si>
  <si>
    <t>Мероприятие 1.2 «Обеспечение оборудованием и поддержание работоспособности многофункциональных центров предоставления государственных и муниципальных услуг»</t>
  </si>
  <si>
    <t>Программа: 16 Архитектура и градостроительство</t>
  </si>
  <si>
    <t>Подпрограмма: 1 Разработка Генерального плана развития городского округа</t>
  </si>
  <si>
    <t>Основное мероприятие 02 «Разработка и внесение изменений в документы территориального планирования и градостроительного зонирования муниципального образования»</t>
  </si>
  <si>
    <t>Мероприятие 2.1 «Проведение публичных слушаний/общественных обсуждений по проекту генерального плана городского округа (внесение изменений в генеральный план городского округа)»</t>
  </si>
  <si>
    <t>Мероприятие 2.2 «Обеспечение рассмотрения и утверждения представительными органами местного самоуправления муниципального образования проекта генерального плана (внесение изменений в генеральный план) городского округа»</t>
  </si>
  <si>
    <t>Мероприятие 2.3 «Обеспечение утверждения администрацией городского округа карты планируемого размещения объектов местного значения»</t>
  </si>
  <si>
    <t>Мероприятие 2.4 «Обеспечение проведения публичных слушаний/ общественных обсуждений по проекту Правил землепользования и застройки (внесение изменений в Правила землепользования и застройки) городского округа»</t>
  </si>
  <si>
    <t>Мероприятие 2.5 «Обеспечение утверждения администрацией муниципального образования Московской области проекта Правил землепользования и застройки городского округа (внесение изменений в Правила землепользования и застройки городского округа)»</t>
  </si>
  <si>
    <t>Основное мероприятие 03 «Обеспечение разработки и внесение изменений в нормативы градостроительного проектирования городского округа»</t>
  </si>
  <si>
    <t>Мероприятие 3.1 «Разработка и внесение изменений в нормативы градостроительного проектирования городского округа»</t>
  </si>
  <si>
    <t>Мероприятие 3.2 «Обеспечение рассмотрения и утверждения представительными органами местного самоуправления муниципального образования Московской области проекта нормативов градостроительного проектирования (внесение изменений в нормативы градостроительного проектирования) городского округа»</t>
  </si>
  <si>
    <t>Подпрограмма: 2 Реализация политики пространственного развития городского округа</t>
  </si>
  <si>
    <t>Основное мероприятие 04 «Финансовое обеспечение выполнения отдельных государственных полномочий в сфере архитектуры и градостроительства, переданных органам местного самоуправления муниципальных образований»</t>
  </si>
  <si>
    <t>Мероприятие 4.1 «Осуществление отдельных государственных полномочий в части присвоения адресов объектам адресации и согласования переустройства (или перепланировки) помещений в многоквартирном доме»</t>
  </si>
  <si>
    <t>Основное мероприятие 05 «Обеспечение мер по ликвидации самовольных, недостроенных и аварийных объектов на территории муниципального образования Московской области»</t>
  </si>
  <si>
    <t>Мероприятие 5.1 «Ликвидация самовольных, недостроенных и аварийных объектов на территории городского округа»</t>
  </si>
  <si>
    <t>Программа: 17 Формирование современной комфортной городской среды</t>
  </si>
  <si>
    <t>Подпрограмма: 1 Комфортная городская среда</t>
  </si>
  <si>
    <t>Основное мероприятие 01 «Благоустройство общественных территорий муниципальных образований Московской области»</t>
  </si>
  <si>
    <t>Мероприятие 1.2 «Благоустройство лесопарковых зон»</t>
  </si>
  <si>
    <t>Мероприятие 1.3 «Обустройство и установка детских, игровых площадок на территории муниципальных образований»</t>
  </si>
  <si>
    <t>Мероприятие 1.20 «Благоустройство общественных территорий муниципальных образований Московской области (за исключением меропритяй по содержание территорий)»</t>
  </si>
  <si>
    <t>Мероприятие 1.21 «Обустройство и установка детских, игровых площадок на территории муниципальных образований Московской области за счет средств местного бюджета»</t>
  </si>
  <si>
    <t>Федеральный проект F2 «Формирование комфортной городской среды»</t>
  </si>
  <si>
    <t>Мероприятие F2.1 «Реализация программ формирования современной городской среды в части благоустройства общественных территорий»</t>
  </si>
  <si>
    <t>Мероприятие F2.2 «Реализация программ формирования современной городской среды в части достижения основного результата по благоустройству общественных территорий»</t>
  </si>
  <si>
    <t>Мероприятие F2.3 «Реализация программ формирования современной городской среды в части достижения основного результата по благоустройству общественных территорий (благоустройство скверов)»</t>
  </si>
  <si>
    <t>Подпрограмма: 2 Создание условий для обеспечения комфортного проживания жителей, в том числе в многоквартирных домах на территории Московской области</t>
  </si>
  <si>
    <t>Основное мероприятие 01 «Обеспечение комфортной среды проживания на территории муниципального образования Московской области»</t>
  </si>
  <si>
    <t>Мероприятие 1.3 «Создание административных комиссий, уполномоченных рассматривать дела об административных правонарушениях в сфере благоустройства»</t>
  </si>
  <si>
    <t>Мероприятие 1.15 «Содержание дворовых территорий»</t>
  </si>
  <si>
    <t>Мероприятие 1.17 «Комплексное благоустройство дворовых территорий (установка новых и замена существующих элементов)»</t>
  </si>
  <si>
    <t>Мероприятие 1.18 «Содержание парков культуры и отдыха»</t>
  </si>
  <si>
    <t>Мероприятие 1.20 «Замена и модернизация детских игровых площадок»</t>
  </si>
  <si>
    <t>Мероприятие 1.21 «Содержание, ремонт и восстановление уличного освещения»</t>
  </si>
  <si>
    <t>Мероприятие 1.22 «Замена неэнергоэффективных светильников наружного освещения»</t>
  </si>
  <si>
    <t>Мероприятие 1.23 «Установка шкафов управления наружным освещением»</t>
  </si>
  <si>
    <t>Мероприятие 1.24 «Ликвидация несанкционированных навалов мусора»</t>
  </si>
  <si>
    <t>Основное мероприятие 03 «Приведение в надлежащее состояние подъездов в многоквартирных домах»</t>
  </si>
  <si>
    <t>Мероприятие 1.1 «Обеспечение деятельности муниципальных органов - учреждения в сфере жилищно-коммунального хозяйства и благоустройства »</t>
  </si>
  <si>
    <t>Основное мероприятие 01 «Организация строительства (реконструкции) объектов дошкольного образования»</t>
  </si>
  <si>
    <t>Мероприятие 1.1 «Проектирование и строительство дошкольных образовательных организаций»</t>
  </si>
  <si>
    <t>Основное мероприятие 02 «Организация строительства (реконструкции) объектов общего образования»</t>
  </si>
  <si>
    <t>Мероприятие 2.4 «Капитальные вложения в общеобразовательные организации в целях обеспечения односменного режима обучения»</t>
  </si>
  <si>
    <t>Мероприятие E1.4 «Создание в субъектах Российской Федерации дополнительных (новых) мест в общеобразовательных организациях в связи с ростом числа учащихся, вызванным демографическим фактором»</t>
  </si>
  <si>
    <t>Подпрограмма: 7 Обеспечивающая подпрограмма</t>
  </si>
  <si>
    <t>Мероприятие 1.1 «Расходы на обеспечение деятельности (оказание услуг) муниципальных учреждений в сфере строительства»</t>
  </si>
  <si>
    <t>Программа: 19 Переселение граждан из аварийного жилищного фонда</t>
  </si>
  <si>
    <t>Подпрограмма: 1 Обеспечение устойчивого сокращения непригодного для проживания жилищного фонда</t>
  </si>
  <si>
    <t>Основное мероприятие 01 «Реализация мероприятий по предоставлению субсидии гражданам, переселяемым из аварийного жилищного фонда, на приобретение (строительство) жилых помещений»</t>
  </si>
  <si>
    <t>Мероприятие 1.2 «Обеспечение мероприятий по устойчивому сокращению непригодного для проживания жилищного фонда за счет средств местного бюджета»</t>
  </si>
  <si>
    <t>Федеральный проект F3 «Обеспечение устойчивого сокращения непригодного для проживания жилищного фонда»</t>
  </si>
  <si>
    <t>Мероприятие F3.1 «Переселение из непригодного для проживания жилищного фонда по I этапу»</t>
  </si>
  <si>
    <t>Мероприятие F3.2 «Переселение из непригодного для проживания жилищного фонда по II этапу»</t>
  </si>
  <si>
    <t>Мероприятие F3.3 «Переселение из непригодного для проживания жилищного фонда по III этапу»</t>
  </si>
  <si>
    <t>Мероприятие F3.4 «Переселение из непригодного для проживания жилищного фонда по IV этапу»</t>
  </si>
  <si>
    <t>Мероприятие F3.5 «Переселение из непригодного для проживания жилищного фонда по V этапу»</t>
  </si>
  <si>
    <t>Мероприятие F3.6 « Переселение из непригодного для проживания жилищного фонда по VI этапу»</t>
  </si>
  <si>
    <t>Мероприятие F3.7 «Завершение мероприятия по переселению из непригодного для проживания жилищного фонда по I этапу»</t>
  </si>
  <si>
    <t>Мероприятие F3.8 «Завершение мероприятия по переселению из непригодного для проживания жилищного фонда по II этапу»</t>
  </si>
  <si>
    <t>Мероприятие F3.9 «Переселение из непригодного для проживания жилищного фонда по Дополнительному IV этапу»</t>
  </si>
  <si>
    <t>Подпрограмма: 2 Обеспечение мероприятий по переселению граждан из аварийного жилищного фонда в Московской области</t>
  </si>
  <si>
    <t>Основное мероприятие 02 «Переселение граждан из аварийного жилищного фонда»</t>
  </si>
  <si>
    <t>Мероприятие 2.1 «Обеспечение мероприятий по переселению граждан из аварийного жилищного фонда, признанного таковым после 01.01.2017»</t>
  </si>
  <si>
    <t>Подпрограмма: 3 Развитие малого и среднего предпринимательства</t>
  </si>
  <si>
    <t>Основное мероприятие 02 «Реализация механизмов муниципальной поддержки субъектов малого и среднего предпринимательства»</t>
  </si>
  <si>
    <t>Мероприятие 2.1 «Частичная компенсация субъектам малого и среднего предпринимательства затрат, связанных с приобретением оборудования»</t>
  </si>
  <si>
    <t>Мероприятие 2.3 «Частичная компенсация затрат субъектам малого и среднего предпринимательства, осуществляющим деятельность в сфере социального предпринимательства»</t>
  </si>
  <si>
    <t>Мероприятие 2.4 «Предоставление в аренду имущества, находящегося в муниципальной собственности, отнесенного к имуществу казны, субъектам малого и среднего предпринимательства, физическим лицам, не являющимся индивидуальными предпринимателями и применяющим специальный налоговый режим "налог на профессиональный доход", осуществляющим деятельность на территории Московской области, без проведения торгов»</t>
  </si>
  <si>
    <t>Подпрограмма: 4 Развитие потребительского рынка и услуг на территории муниципального образования Московской области</t>
  </si>
  <si>
    <t>Основное мероприятие 01 «Развитие потребительского рынка на территории муниципального образования Московской области»</t>
  </si>
  <si>
    <t>Мероприятие 1.1 «Содействие вводу (строительству) новых современных объектов потребительского рынка в рамках реализации мероприятий, содействующих развитию торговой деятельности»</t>
  </si>
  <si>
    <t>Мероприятие 1.2 «Организация и проведение ярмарок с участием субъектов малого и среднего предпринимательства и производителей сельскохозяйственной продукции Московской области»</t>
  </si>
  <si>
    <t>Мероприятие 1.4 «Развитие дистанционной торговли рынка на территории муниципального образования Московской области»</t>
  </si>
  <si>
    <t>Мероприятие 1.5 «Разработка, согласование и утверждение в муниципальном образовании Московской области схем размещения нестационарных торговых объектов, а также демонтаж и утилизация нестационарных торговых объектов, размещение которых не соответствует схеме размещения нестационарных торговых объектов»</t>
  </si>
  <si>
    <t>Мероприятие 1.6 «Создание условий для обеспечения жителей городского округа услугами связи, общественного питания, торговли и бытового обслуживания»</t>
  </si>
  <si>
    <t>Мероприятие 1.7 «Предоставление сельскохозяйственным товаропроизводителям и организациям потребительской кооперации (субъектам малого или среднего предпринимательства, физическим лицам, не являющимися индивидуальными предпринимателями и применяющими специальный налоговый режим "Налог на профессиональный доход") мест для размещения нестационарных торговых объектов без проведения торгов на льготных условиях или на безвозмездной основе»</t>
  </si>
  <si>
    <t>Мероприятие 1.8 «Предоставление субъектам малого или среднего предпринимательства, физическими лицами, не являющимися индивидуальными предпринимателями и применяющими специальный налоговый режим "Налог на профессиональный доход" мест для размещения нестационарных торговых объектов без проведения торгов на льготных условиях при размещении мобильного торгового объекта»</t>
  </si>
  <si>
    <t>Мероприятие 1.9 «Проведение мероприятий по демонтажу и утилизации объектов, размещение которых не соответствует схеме размещения нестационарных торговых объектов»</t>
  </si>
  <si>
    <t>Основное мероприятие 51 «Развитие сферы общественного питания на территории муниципального образования Московской области»</t>
  </si>
  <si>
    <t>Мероприятие 51.1 «Содействие увеличению уровня обеспеченности населения муниципального образования Московской области предприятиями общественного питания»</t>
  </si>
  <si>
    <t>Основное мероприятие 52 «Развитие сферы бытовых услуг на территории муниципального образования Московской области»</t>
  </si>
  <si>
    <t>Мероприятие 52.1 «Содействие увеличению уровня обеспеченности населения муниципального образования Московской области предприятиями бытового обслуживания»</t>
  </si>
  <si>
    <t>Мероприятие 52.2 «Развитие объектов дорожного и придорожного сервиса (автосервис, шиномонтаж, автомойка, автокомплекс, автотехцентр) на территории муниципального образования Московской области»</t>
  </si>
  <si>
    <t>Основное мероприятие 53 «Участие в организации региональной системы защиты прав потребителей»</t>
  </si>
  <si>
    <t>Мероприятие 53.1 «Рассмотрение обращений и жалоб, консультация граждан по вопросам защиты прав потребителей»</t>
  </si>
  <si>
    <t>Мероприятие 53.2 «Обращения в суды по вопросу защиты прав потребителей»</t>
  </si>
  <si>
    <t>Подпрограмма: 6 Развитие и поддержка социально ориентированных некоммерческих организаций</t>
  </si>
  <si>
    <t>Основное мероприятие 01 «Развитие негосударственного сектора социального обслуживания»</t>
  </si>
  <si>
    <t>Мероприятие 1.1 «Оказание финансовой поддержки общественным объединениям инвалидов, а также территориальным подразделениям, созданным общероссийскими общественными объединениями инвалидов»</t>
  </si>
  <si>
    <t>Мероприятие 1.2 «Предоставление субсидии СО НКО в сфере социальной защиты населения»</t>
  </si>
  <si>
    <t>Мероприятие 1.4 «Предоставление субсидии СО НКО, реализующим основные образовательные программы дошкольного образования в качестве основного вида деятельности»</t>
  </si>
  <si>
    <t>Мероприятие 1.7 «Предоставление субсидий СО НКО в сфере физической культуры и спорта»</t>
  </si>
  <si>
    <t>Основное мероприятие 02 «Осуществление имущественной, информационной и консультационной поддержки СО НКО»</t>
  </si>
  <si>
    <t>Мероприятие 2.1 «Предоставление имущественной и консультационной поддержки СО НКО»</t>
  </si>
  <si>
    <t>Мероприятие 2.2 «Предоставление информационной поддержки, организация и проведение конференций, совещаний, круглых столов, семинаров, тренингов, форумов, образовательных программ и других просветительских мероприятий по вопросам деятельности СО НКО»</t>
  </si>
  <si>
    <t>Подпрограмма: 7 Обеспечение доступности для инвалидов и маломобильных групп населения объектов инфраструктуры и услуг</t>
  </si>
  <si>
    <t>Основное мероприятие 01 «Обеспечение доступности для инвалидов и маломобильных групп населения объектов инфраструктуры (за исключением сфер культуры, образования, спорта)»</t>
  </si>
  <si>
    <t>Мероприятие 1.1 «Обеспечение доступности для инвалидов и маломобильных групп населения объектов инфраструктуры (за исключением сфер культуры, образования, спорта)»</t>
  </si>
  <si>
    <t>Подпрограмма: 4 Развитие архивного дела</t>
  </si>
  <si>
    <t>Основное мероприятие 01 «Хранение, комплектование, учет и использование архивных документов в муниципальных архивах»</t>
  </si>
  <si>
    <t>Мероприятие 1.2 «Расходы на обеспечение деятельности муниципальных архивов»</t>
  </si>
  <si>
    <t>Основное мероприятие 02 «Временное хранение, комплектование, учет и использование архивных документов, относящихся к собственности Московской области и временно хранящихся в муниципальных архивах»</t>
  </si>
  <si>
    <t>Мероприятие 2.1 «Обеспечение переданных полномочий по временному хранению, комплектованию, учету и использованию архивных документов, относящихся к собственности Московской области и временно хранящихся в муниципальных архивах»</t>
  </si>
  <si>
    <t>Финансирование не предусмотрено</t>
  </si>
  <si>
    <t>-</t>
  </si>
  <si>
    <t xml:space="preserve">Мероприятие выполнено </t>
  </si>
  <si>
    <t>Мероприятие выполнено</t>
  </si>
  <si>
    <t>Мероприятие выполнено на 99,87%</t>
  </si>
  <si>
    <t>Отсутствие потребности в заемных средствах</t>
  </si>
  <si>
    <t>Годовой отчет (Сводный годовой отчет) о реализации муниципальных программ</t>
  </si>
  <si>
    <t>Программа "Здравоохранение"</t>
  </si>
  <si>
    <t>за 2024  год</t>
  </si>
  <si>
    <t>Объем финансирования на 2024 год (тыс. руб.)</t>
  </si>
  <si>
    <t>Основное мероприятие 03 «Модернизация (развитие) материально-технической базы, проведение капитального ремонта, текущего ремонта, благоустройство территорий муниципальных музеев Московской области»</t>
  </si>
  <si>
    <t>Мероприятие 3.1 «Модернизация (развитие) материально-технической базы муниципальных музеев»</t>
  </si>
  <si>
    <t>Основное мероприятие 02 «Модернизация (развитие) материально-технической базы, проведение капитального ремонта, текущего ремонта, благоустройство территорий муниципальных библиотек Московской области»</t>
  </si>
  <si>
    <t>Мероприятие 2.1 «Модернизация (развитие) материально-технической базы муниципальных библиотек»</t>
  </si>
  <si>
    <t>Мероприятие 2.2 «Проведение капитального ремонта, текущего ремонта и благоустройство территорий муниципальных библиотек»</t>
  </si>
  <si>
    <t>Основное мероприятие 05 «Модернизация (развитие) материально-технической базы, проведение капитального ремонта, текущего ремонта, благоустройство территорий муниципальных театрально-концертных и культурно-досуговых учреждений»</t>
  </si>
  <si>
    <t>Мероприятие 5.1 «Модернизация (развитие) материально-технической базы театрально-концертных учреждений культуры»</t>
  </si>
  <si>
    <t>Мероприятие 5.3 «Проведение капитального ремонта, текущего ремонта и благоустройство территорий театрально-концертных учреждений культуры»</t>
  </si>
  <si>
    <t>Мероприятие 5.6 «Выполнение работ по обеспечению пожарной безопасности в культурно-досуговых учреждениях»</t>
  </si>
  <si>
    <t>Основное мероприятие 06 «Создание условий для массового отдыха жителей городского округа в парках культуры и отдыха»</t>
  </si>
  <si>
    <t>Мероприятие 6.1 «Расходы на обеспечение деятельности (оказание услуг) муниципальных учреждений - парк культуры и отдыха»</t>
  </si>
  <si>
    <t>Мероприятие 6.2 «Создание условий для массового отдыха жителей городского округа в парках культуры и отдыха»</t>
  </si>
  <si>
    <t>Мероприятие 7.2 «Финансовое обеспечение стимулирующих выплат работникам муниципальных культурно-досуговых учреждений в Московской области с высоким уровнем достижений работы в сфере культуры»</t>
  </si>
  <si>
    <t>Основное мероприятие 03 «Обеспечение современных условий организации образовательного и учебно-производственного процесса»</t>
  </si>
  <si>
    <t>Мероприятие 3.1 «Модернизация (развитие) материально-технической базы организаций дополнительного образования сферы культуры»</t>
  </si>
  <si>
    <t>Мероприятие 3.2 «Проведение капитального ремонта, текущего ремонта организаций дополнительного образования сферы культуры»</t>
  </si>
  <si>
    <t>Основное мероприятие 05 «Финансовое обеспечение организаций дополнительного образования сферы культуры Московской области»</t>
  </si>
  <si>
    <t>Мероприятие 5.3 «Сохранение достигнутого уровня заработной платы педагогических работников организаций дополнительного образования сферы культуры»</t>
  </si>
  <si>
    <t>Мероприятие 1.3 «Обеспечение условий для функционирования центров образования естественно-научной и технологической направленностей за счет средств местного бюджета»</t>
  </si>
  <si>
    <t>Мероприятие 1.8 «Финансовое обеспечение получения гражданами дошкольного образования в частных дошкольных образовательных организациях, дошкольного, начального общего, основного общего, среднего общего образования в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</t>
  </si>
  <si>
    <t>Мероприятие 1.11 «Выплата пособия педагогическим работникам муниципальных дошкольных и общеобразовательных организаций - молодым специалистам»</t>
  </si>
  <si>
    <t>Мероприятие 1.15 «Обеспечение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организаций»</t>
  </si>
  <si>
    <t>Мероприятие 1.21 «Расходы на обеспечение деятельности (оказание услуг) муниципальных учреждений – общеобразовательные организации, оказывающие услуги дошкольного, начального общего, основного общего, среднего общего образования»</t>
  </si>
  <si>
    <t>Мероприятие 1.22 «Укрепление материально-технической базы, содержание имущества и проведение текущего ремонта общеобразовательных организаций»</t>
  </si>
  <si>
    <t>Мероприятие 1.23 «Профессиональная физическая охрана муниципальных учреждений в сфере общеобразовательных организаций»</t>
  </si>
  <si>
    <t>Мероприятие 1.25 «Мероприятия в сфере образования»</t>
  </si>
  <si>
    <t>Мероприятие 2.18 «Обеспечение питанием отдельных категорий обучающихся по очной форме обучения в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программам»</t>
  </si>
  <si>
    <t>Мероприятие 4.3 «Выплата компенсаций работникам, привлекаемым к проведению в Московской области государственной итоговой аттестации обучающихся, освоивших образовательные программы основного общего и среднего общего образования, за работу по подготовке и проведению государственной итоговой аттестации»</t>
  </si>
  <si>
    <t>Мероприятие 2.7 «Сохранение достигнутого уровня заработной платы педагогических работников организаций дополнительного образования сферы образования»</t>
  </si>
  <si>
    <t>Основное мероприятие 03 «Обеспечение развития инновационной инфраструктуры общего образования»</t>
  </si>
  <si>
    <t>Мероприятие 4.2 «Внедрение и обеспечение функционирования модели персонифицированного финансирования дополнительного образования детей»</t>
  </si>
  <si>
    <t>Мероприятие 1.1 «Расходы на обеспечение деятельности муниципальных учреждений в области физической культуры и спорта»</t>
  </si>
  <si>
    <t>Мероприятие 1.2 «Предоставление субсидий на иные цели из бюджета муниципального образования муниципальным учреждениям по подготовке спортивного резерва»</t>
  </si>
  <si>
    <t>Основное мероприятие 02 «Подготовка спортивного резерва учреждениями, реализующими дополнительные образовательные программы спортивной подготовки»</t>
  </si>
  <si>
    <t>Мероприятие 2.11 «Укрепление материально-технической базы организаций дополнительного образования сферы физической культуры и спорта в Московской области с высоким уровнем достижений работы коллектива»</t>
  </si>
  <si>
    <t>Мероприятие 2.12 «Обеспечение стимулирующих выплат отдельным категориям работников организаций дополнительного образования сферы физической культуры и спорта в Московской области по результатам оценки качества деятельности руководителей муниципальных учреждений, реализующих дополнительные образовательные программы спортивной подготовки в Московской области»</t>
  </si>
  <si>
    <t>Федеральный проект P5 «Спорт - норма жизни»</t>
  </si>
  <si>
    <t>Мероприятие P5.2 «Приобретение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состояние»</t>
  </si>
  <si>
    <t>Мероприятие 3.1 «Проведение экологических мероприятий, выставок, семинаров, в том числе "Дней защиты от экологической опасности"»</t>
  </si>
  <si>
    <t>Подпрограмма: 5 Ликвидация накопленного вреда окружающей среде</t>
  </si>
  <si>
    <t>Основное мероприятие 02 «Эксплуатация закрытых полигонов твердых коммунальных отходов после завершения технической части рекультивации»</t>
  </si>
  <si>
    <t>Мероприятие 2.9 «Вывоз, утилизация и/или обезвреживание фильтрата и оказание услуг по сбору и утилизации свалочного газа с полигона ТКО»</t>
  </si>
  <si>
    <t xml:space="preserve">Подпрограмма: 2 Обеспечение мероприятий по защите населения и территорий от чрезвычайных ситуаций </t>
  </si>
  <si>
    <t>Основное мероприятие 01 «Развитие и эксплуатация Системы-112»</t>
  </si>
  <si>
    <t>Мероприятие 1.1 «Развитие Системы-112»</t>
  </si>
  <si>
    <t>Мероприятие 1.2 «Содержание и эксплуатация Системы-112»</t>
  </si>
  <si>
    <t>Мероприятие 1.1 «Поддержание в постоянной готовности МСОН»</t>
  </si>
  <si>
    <t>Мероприятие 1.2 «Развитие и модернизация МСОН»</t>
  </si>
  <si>
    <t>Мероприятие 2.1 «Формирование, хранение, использование и восполнение запасов материально-технических, продовольственных и иных средств»</t>
  </si>
  <si>
    <t xml:space="preserve">Мероприятие 1.2 «Предоставление жилищного сертификата и единовременной социальной выплаты» </t>
  </si>
  <si>
    <t>Мероприятие 2.1 «Предоставление жилых помещений отдельным категориям граждан из числа ветеранов и инвалидов боевых действий и членов их семей»</t>
  </si>
  <si>
    <t>Мероприятие 2.2 «Предоставление жилых помещений отдельным категориям граждан из числа инвалидов и семей, имеющих детей-инвалидов»</t>
  </si>
  <si>
    <t>Мероприятие 1.1 «Строительство и реконструкция объектов очистки сточных вод муниципальной собственности»</t>
  </si>
  <si>
    <t>Мероприятие 1.2 «Капитальный ремонт, приобретение, монтаж и ввод в эксплуатацию объектов очистки сточных вод муниципальной собственности»</t>
  </si>
  <si>
    <t>Мероприятие 2.2 «Капитальный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собственности»</t>
  </si>
  <si>
    <t>Основное мероприятие 01 «Строительство, реконструкция, капитальный ремонт объектов теплоснабжения на территории муниципальных образований Московской области»</t>
  </si>
  <si>
    <t>Мероприятие 1.5 «Реализация первоочередных мероприятий по капитальному ремонту, приобретению, монтажу и вводу в эксплуатацию объектов теплоснабжения (в том числе технологическое присоединение)»</t>
  </si>
  <si>
    <t>Мероприятие 1.6 «Реализация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присоединение)»</t>
  </si>
  <si>
    <t>Мероприятие 1.7 «Реализация мероприятий по строительству и реконструкции объектов теплоснабжения муниципальной собственности»</t>
  </si>
  <si>
    <t>Мероприятие 1.8 «Реализация мероприятий по капитальному ремонту объектов теплоснабжения»</t>
  </si>
  <si>
    <t>Мероприятие 1.13 «Реализация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электроснабжения)»</t>
  </si>
  <si>
    <t>Основное мероприятие 02 «Строительство, реконструкция, капитальный ремонт сетей водоснабжения, водоотведения, теплоснабжения на территории муниципальных образований Московской области»</t>
  </si>
  <si>
    <t>Мероприятие 2.7 «Реализация первоочередных мероприятий по капитальному ремонту сетей теплоснабжения»</t>
  </si>
  <si>
    <t>Мероприятие 2.9 «Реализация мероприятий по капитальному ремонту сетей теплоснабжения на территории муниципальных образований»</t>
  </si>
  <si>
    <t>Мероприятие 2.11 «Капитальный ремонт сетей теплоснабжения на территории муниципальных образований Московской области»</t>
  </si>
  <si>
    <t>Мероприятие 5.4 «Утверждение схем водоснабжения и водоотведения городских округов (актуализированных схем водоснабжения и водоотведения городских округов)»</t>
  </si>
  <si>
    <t>Мероприятие 1.11 «Проведение энергоэффективных мероприятий в отношении ограждающих конструкций и внутренних инженерных систем муниципальных учреждений»</t>
  </si>
  <si>
    <t>Основное мероприятие 51 «Развитие конкуренции в муниципальном образовании Московской области»</t>
  </si>
  <si>
    <t>Мероприятие 51.1 «Мониторинг хода исполнения ключевых показателей развития конкуренции на товарных рынках муниципального образования Московской области»</t>
  </si>
  <si>
    <t>Мероприятие 51.2 «Организация и проведение опросов о состоянии и развитии конкуренции на товарных рынках муниципального образования Московской области»</t>
  </si>
  <si>
    <t>Мероприятие 2.5 «Предоставление субъектам малого и среднего предпринимательства на территории парков культуры и отдыха Московской области мест для размещения нестационарных торговых объектов без проведения торгов на льготных условиях при организации: мобильной торговли (в мобильных пунктах быстрого питания (фудтраках) и передвижных сооружения (тележках), торговли в киосках малых площадью до 9 кв. м включительно и торговых автоматах (вендинговых автоматах)»</t>
  </si>
  <si>
    <t>Мероприятие 3.1 «Обеспечение осуществления органами местного самоуправления муниципальных образований Московской области отдельных государственных полномочий Московской области в области земельных отношений, определения соответствия объектов жилищного строительства, присвоения адресов и согласования перепланировки помещений»</t>
  </si>
  <si>
    <t>Мероприятие 1.2 «Информирование населения об основных событиях социально-экономического развития, общественно-политической жизни, освещение деятельности в электронных СМИ, распространяемых в сети Интернет (сетевых изданиях)»</t>
  </si>
  <si>
    <t>Мероприятие 1.2 «Обеспечение деятельности муниципальных органов - комитет по молодежной политике»</t>
  </si>
  <si>
    <t>Мероприятие 4.1 «Мероприятие в рамках ГП МО - Капитальный ремонт и ремонт автомобильных дорог общего пользования местного значения»</t>
  </si>
  <si>
    <t>Мероприятие 4.3 «Мероприятие, не включенное в ГП МО - Капитальный ремонт и ремонт автомобильных дорог общего пользования местного значения»</t>
  </si>
  <si>
    <t>Мероприятие 4.10 «Финансирование работ в целях проведения капитального ремонта и ремонта автомобильных дорог, примыкающих к территориям садоводческих и огороднических некоммерческих товариществ за счет средств местного бюджета»</t>
  </si>
  <si>
    <t>Мероприятие 4.15 «Создание и обеспечение функционирования парковок (парковочных мест)»</t>
  </si>
  <si>
    <t>Мероприятие 2.1 «Мероприятие в рамках ГП МО - Техническая поддержка программно-технических комплексов для оформления паспортов гражданина Российской Федерации, удостоверяющих личность гражданина Российской Федерации за пределами территории Российской Федерации, в многофункциональных центрах предоставления государственных и муниципальных услуг»</t>
  </si>
  <si>
    <t>Мероприятие E4.5 «Мероприятие в рамках ГП МО - Обновление и техническое обслуживание (ремонт) средств (программного обеспечения и оборудования), приобретенных в рамках субсидий на реализацию мероприятий федерального проекта "Цифровая образовательная среда"»</t>
  </si>
  <si>
    <t>Мероприятие 1.4 «Мероприятие в рамках ГП МО - Устройство систем наружного освещения в рамках реализации проекта "Светлый город"»</t>
  </si>
  <si>
    <t>Мероприятие 1.5 «Благоустройство зон для досуга и отдыха населения в парках культуры и отдыха»</t>
  </si>
  <si>
    <t>Мероприятие 1.22 «Мероприятие, не включенное в ГП МО - Устройство систем наружного освещения в рамках реализации проекта "Светлый город"»</t>
  </si>
  <si>
    <t>Мероприятие F2.6 «Реализация программ формирования современной городской среды в части достижения основного результата по благоустройству общественных территорий (благоустройство зон для досуга и отдыха в парках культуры и отдыха)»</t>
  </si>
  <si>
    <t>Мероприятие 1.1 «Мероприятие в рамках ГП МО - Ямочный ремонт асфальтового покрытия дворовых территорий»</t>
  </si>
  <si>
    <t>Мероприятие 1.2 «Мероприятие в рамках ГП МО - Создание и ремонт пешеходных коммуникаций»</t>
  </si>
  <si>
    <t>Мероприятие 1.16 «Содержание общественных пространств (за исключением парков культуры и отдыха)»</t>
  </si>
  <si>
    <t>Мероприятие 1.19 «Содержание внутриквартальных проездов»</t>
  </si>
  <si>
    <t>Мероприятие 1.29 «Модернизация асфальтовых и иных покрытий с дополнительным благоустройством на дворовых территориях»</t>
  </si>
  <si>
    <t>Мероприятие 1.30 «Модернизация детских игровых площадок, установленных ранее с привлечением средств бюджета Московской области»</t>
  </si>
  <si>
    <t>Мероприятие F2.1 «Мероприятие в рамках ГП МО - Ремонт дворовых территорий»</t>
  </si>
  <si>
    <t>Мероприятие 3.1 «Мероприятие в рамках ГП МО - Ремонт подъездов в многоквартирных домах»</t>
  </si>
  <si>
    <t>Программа: 18 Строительство и капитальный ремонт объектов социальной инфраструктуры</t>
  </si>
  <si>
    <t>Подпрограмма: 3 Строительство (реконструкция), капитальный ремонт объектов образования</t>
  </si>
  <si>
    <t>Основное мероприятие 06 «Капитальный ремонт объектов дошкольного образования»</t>
  </si>
  <si>
    <t>Мероприятие 6.1 «Проведение капитального ремонта в муниципальных дошкольных образовательных организациях и дошкольных отделениях муниципальных общеобразовательных организаций»</t>
  </si>
  <si>
    <t>Мероприятие 6.2 «Оснащение отремонтированных зданий муниципальных дошкольных образовательных организаций и дошкольных отделений муниципальных общеобразовательных организаций»</t>
  </si>
  <si>
    <t>Основное мероприятие 07 «Модернизация школьных систем образования в рамках государственной программы Российской Федерации "Развитие образования"»</t>
  </si>
  <si>
    <t>Мероприятие 7.1 «Проведение работ по капитальному ремонту зданий региональных (муниципальных) общеобразовательных организаций»</t>
  </si>
  <si>
    <t>Мероприятие 7.2 «Оснащение отремонтированных зданий общеобразовательных организаций средствами обучения и воспитания»</t>
  </si>
  <si>
    <t>Мероприятие 7.3 «Разработка проектно-сметной документации на проведение капитального ремонта зданий муниципальных общеобразовательных организаций»</t>
  </si>
  <si>
    <t>Мероприятие 7.4 «Благоустройство территорий муниципальных общеобразовательных организаций, в зданиях которых выполнен капитальный ремонт»</t>
  </si>
  <si>
    <t>Подпрограмма: 5 Строительство (реконструкция), капитальный ремонт объектов физической культуры и спорта</t>
  </si>
  <si>
    <t>Основное мероприятие 02 «Капитальный ремонт объектов физической культуры и спорта»</t>
  </si>
  <si>
    <t>Мероприятие 2.1 «Проведение капитального ремонта муниципальных объектов физической культуры и спорта»</t>
  </si>
  <si>
    <t>Подпрограмма: 4 Обеспечение мероприятий по переселению граждан из аварийного жилищного фонда в Московской области, признанного таковым после 1 января 2017 года</t>
  </si>
  <si>
    <t>Основное мероприятие 01 «Переселение граждан из аварийного жилищного фонда в Московской области, признанного таковым после 1 января 2017 года»</t>
  </si>
  <si>
    <t>Мероприятие 1.1 «Обеспечение мероприятий по переселению граждан из аварийного жилищного фонда, признанного таковым после 1 января 2017 года»</t>
  </si>
  <si>
    <t>Мероприятие выполнено на 89,67%. исполнено в соответствии с календарным планом и фактическим проведением мероприятий</t>
  </si>
  <si>
    <t>Мероприятие выполнено на 97,16% в результате сложившейся экономии при проведении конкурсных процедур</t>
  </si>
  <si>
    <t>Исполнено на 82,88%,  по фактическим поступлениям родительской платы</t>
  </si>
  <si>
    <t>Мероприятие исполнено на 76,70%, в соответствии с фактической численностью молодых специалистов принятых на работу</t>
  </si>
  <si>
    <t>Мероприятие выполнено на 57,38% , исполнено по фактической посещаемости обучающихся</t>
  </si>
  <si>
    <t>Мероприятие выполнено на 88,42% по фактической потребности</t>
  </si>
  <si>
    <t>Мероприятие выполнено на 87,16% в соответствии с календарным планом и фактическим проведением мероприятий</t>
  </si>
  <si>
    <t>Мероприятие выполнено на 99,80%</t>
  </si>
  <si>
    <t>Мероприятие выполнено на 98,18% , снижение суммы контракта в результате торгов</t>
  </si>
  <si>
    <t>Мероприятие выполнено на 98,51%</t>
  </si>
  <si>
    <t>Мероприятие выполнено на 99,70%</t>
  </si>
  <si>
    <t>Мероприятие выполнено на 95,47%, Оплата муниципального контракта  по фактически проделанной работе по отлову и содержанию собак без владельцев</t>
  </si>
  <si>
    <t xml:space="preserve">Мероприятие выполнено на 99,97% </t>
  </si>
  <si>
    <t xml:space="preserve">Мероприятие выполнено на 99,99% </t>
  </si>
  <si>
    <t xml:space="preserve">Мероприятие выполнено на 84,03%. По результатам проведения конкурсных процедур образовалась экономия </t>
  </si>
  <si>
    <t xml:space="preserve">Мероприятие выполнено на 70,45%. По результатам проведения конкурсных процедур образовалась экономия </t>
  </si>
  <si>
    <t xml:space="preserve">Мероприятие выполнено на 98,89%, по результатам проведения конкурсных процедур образовалась экономия </t>
  </si>
  <si>
    <t>Мероприятие выполнено на 95,26%, транспортировка умерших осуществляется по мере поступления заявок на транспортировку</t>
  </si>
  <si>
    <t xml:space="preserve">Мероприятие выполнено на 99,27% </t>
  </si>
  <si>
    <t xml:space="preserve">Мероприятие выполнено на 99,75% </t>
  </si>
  <si>
    <t xml:space="preserve">Мероприятие выполнено на 97,57%, по результатам проведения конкурсных процедур образовалась экономия </t>
  </si>
  <si>
    <t>Реализация мероприятий по благоустройству прилегающей к пожарному депо территории переносится на 2025 год</t>
  </si>
  <si>
    <t>Мероприятие выполнено на 99,69%</t>
  </si>
  <si>
    <t xml:space="preserve">Мероприятие выполнено на 95,90%, по результатам проведения конкурсных процедур сложилась экономия </t>
  </si>
  <si>
    <t>Мероприятие выполнено на 94,34%, финансирование по двум объектом перенесено с 2024 года на 2025 год</t>
  </si>
  <si>
    <t>Финансирование перенесено с 2024 года на 2025 год</t>
  </si>
  <si>
    <t>Мероприятие выполнено на 5,52%, в связи с тем что демонтаж незаконных нестационарных торговых объектов проводился силами и за счёт средств владельцев торговых объектов</t>
  </si>
  <si>
    <t>Мероприятие выполнено на 99,05%</t>
  </si>
  <si>
    <t>Мероприятие выполнено на 99,67%</t>
  </si>
  <si>
    <t>Мероприятие выполнено на 99,90%</t>
  </si>
  <si>
    <t>Мероприятие выполнено на 99,37%</t>
  </si>
  <si>
    <t>Мероприятие выполнено на 96,11%</t>
  </si>
  <si>
    <t>Выполнение мероприятия перенесено на 2025 год</t>
  </si>
  <si>
    <t>Мероприятие выполнено на  35,04% в связи с уменьшением количества обучающихся в соответствии с планом профессионального развития муниципальных служащих</t>
  </si>
  <si>
    <t>Мероприятие выполнено на 99,51%</t>
  </si>
  <si>
    <t>Мероприятие выполнено на 66,67%%, так как часть выявленных незаконных рекламных конструкций была демонтирована владельцами самостоятельно</t>
  </si>
  <si>
    <t>Мероприятие выполнено на 82,11%,  т.к. в 2024 году часть изготовления социальной рекламы  было осуществлено Министерством информации и молодежной политике Московской области</t>
  </si>
  <si>
    <t xml:space="preserve">Мероприятие выполнено на 85,69%, по результатам проведения конкурсных процедур образовалась экономия </t>
  </si>
  <si>
    <t xml:space="preserve">Мероприятие выполнено на 88,50%, по результатам проведения конкурсных процедур образовалась экономия </t>
  </si>
  <si>
    <t>Мероприятие выполнено на 86,76%,  в связи со сложившейся экономией, т.к.3 контракта расторгнуты в одностороннем порядке</t>
  </si>
  <si>
    <t>Мероприятие не выполнено в связи с тем что не подписано соглашение о предоставлении субсидии</t>
  </si>
  <si>
    <t xml:space="preserve">Мероприятие выполнено на 98,01%, по результатам проведения конкурсных процедур образовалась экономия </t>
  </si>
  <si>
    <t xml:space="preserve">Мероприятие выполнено на 99,68%, по результатам проведения конкурсных процедур образовалась экономия </t>
  </si>
  <si>
    <t>Мероприятие выполнено на 86,52%, по фактической потребности, контракт расторгнут</t>
  </si>
  <si>
    <t xml:space="preserve">Мероприятие выполнено на 92,31%, по результатам проведения конкурсных процедур образовалась экономия </t>
  </si>
  <si>
    <t xml:space="preserve">Мероприятие выполнено на 94,02%, по результатам проведения конкурсных процедур образовалась экономия </t>
  </si>
  <si>
    <t xml:space="preserve">Мероприятие выполнено на 85,42%, по результатам проведения конкурсных процедур образовалась экономия </t>
  </si>
  <si>
    <t>Мероприятие выполнено на 31,25%, в связи с затруднением поиска поставщиков и несвоевременной подачи документов для осуществления закупки</t>
  </si>
  <si>
    <t xml:space="preserve">Мероприятие выполнено на 94,53%, по результатам проведения конкурсных процедур образовалась экономия </t>
  </si>
  <si>
    <t xml:space="preserve">Мероприятие выполнено на 98,68%, по результатам проведения конкурсных процедур образовалась экономия </t>
  </si>
  <si>
    <t xml:space="preserve">Мероприятие выполнено на 98,27%, по результатам проведения конкурсных процедур образовалась экономия </t>
  </si>
  <si>
    <t xml:space="preserve">Мероприятие выполнено на 93,15%, по результатам проведения конкурсных процедур образовалась экономия </t>
  </si>
  <si>
    <t>Мероприятие выполнено на 75,12%, по результатам проведения конкурсных процедур образовалась экономия, оплата произведена за фактически предоставленные услуги</t>
  </si>
  <si>
    <t>Мероприятие выполнено на 94,88%, по результатам проведения конкурсных процедур образовалась экономия</t>
  </si>
  <si>
    <t>Мероприятие выполнено на 69,48%, по результатам проведения конкурсных процедур образовалась экономия</t>
  </si>
  <si>
    <t xml:space="preserve">Мероприятие выполнено на 98,28%, по результатам проведения конкурсных процедур образовалась экономия </t>
  </si>
  <si>
    <t xml:space="preserve">Мероприятие выполнено на 99,57%, по результатам проведения конкурсных процедур образовалась экономия </t>
  </si>
  <si>
    <t xml:space="preserve">Мероприятие выполнено на 98,84%, по результатам проведения конкурсных процедур образовалась экономия </t>
  </si>
  <si>
    <t>Мероприятие выполнено на 81,15%. произведены выплаты персоналу за фактически отработанное время за 2024 год</t>
  </si>
  <si>
    <t>Мероприятие выполнено на 95,60%, оплата произведена за фактически выполненные работы</t>
  </si>
  <si>
    <t>Мероприятие выполнено на 90,98%,  уменьшение объёмов работ в связи с отказом жителей на проведение работ на некоторых участках дворовых территорий</t>
  </si>
  <si>
    <t xml:space="preserve">Мероприятие выполнено на 96,56%, по результатам проведения конкурсных процедур образовалась экономия </t>
  </si>
  <si>
    <t>Мероприятие выполнено на 90,72%,  произведена оплата за услуги, предоставленные в 2024 году. Оплата услуг за декабрь частично будет произведена в январе 2025 года</t>
  </si>
  <si>
    <t>Мероприятие выполнено на 92,46%, уменьшение объёмов работ в связи с запретом ресурсоснабжающих организаций на проведение работ на некоторых участках дворовых территорий</t>
  </si>
  <si>
    <t xml:space="preserve">Мероприятие выполнено на 96,03%, по результатам проведения конкурсных процедур образовалась экономия </t>
  </si>
  <si>
    <t xml:space="preserve">Мероприятие выполнено на 82,85%, по результатам проведения конкурсных процедур образовалась экономия </t>
  </si>
  <si>
    <t>Мероприятие выполнено на 46,72%, в связи с переносом финансирование из статьи затрат на ремонт подъездов на проведение работ по ремонту теплосетей</t>
  </si>
  <si>
    <t xml:space="preserve">Мероприятие выполнено на 92,48%, по результатам проведения конкурсных процедур образовалась экономия </t>
  </si>
  <si>
    <t xml:space="preserve">Мероприятие выполнено на 95,51%, по результатам проведения конкурсных процедур образовалась экономия </t>
  </si>
  <si>
    <t xml:space="preserve">Мероприятие выполнено на 96,75%, по результатам проведения конкурсных процедур образовалась экономия </t>
  </si>
  <si>
    <t xml:space="preserve">Мероприятие выполнено на 90,79%, по результатам проведения конкурсных процедур образовалась экономия </t>
  </si>
  <si>
    <t>Мероприятие выполнено на 94,80%, в связи с непредставлением в установленные сроки собственниками жилых помещений в аварийных домах (получателями субсидии) документов, подтверждающих приобретение жилых помещений</t>
  </si>
  <si>
    <t xml:space="preserve">Мероприятие выполнено на 96,76%.  при проведении конкурсных процедур сложилась экономия </t>
  </si>
  <si>
    <t xml:space="preserve">Мероприятие выполнено на 96,26%, при проведении конкурсных процедур сложилась экономия </t>
  </si>
  <si>
    <t xml:space="preserve">Мероприятие выполнено на 98,04%,при проведении конкурсных процедур сложилась экономия </t>
  </si>
  <si>
    <t xml:space="preserve">Мероприятие выполнено на 96,30%, по фактической потребности </t>
  </si>
  <si>
    <t>Мероприятие выполнено на 96,65% в результате сложившейся экономии при проведении конкурсных процедур</t>
  </si>
  <si>
    <t>Мероприятие выполнено на 98,51%, по фактической потребности</t>
  </si>
  <si>
    <t>Мероприятие выполнено на 39,05%,  в связи с тем что на конкурсные торги вышел единственный контрагент, контракт заключен заключен</t>
  </si>
  <si>
    <t>Мероприятие выполнено на 30,89%, финансирование по 4 объектам перенесено с 2024 года на 2025 год</t>
  </si>
  <si>
    <t>Мероприятие выполнено на 97,55%, по фактически проведенным мероприятиям</t>
  </si>
  <si>
    <t>Мероприятие выполнено на 97,77%, сложилась экономия в результате конкурсных процедур</t>
  </si>
  <si>
    <t xml:space="preserve">Мероприятие выполнено на 96,06%, сложилась экономия в результате конкурсных процедур </t>
  </si>
  <si>
    <t xml:space="preserve">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</si>
</sst>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/>
    <xf numFmtId="0" fontId="5" fillId="0" borderId="0" xfId="0" applyFont="1"/>
    <xf numFmtId="0" fontId="4" fillId="2" borderId="0" xfId="0" applyFont="1" applyFill="1" applyAlignment="1">
      <alignment vertical="center" wrapText="1"/>
    </xf>
    <xf numFmtId="2" fontId="4" fillId="2" borderId="0" xfId="0" applyNumberFormat="1" applyFont="1" applyFill="1" applyAlignment="1">
      <alignment vertical="center" wrapText="1"/>
    </xf>
    <xf numFmtId="0" fontId="0" fillId="0" borderId="0" xfId="0" applyAlignment="1">
      <alignment vertical="top"/>
    </xf>
    <xf numFmtId="0" fontId="0" fillId="2" borderId="0" xfId="0" applyFill="1" applyAlignment="1">
      <alignment vertical="top"/>
    </xf>
    <xf numFmtId="0" fontId="3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0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2" fontId="6" fillId="0" borderId="0" xfId="0" applyNumberFormat="1" applyFont="1"/>
    <xf numFmtId="0" fontId="7" fillId="2" borderId="0" xfId="0" applyFont="1" applyFill="1"/>
    <xf numFmtId="2" fontId="7" fillId="2" borderId="0" xfId="0" applyNumberFormat="1" applyFont="1" applyFill="1"/>
    <xf numFmtId="10" fontId="6" fillId="0" borderId="0" xfId="0" applyNumberFormat="1" applyFont="1" applyAlignment="1">
      <alignment wrapText="1"/>
    </xf>
    <xf numFmtId="0" fontId="8" fillId="0" borderId="0" xfId="0" applyFont="1" applyAlignment="1">
      <alignment vertical="center"/>
    </xf>
    <xf numFmtId="2" fontId="6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2" fontId="1" fillId="2" borderId="1" xfId="0" applyNumberFormat="1" applyFont="1" applyFill="1" applyBorder="1" applyAlignment="1">
      <alignment vertical="top" wrapText="1"/>
    </xf>
    <xf numFmtId="10" fontId="1" fillId="2" borderId="1" xfId="0" applyNumberFormat="1" applyFont="1" applyFill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6" fillId="0" borderId="0" xfId="0" applyFont="1"/>
    <xf numFmtId="2" fontId="7" fillId="2" borderId="0" xfId="0" applyNumberFormat="1" applyFont="1" applyFill="1" applyAlignment="1">
      <alignment horizontal="center"/>
    </xf>
    <xf numFmtId="0" fontId="6" fillId="0" borderId="0" xfId="0" applyFont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2" fontId="2" fillId="2" borderId="0" xfId="0" applyNumberFormat="1" applyFont="1" applyFill="1" applyAlignment="1">
      <alignment vertical="center" wrapText="1"/>
    </xf>
    <xf numFmtId="10" fontId="2" fillId="2" borderId="0" xfId="0" applyNumberFormat="1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/>
    <xf numFmtId="0" fontId="1" fillId="2" borderId="0" xfId="0" applyFont="1" applyFill="1" applyAlignment="1">
      <alignment vertical="center"/>
    </xf>
    <xf numFmtId="2" fontId="6" fillId="2" borderId="0" xfId="0" applyNumberFormat="1" applyFont="1" applyFill="1"/>
    <xf numFmtId="10" fontId="6" fillId="2" borderId="0" xfId="0" applyNumberFormat="1" applyFont="1" applyFill="1" applyAlignment="1">
      <alignment wrapText="1"/>
    </xf>
    <xf numFmtId="0" fontId="6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right" vertical="center"/>
    </xf>
    <xf numFmtId="0" fontId="6" fillId="2" borderId="0" xfId="0" applyFont="1" applyFill="1"/>
    <xf numFmtId="2" fontId="7" fillId="3" borderId="0" xfId="0" applyNumberFormat="1" applyFont="1" applyFill="1"/>
    <xf numFmtId="2" fontId="7" fillId="3" borderId="0" xfId="0" applyNumberFormat="1" applyFont="1" applyFill="1" applyAlignment="1"/>
    <xf numFmtId="2" fontId="8" fillId="3" borderId="1" xfId="0" applyNumberFormat="1" applyFont="1" applyFill="1" applyBorder="1" applyAlignment="1">
      <alignment vertical="top" wrapText="1"/>
    </xf>
    <xf numFmtId="2" fontId="1" fillId="3" borderId="1" xfId="0" applyNumberFormat="1" applyFont="1" applyFill="1" applyBorder="1" applyAlignment="1">
      <alignment vertical="top" wrapText="1"/>
    </xf>
    <xf numFmtId="2" fontId="4" fillId="3" borderId="0" xfId="0" applyNumberFormat="1" applyFont="1" applyFill="1" applyAlignment="1">
      <alignment vertical="center" wrapText="1"/>
    </xf>
    <xf numFmtId="0" fontId="7" fillId="3" borderId="0" xfId="0" applyFont="1" applyFill="1"/>
    <xf numFmtId="0" fontId="4" fillId="3" borderId="0" xfId="0" applyFont="1" applyFill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2" fontId="8" fillId="2" borderId="1" xfId="0" applyNumberFormat="1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10" fontId="8" fillId="5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vertical="center" wrapText="1"/>
    </xf>
    <xf numFmtId="2" fontId="8" fillId="6" borderId="1" xfId="0" applyNumberFormat="1" applyFont="1" applyFill="1" applyBorder="1" applyAlignment="1">
      <alignment vertical="center" wrapText="1"/>
    </xf>
    <xf numFmtId="10" fontId="8" fillId="6" borderId="1" xfId="0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2" fontId="8" fillId="4" borderId="1" xfId="0" applyNumberFormat="1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8" fillId="5" borderId="1" xfId="0" applyFont="1" applyFill="1" applyBorder="1" applyAlignment="1">
      <alignment vertical="top" wrapText="1"/>
    </xf>
    <xf numFmtId="2" fontId="8" fillId="5" borderId="1" xfId="0" applyNumberFormat="1" applyFont="1" applyFill="1" applyBorder="1" applyAlignment="1">
      <alignment vertical="top" wrapText="1"/>
    </xf>
    <xf numFmtId="10" fontId="1" fillId="4" borderId="1" xfId="0" applyNumberFormat="1" applyFont="1" applyFill="1" applyBorder="1" applyAlignment="1">
      <alignment horizontal="center" vertical="top" wrapText="1"/>
    </xf>
    <xf numFmtId="10" fontId="8" fillId="5" borderId="1" xfId="0" applyNumberFormat="1" applyFont="1" applyFill="1" applyBorder="1" applyAlignment="1">
      <alignment horizontal="center" vertical="top" wrapText="1"/>
    </xf>
    <xf numFmtId="10" fontId="8" fillId="4" borderId="1" xfId="0" applyNumberFormat="1" applyFont="1" applyFill="1" applyBorder="1" applyAlignment="1">
      <alignment horizontal="center" vertical="top" wrapText="1"/>
    </xf>
    <xf numFmtId="2" fontId="1" fillId="4" borderId="1" xfId="0" applyNumberFormat="1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top" wrapText="1"/>
    </xf>
    <xf numFmtId="0" fontId="8" fillId="5" borderId="1" xfId="0" applyFont="1" applyFill="1" applyBorder="1" applyAlignment="1">
      <alignment horizontal="left" vertical="top" wrapText="1"/>
    </xf>
    <xf numFmtId="2" fontId="8" fillId="3" borderId="0" xfId="0" applyNumberFormat="1" applyFont="1" applyFill="1"/>
    <xf numFmtId="0" fontId="1" fillId="2" borderId="0" xfId="0" applyFont="1" applyFill="1"/>
    <xf numFmtId="2" fontId="7" fillId="2" borderId="0" xfId="0" applyNumberFormat="1" applyFont="1" applyFill="1" applyAlignment="1"/>
    <xf numFmtId="2" fontId="8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2" fontId="8" fillId="3" borderId="0" xfId="0" applyNumberFormat="1" applyFont="1" applyFill="1" applyAlignment="1"/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46"/>
  <sheetViews>
    <sheetView tabSelected="1" topLeftCell="A9" zoomScaleNormal="100" workbookViewId="0">
      <pane ySplit="7" topLeftCell="A628" activePane="bottomLeft" state="frozen"/>
      <selection activeCell="A9" sqref="A9"/>
      <selection pane="bottomLeft" activeCell="Q618" sqref="Q618"/>
    </sheetView>
  </sheetViews>
  <sheetFormatPr defaultRowHeight="15"/>
  <cols>
    <col min="1" max="1" width="33.7109375" style="29" customWidth="1"/>
    <col min="2" max="2" width="12" style="49" customWidth="1"/>
    <col min="3" max="3" width="11.28515625" style="13" customWidth="1"/>
    <col min="4" max="4" width="11.42578125" style="13" customWidth="1"/>
    <col min="5" max="5" width="9.7109375" style="13" customWidth="1"/>
    <col min="6" max="6" width="11.85546875" style="13" customWidth="1"/>
    <col min="7" max="7" width="11.5703125" style="54" customWidth="1"/>
    <col min="8" max="8" width="10.42578125" style="14" customWidth="1"/>
    <col min="9" max="9" width="11.85546875" style="15" bestFit="1" customWidth="1"/>
    <col min="10" max="10" width="10.28515625" style="15" customWidth="1"/>
    <col min="11" max="11" width="12" style="15" customWidth="1"/>
    <col min="12" max="12" width="10.140625" style="16" customWidth="1"/>
    <col min="13" max="13" width="30" style="31" customWidth="1"/>
  </cols>
  <sheetData>
    <row r="1" spans="1:13">
      <c r="A1" s="1" t="s">
        <v>0</v>
      </c>
    </row>
    <row r="2" spans="1:13">
      <c r="A2" s="1" t="s">
        <v>1</v>
      </c>
    </row>
    <row r="3" spans="1:13">
      <c r="A3" s="1" t="s">
        <v>2</v>
      </c>
    </row>
    <row r="4" spans="1:13">
      <c r="A4" s="1" t="s">
        <v>3</v>
      </c>
    </row>
    <row r="5" spans="1:13">
      <c r="A5" s="1" t="s">
        <v>4</v>
      </c>
    </row>
    <row r="6" spans="1:13">
      <c r="A6" s="2"/>
    </row>
    <row r="7" spans="1:13">
      <c r="A7" s="2"/>
    </row>
    <row r="8" spans="1:13">
      <c r="A8" s="17" t="s">
        <v>5</v>
      </c>
      <c r="B8" s="50"/>
      <c r="C8" s="18"/>
    </row>
    <row r="9" spans="1:13">
      <c r="A9" s="17"/>
      <c r="B9" s="82"/>
      <c r="C9" s="87" t="s">
        <v>502</v>
      </c>
      <c r="D9" s="88"/>
      <c r="E9" s="88"/>
      <c r="F9" s="88"/>
      <c r="G9" s="88"/>
      <c r="H9" s="88"/>
      <c r="I9" s="88"/>
      <c r="J9" s="88"/>
    </row>
    <row r="10" spans="1:13">
      <c r="A10" s="17"/>
      <c r="B10" s="82"/>
      <c r="C10" s="87" t="s">
        <v>6</v>
      </c>
      <c r="D10" s="88"/>
      <c r="E10" s="88"/>
      <c r="F10" s="88"/>
      <c r="G10" s="88"/>
      <c r="H10" s="88"/>
      <c r="I10" s="88"/>
      <c r="J10" s="30"/>
    </row>
    <row r="11" spans="1:13">
      <c r="A11" s="17"/>
      <c r="B11" s="82"/>
      <c r="C11" s="87" t="s">
        <v>504</v>
      </c>
      <c r="D11" s="88"/>
      <c r="E11" s="88"/>
      <c r="F11" s="88"/>
      <c r="G11" s="88"/>
      <c r="H11" s="88"/>
      <c r="I11" s="88"/>
      <c r="J11" s="88"/>
    </row>
    <row r="12" spans="1:13">
      <c r="A12" s="2"/>
      <c r="B12" s="15"/>
      <c r="G12" s="14"/>
    </row>
    <row r="13" spans="1:13" s="3" customFormat="1" ht="49.5" customHeight="1">
      <c r="A13" s="36" t="s">
        <v>7</v>
      </c>
      <c r="B13" s="83" t="s">
        <v>505</v>
      </c>
      <c r="C13" s="83"/>
      <c r="D13" s="83"/>
      <c r="E13" s="83"/>
      <c r="F13" s="83"/>
      <c r="G13" s="84" t="s">
        <v>9</v>
      </c>
      <c r="H13" s="84"/>
      <c r="I13" s="84"/>
      <c r="J13" s="84"/>
      <c r="K13" s="84"/>
      <c r="L13" s="85" t="s">
        <v>10</v>
      </c>
      <c r="M13" s="86" t="s">
        <v>11</v>
      </c>
    </row>
    <row r="14" spans="1:13" s="3" customFormat="1" ht="33" customHeight="1">
      <c r="A14" s="36" t="s">
        <v>8</v>
      </c>
      <c r="B14" s="83"/>
      <c r="C14" s="83"/>
      <c r="D14" s="83"/>
      <c r="E14" s="83"/>
      <c r="F14" s="83"/>
      <c r="G14" s="84"/>
      <c r="H14" s="84"/>
      <c r="I14" s="84"/>
      <c r="J14" s="84"/>
      <c r="K14" s="84"/>
      <c r="L14" s="85"/>
      <c r="M14" s="86"/>
    </row>
    <row r="15" spans="1:13" ht="80.25" customHeight="1">
      <c r="A15" s="19"/>
      <c r="B15" s="21" t="s">
        <v>12</v>
      </c>
      <c r="C15" s="37" t="s">
        <v>13</v>
      </c>
      <c r="D15" s="37" t="s">
        <v>14</v>
      </c>
      <c r="E15" s="37" t="s">
        <v>15</v>
      </c>
      <c r="F15" s="37" t="s">
        <v>16</v>
      </c>
      <c r="G15" s="56" t="s">
        <v>12</v>
      </c>
      <c r="H15" s="20" t="s">
        <v>13</v>
      </c>
      <c r="I15" s="21" t="s">
        <v>14</v>
      </c>
      <c r="J15" s="21" t="s">
        <v>15</v>
      </c>
      <c r="K15" s="21" t="s">
        <v>16</v>
      </c>
      <c r="L15" s="22"/>
      <c r="M15" s="32"/>
    </row>
    <row r="16" spans="1:13">
      <c r="A16" s="63" t="s">
        <v>503</v>
      </c>
      <c r="B16" s="68">
        <f>B17+B20</f>
        <v>4380</v>
      </c>
      <c r="C16" s="68">
        <f t="shared" ref="C16:F16" si="0">C17+C20</f>
        <v>4380</v>
      </c>
      <c r="D16" s="68">
        <f t="shared" si="0"/>
        <v>0</v>
      </c>
      <c r="E16" s="68">
        <f>E17+E20</f>
        <v>0</v>
      </c>
      <c r="F16" s="68">
        <f t="shared" si="0"/>
        <v>0</v>
      </c>
      <c r="G16" s="68">
        <f>G17+G20</f>
        <v>4380</v>
      </c>
      <c r="H16" s="68">
        <f>H17+H20</f>
        <v>4380</v>
      </c>
      <c r="I16" s="68">
        <f>I17+I20</f>
        <v>0</v>
      </c>
      <c r="J16" s="68">
        <f>J17+J20</f>
        <v>0</v>
      </c>
      <c r="K16" s="68">
        <f>K17+K20</f>
        <v>0</v>
      </c>
      <c r="L16" s="62">
        <f>G16/B16</f>
        <v>1</v>
      </c>
      <c r="M16" s="57"/>
    </row>
    <row r="17" spans="1:14" s="7" customFormat="1" ht="60" customHeight="1">
      <c r="A17" s="69" t="s">
        <v>18</v>
      </c>
      <c r="B17" s="70">
        <f>B18</f>
        <v>0</v>
      </c>
      <c r="C17" s="70">
        <f t="shared" ref="C17:F18" si="1">C18</f>
        <v>0</v>
      </c>
      <c r="D17" s="70">
        <f t="shared" si="1"/>
        <v>0</v>
      </c>
      <c r="E17" s="70">
        <f t="shared" si="1"/>
        <v>0</v>
      </c>
      <c r="F17" s="70">
        <f t="shared" si="1"/>
        <v>0</v>
      </c>
      <c r="G17" s="70">
        <f>H17+I17+J17+K17</f>
        <v>0</v>
      </c>
      <c r="H17" s="70">
        <v>0</v>
      </c>
      <c r="I17" s="70">
        <v>0</v>
      </c>
      <c r="J17" s="70">
        <v>0</v>
      </c>
      <c r="K17" s="70">
        <v>0</v>
      </c>
      <c r="L17" s="71" t="s">
        <v>497</v>
      </c>
      <c r="M17" s="35" t="s">
        <v>497</v>
      </c>
    </row>
    <row r="18" spans="1:14" s="7" customFormat="1" ht="93" customHeight="1">
      <c r="A18" s="25" t="s">
        <v>19</v>
      </c>
      <c r="B18" s="58">
        <f>B19</f>
        <v>0</v>
      </c>
      <c r="C18" s="26">
        <f t="shared" si="1"/>
        <v>0</v>
      </c>
      <c r="D18" s="26">
        <f t="shared" si="1"/>
        <v>0</v>
      </c>
      <c r="E18" s="26">
        <f t="shared" si="1"/>
        <v>0</v>
      </c>
      <c r="F18" s="26">
        <f t="shared" si="1"/>
        <v>0</v>
      </c>
      <c r="G18" s="58">
        <f t="shared" ref="G18:G42" si="2">H18+I18+J18+K18</f>
        <v>0</v>
      </c>
      <c r="H18" s="26">
        <v>0</v>
      </c>
      <c r="I18" s="26">
        <v>0</v>
      </c>
      <c r="J18" s="26">
        <v>0</v>
      </c>
      <c r="K18" s="26">
        <v>0</v>
      </c>
      <c r="L18" s="59" t="s">
        <v>497</v>
      </c>
      <c r="M18" s="35" t="s">
        <v>497</v>
      </c>
    </row>
    <row r="19" spans="1:14" s="7" customFormat="1" ht="43.5" customHeight="1">
      <c r="A19" s="25" t="s">
        <v>20</v>
      </c>
      <c r="B19" s="58">
        <f>C19+D19+E19+F19</f>
        <v>0</v>
      </c>
      <c r="C19" s="26">
        <v>0</v>
      </c>
      <c r="D19" s="26">
        <v>0</v>
      </c>
      <c r="E19" s="26">
        <v>0</v>
      </c>
      <c r="F19" s="26">
        <v>0</v>
      </c>
      <c r="G19" s="58">
        <f t="shared" si="2"/>
        <v>0</v>
      </c>
      <c r="H19" s="26">
        <v>0</v>
      </c>
      <c r="I19" s="26">
        <v>0</v>
      </c>
      <c r="J19" s="26">
        <v>0</v>
      </c>
      <c r="K19" s="26">
        <v>0</v>
      </c>
      <c r="L19" s="59" t="s">
        <v>497</v>
      </c>
      <c r="M19" s="60" t="s">
        <v>496</v>
      </c>
    </row>
    <row r="20" spans="1:14" s="7" customFormat="1" ht="38.25">
      <c r="A20" s="69" t="s">
        <v>21</v>
      </c>
      <c r="B20" s="70">
        <f>B21</f>
        <v>4380</v>
      </c>
      <c r="C20" s="70">
        <f t="shared" ref="C20:K20" si="3">C21</f>
        <v>4380</v>
      </c>
      <c r="D20" s="70">
        <f t="shared" si="3"/>
        <v>0</v>
      </c>
      <c r="E20" s="70">
        <f t="shared" si="3"/>
        <v>0</v>
      </c>
      <c r="F20" s="70">
        <f t="shared" si="3"/>
        <v>0</v>
      </c>
      <c r="G20" s="70">
        <f t="shared" si="2"/>
        <v>4380</v>
      </c>
      <c r="H20" s="70">
        <f t="shared" si="3"/>
        <v>4380</v>
      </c>
      <c r="I20" s="70">
        <f t="shared" si="3"/>
        <v>0</v>
      </c>
      <c r="J20" s="70">
        <f t="shared" si="3"/>
        <v>0</v>
      </c>
      <c r="K20" s="70">
        <f t="shared" si="3"/>
        <v>0</v>
      </c>
      <c r="L20" s="76">
        <f t="shared" ref="L20:L100" si="4">G20/B20</f>
        <v>1</v>
      </c>
      <c r="M20" s="35"/>
    </row>
    <row r="21" spans="1:14" s="7" customFormat="1" ht="44.25" customHeight="1">
      <c r="A21" s="25" t="s">
        <v>22</v>
      </c>
      <c r="B21" s="58">
        <f>B22</f>
        <v>4380</v>
      </c>
      <c r="C21" s="26">
        <f t="shared" ref="C21:K21" si="5">C22</f>
        <v>4380</v>
      </c>
      <c r="D21" s="26">
        <f t="shared" si="5"/>
        <v>0</v>
      </c>
      <c r="E21" s="26">
        <f t="shared" si="5"/>
        <v>0</v>
      </c>
      <c r="F21" s="26">
        <f t="shared" si="5"/>
        <v>0</v>
      </c>
      <c r="G21" s="58">
        <f t="shared" si="2"/>
        <v>4380</v>
      </c>
      <c r="H21" s="26">
        <f t="shared" si="5"/>
        <v>4380</v>
      </c>
      <c r="I21" s="26">
        <f t="shared" si="5"/>
        <v>0</v>
      </c>
      <c r="J21" s="26">
        <f t="shared" si="5"/>
        <v>0</v>
      </c>
      <c r="K21" s="26">
        <f t="shared" si="5"/>
        <v>0</v>
      </c>
      <c r="L21" s="27">
        <f t="shared" si="4"/>
        <v>1</v>
      </c>
      <c r="M21" s="35"/>
    </row>
    <row r="22" spans="1:14" s="8" customFormat="1" ht="47.25" customHeight="1">
      <c r="A22" s="25" t="s">
        <v>23</v>
      </c>
      <c r="B22" s="51">
        <f>C22+D22+E22+F22</f>
        <v>4380</v>
      </c>
      <c r="C22" s="26">
        <v>4380</v>
      </c>
      <c r="D22" s="26">
        <v>0</v>
      </c>
      <c r="E22" s="26">
        <v>0</v>
      </c>
      <c r="F22" s="26">
        <v>0</v>
      </c>
      <c r="G22" s="51">
        <f t="shared" si="2"/>
        <v>4380</v>
      </c>
      <c r="H22" s="26">
        <v>4380</v>
      </c>
      <c r="I22" s="26">
        <v>0</v>
      </c>
      <c r="J22" s="26">
        <v>0</v>
      </c>
      <c r="K22" s="26">
        <v>0</v>
      </c>
      <c r="L22" s="27">
        <f t="shared" si="4"/>
        <v>1</v>
      </c>
      <c r="M22" s="35" t="s">
        <v>498</v>
      </c>
    </row>
    <row r="23" spans="1:14" s="9" customFormat="1">
      <c r="A23" s="72" t="s">
        <v>24</v>
      </c>
      <c r="B23" s="73">
        <f>B24+B32+B43+B65+B68+B76</f>
        <v>1444453.34</v>
      </c>
      <c r="C23" s="73">
        <f>C24+C32+C43+C65+C68+C76</f>
        <v>1261667.3</v>
      </c>
      <c r="D23" s="73">
        <f>D24+D32+D43+D65+D68+D76</f>
        <v>57738.460000000006</v>
      </c>
      <c r="E23" s="73">
        <f t="shared" ref="E23:K23" si="6">E24+E32+E43+E65+E68+E76</f>
        <v>2591.8200000000002</v>
      </c>
      <c r="F23" s="73">
        <f t="shared" si="6"/>
        <v>122455.75999999998</v>
      </c>
      <c r="G23" s="73">
        <f t="shared" si="6"/>
        <v>1442217.22</v>
      </c>
      <c r="H23" s="73">
        <f t="shared" si="6"/>
        <v>1260418.7</v>
      </c>
      <c r="I23" s="73">
        <f t="shared" si="6"/>
        <v>57738.460000000006</v>
      </c>
      <c r="J23" s="73">
        <f t="shared" si="6"/>
        <v>2591.8200000000002</v>
      </c>
      <c r="K23" s="73">
        <f t="shared" si="6"/>
        <v>121468.23999999998</v>
      </c>
      <c r="L23" s="75">
        <f t="shared" si="4"/>
        <v>0.99845192645682823</v>
      </c>
      <c r="M23" s="61"/>
    </row>
    <row r="24" spans="1:14" s="7" customFormat="1" ht="25.5">
      <c r="A24" s="69" t="s">
        <v>25</v>
      </c>
      <c r="B24" s="70">
        <f>C24+D24+E24+F24</f>
        <v>65391.46</v>
      </c>
      <c r="C24" s="70">
        <f>C25+C28</f>
        <v>60619.88</v>
      </c>
      <c r="D24" s="70">
        <f>D25+D28</f>
        <v>3198.09</v>
      </c>
      <c r="E24" s="70">
        <f>E25+E28</f>
        <v>0</v>
      </c>
      <c r="F24" s="70">
        <f>F25+F28</f>
        <v>1573.49</v>
      </c>
      <c r="G24" s="70">
        <f>H24+I24+J24+K24</f>
        <v>65252.409999999996</v>
      </c>
      <c r="H24" s="70">
        <f>H25+H28</f>
        <v>60480.83</v>
      </c>
      <c r="I24" s="70">
        <f>I25+I28</f>
        <v>3198.09</v>
      </c>
      <c r="J24" s="70">
        <f>J25+J28</f>
        <v>0</v>
      </c>
      <c r="K24" s="70">
        <f>K25+K28</f>
        <v>1573.49</v>
      </c>
      <c r="L24" s="76">
        <f>G24/B24</f>
        <v>0.99787357554029221</v>
      </c>
      <c r="M24" s="35"/>
    </row>
    <row r="25" spans="1:14" s="7" customFormat="1" ht="44.25" customHeight="1">
      <c r="A25" s="25" t="s">
        <v>26</v>
      </c>
      <c r="B25" s="58">
        <f>C25+D25+E25+F25</f>
        <v>59087.15</v>
      </c>
      <c r="C25" s="26">
        <f t="shared" ref="C25:K25" si="7">C26+C27</f>
        <v>54315.57</v>
      </c>
      <c r="D25" s="26">
        <f>D26+D27</f>
        <v>3198.09</v>
      </c>
      <c r="E25" s="26">
        <f t="shared" si="7"/>
        <v>0</v>
      </c>
      <c r="F25" s="26">
        <f>F26+F27</f>
        <v>1573.49</v>
      </c>
      <c r="G25" s="58">
        <f t="shared" si="2"/>
        <v>59087.15</v>
      </c>
      <c r="H25" s="26">
        <f t="shared" si="7"/>
        <v>54315.57</v>
      </c>
      <c r="I25" s="26">
        <f t="shared" si="7"/>
        <v>3198.09</v>
      </c>
      <c r="J25" s="26">
        <f t="shared" si="7"/>
        <v>0</v>
      </c>
      <c r="K25" s="26">
        <f t="shared" si="7"/>
        <v>1573.49</v>
      </c>
      <c r="L25" s="27">
        <f t="shared" si="4"/>
        <v>1</v>
      </c>
      <c r="M25" s="35"/>
    </row>
    <row r="26" spans="1:14" s="7" customFormat="1" ht="54" customHeight="1">
      <c r="A26" s="24" t="s">
        <v>27</v>
      </c>
      <c r="B26" s="51">
        <f>C26+D26+E26+F26</f>
        <v>55889.06</v>
      </c>
      <c r="C26" s="23">
        <v>54315.57</v>
      </c>
      <c r="D26" s="23">
        <v>0</v>
      </c>
      <c r="E26" s="23">
        <v>0</v>
      </c>
      <c r="F26" s="23">
        <v>1573.49</v>
      </c>
      <c r="G26" s="51">
        <f t="shared" si="2"/>
        <v>55889.06</v>
      </c>
      <c r="H26" s="26">
        <v>54315.57</v>
      </c>
      <c r="I26" s="26">
        <v>0</v>
      </c>
      <c r="J26" s="26">
        <v>0</v>
      </c>
      <c r="K26" s="26">
        <v>1573.49</v>
      </c>
      <c r="L26" s="27">
        <f t="shared" si="4"/>
        <v>1</v>
      </c>
      <c r="M26" s="33" t="s">
        <v>498</v>
      </c>
    </row>
    <row r="27" spans="1:14" s="7" customFormat="1" ht="54.75" customHeight="1">
      <c r="A27" s="24" t="s">
        <v>28</v>
      </c>
      <c r="B27" s="51">
        <f>C27+D27+E27+F27</f>
        <v>3198.09</v>
      </c>
      <c r="C27" s="23">
        <v>0</v>
      </c>
      <c r="D27" s="23">
        <v>3198.09</v>
      </c>
      <c r="E27" s="23">
        <v>0</v>
      </c>
      <c r="F27" s="23">
        <v>0</v>
      </c>
      <c r="G27" s="51">
        <f t="shared" si="2"/>
        <v>3198.09</v>
      </c>
      <c r="H27" s="26">
        <v>0</v>
      </c>
      <c r="I27" s="26">
        <v>3198.09</v>
      </c>
      <c r="J27" s="26">
        <v>0</v>
      </c>
      <c r="K27" s="26">
        <v>0</v>
      </c>
      <c r="L27" s="27">
        <f t="shared" si="4"/>
        <v>1</v>
      </c>
      <c r="M27" s="33" t="s">
        <v>498</v>
      </c>
    </row>
    <row r="28" spans="1:14" s="7" customFormat="1" ht="96.75" customHeight="1">
      <c r="A28" s="25" t="s">
        <v>506</v>
      </c>
      <c r="B28" s="58">
        <f>C28+D28+E28+F28</f>
        <v>6304.3099999999995</v>
      </c>
      <c r="C28" s="26">
        <f>C29+C30+C31</f>
        <v>6304.3099999999995</v>
      </c>
      <c r="D28" s="26">
        <f>D29+D30+D31</f>
        <v>0</v>
      </c>
      <c r="E28" s="26">
        <f>E29+E30+E31</f>
        <v>0</v>
      </c>
      <c r="F28" s="26">
        <f>F29+F30+F31</f>
        <v>0</v>
      </c>
      <c r="G28" s="58">
        <f t="shared" si="2"/>
        <v>6165.26</v>
      </c>
      <c r="H28" s="26">
        <f>H29+H30+H31</f>
        <v>6165.26</v>
      </c>
      <c r="I28" s="26">
        <f>I29+I30+I31</f>
        <v>0</v>
      </c>
      <c r="J28" s="26">
        <f>J29+J30+J31</f>
        <v>0</v>
      </c>
      <c r="K28" s="26">
        <f>K29+K30+K31</f>
        <v>0</v>
      </c>
      <c r="L28" s="27">
        <f>G28/B28</f>
        <v>0.97794366076541295</v>
      </c>
      <c r="M28" s="35"/>
    </row>
    <row r="29" spans="1:14" s="8" customFormat="1" ht="43.5" customHeight="1">
      <c r="A29" s="25" t="s">
        <v>507</v>
      </c>
      <c r="B29" s="51">
        <f t="shared" ref="B29:B64" si="8">C29+D29+E29+F29</f>
        <v>3722.1</v>
      </c>
      <c r="C29" s="26">
        <v>3722.1</v>
      </c>
      <c r="D29" s="26">
        <v>0</v>
      </c>
      <c r="E29" s="26">
        <v>0</v>
      </c>
      <c r="F29" s="26">
        <v>0</v>
      </c>
      <c r="G29" s="51">
        <f>H29+I29+J29+K29</f>
        <v>3583.05</v>
      </c>
      <c r="H29" s="26">
        <v>3583.05</v>
      </c>
      <c r="I29" s="26">
        <v>0</v>
      </c>
      <c r="J29" s="26">
        <v>0</v>
      </c>
      <c r="K29" s="26">
        <v>0</v>
      </c>
      <c r="L29" s="27">
        <f>G29/B29</f>
        <v>0.96264205690336113</v>
      </c>
      <c r="M29" s="35" t="s">
        <v>687</v>
      </c>
    </row>
    <row r="30" spans="1:14" s="7" customFormat="1" ht="55.5" customHeight="1">
      <c r="A30" s="24" t="s">
        <v>29</v>
      </c>
      <c r="B30" s="51">
        <f t="shared" si="8"/>
        <v>2410.21</v>
      </c>
      <c r="C30" s="23">
        <v>2410.21</v>
      </c>
      <c r="D30" s="23">
        <v>0</v>
      </c>
      <c r="E30" s="23">
        <v>0</v>
      </c>
      <c r="F30" s="23">
        <v>0</v>
      </c>
      <c r="G30" s="51">
        <f t="shared" si="2"/>
        <v>2410.21</v>
      </c>
      <c r="H30" s="26">
        <v>2410.21</v>
      </c>
      <c r="I30" s="26">
        <v>0</v>
      </c>
      <c r="J30" s="26">
        <v>0</v>
      </c>
      <c r="K30" s="26">
        <v>0</v>
      </c>
      <c r="L30" s="27">
        <f t="shared" si="4"/>
        <v>1</v>
      </c>
      <c r="M30" s="33" t="s">
        <v>499</v>
      </c>
    </row>
    <row r="31" spans="1:14" s="7" customFormat="1" ht="45.75" customHeight="1">
      <c r="A31" s="24" t="s">
        <v>30</v>
      </c>
      <c r="B31" s="51">
        <f t="shared" si="8"/>
        <v>172</v>
      </c>
      <c r="C31" s="23">
        <v>172</v>
      </c>
      <c r="D31" s="23">
        <v>0</v>
      </c>
      <c r="E31" s="23">
        <v>0</v>
      </c>
      <c r="F31" s="23">
        <v>0</v>
      </c>
      <c r="G31" s="51">
        <f t="shared" si="2"/>
        <v>172</v>
      </c>
      <c r="H31" s="26">
        <v>172</v>
      </c>
      <c r="I31" s="26">
        <v>0</v>
      </c>
      <c r="J31" s="26">
        <v>0</v>
      </c>
      <c r="K31" s="26">
        <v>0</v>
      </c>
      <c r="L31" s="27">
        <f t="shared" si="4"/>
        <v>1</v>
      </c>
      <c r="M31" s="33" t="s">
        <v>499</v>
      </c>
    </row>
    <row r="32" spans="1:14" s="7" customFormat="1" ht="25.5">
      <c r="A32" s="69" t="s">
        <v>31</v>
      </c>
      <c r="B32" s="70">
        <f t="shared" si="8"/>
        <v>132848.4</v>
      </c>
      <c r="C32" s="70">
        <f>C33+C38+C41</f>
        <v>124754.34999999999</v>
      </c>
      <c r="D32" s="70">
        <f>D33+D38+D41</f>
        <v>6797.0999999999995</v>
      </c>
      <c r="E32" s="70">
        <f>E33+E38+E41</f>
        <v>500.54</v>
      </c>
      <c r="F32" s="70">
        <f>F33+F38+F41</f>
        <v>796.41</v>
      </c>
      <c r="G32" s="70">
        <f t="shared" si="2"/>
        <v>132848.4</v>
      </c>
      <c r="H32" s="70">
        <f>H33+H38+H41</f>
        <v>124754.34999999999</v>
      </c>
      <c r="I32" s="70">
        <f>I33+I38+I41</f>
        <v>6797.0999999999995</v>
      </c>
      <c r="J32" s="70">
        <f>J33+J38+J41</f>
        <v>500.54</v>
      </c>
      <c r="K32" s="70">
        <f>K33+K38+K41</f>
        <v>796.41</v>
      </c>
      <c r="L32" s="76">
        <f>G32/B32</f>
        <v>1</v>
      </c>
      <c r="M32" s="35"/>
      <c r="N32" s="8"/>
    </row>
    <row r="33" spans="1:14" s="7" customFormat="1" ht="55.5" customHeight="1">
      <c r="A33" s="25" t="s">
        <v>32</v>
      </c>
      <c r="B33" s="58">
        <f t="shared" si="8"/>
        <v>127368.79</v>
      </c>
      <c r="C33" s="26">
        <f>C34+C35+C36+C37</f>
        <v>119274.73999999999</v>
      </c>
      <c r="D33" s="26">
        <f>D34+D35+D36+D37</f>
        <v>6797.0999999999995</v>
      </c>
      <c r="E33" s="26">
        <f>E34+E35+E36+E37</f>
        <v>500.54</v>
      </c>
      <c r="F33" s="26">
        <f>F34+F35+F36+F37</f>
        <v>796.41</v>
      </c>
      <c r="G33" s="58">
        <f>H33+I33+J33+K33</f>
        <v>127368.79</v>
      </c>
      <c r="H33" s="26">
        <f>H34+H35+H36+H37</f>
        <v>119274.73999999999</v>
      </c>
      <c r="I33" s="26">
        <f>I34+I35+I36+I37</f>
        <v>6797.0999999999995</v>
      </c>
      <c r="J33" s="26">
        <f>J34+J35+J36+J37</f>
        <v>500.54</v>
      </c>
      <c r="K33" s="26">
        <f>K34+K35+K36+K37</f>
        <v>796.41</v>
      </c>
      <c r="L33" s="27">
        <f t="shared" si="4"/>
        <v>1</v>
      </c>
      <c r="M33" s="35"/>
    </row>
    <row r="34" spans="1:14" s="10" customFormat="1" ht="53.25" customHeight="1">
      <c r="A34" s="24" t="s">
        <v>33</v>
      </c>
      <c r="B34" s="51">
        <f t="shared" si="8"/>
        <v>116779.53</v>
      </c>
      <c r="C34" s="23">
        <v>115983.12</v>
      </c>
      <c r="D34" s="23">
        <v>0</v>
      </c>
      <c r="E34" s="23">
        <v>0</v>
      </c>
      <c r="F34" s="23">
        <v>796.41</v>
      </c>
      <c r="G34" s="51">
        <f t="shared" si="2"/>
        <v>116779.53</v>
      </c>
      <c r="H34" s="26">
        <v>115983.12</v>
      </c>
      <c r="I34" s="26">
        <v>0</v>
      </c>
      <c r="J34" s="26">
        <v>0</v>
      </c>
      <c r="K34" s="26">
        <v>796.41</v>
      </c>
      <c r="L34" s="27">
        <f t="shared" si="4"/>
        <v>1</v>
      </c>
      <c r="M34" s="33" t="s">
        <v>498</v>
      </c>
    </row>
    <row r="35" spans="1:14" s="10" customFormat="1" ht="70.5" customHeight="1">
      <c r="A35" s="24" t="s">
        <v>34</v>
      </c>
      <c r="B35" s="51">
        <f t="shared" si="8"/>
        <v>3000</v>
      </c>
      <c r="C35" s="23">
        <v>3000</v>
      </c>
      <c r="D35" s="23">
        <v>0</v>
      </c>
      <c r="E35" s="23">
        <v>0</v>
      </c>
      <c r="F35" s="23">
        <v>0</v>
      </c>
      <c r="G35" s="51">
        <f t="shared" si="2"/>
        <v>3000</v>
      </c>
      <c r="H35" s="26">
        <v>3000</v>
      </c>
      <c r="I35" s="26">
        <v>0</v>
      </c>
      <c r="J35" s="26">
        <v>0</v>
      </c>
      <c r="K35" s="26">
        <v>0</v>
      </c>
      <c r="L35" s="27">
        <f t="shared" si="4"/>
        <v>1</v>
      </c>
      <c r="M35" s="33" t="s">
        <v>498</v>
      </c>
    </row>
    <row r="36" spans="1:14" s="10" customFormat="1" ht="78.75" customHeight="1">
      <c r="A36" s="24" t="s">
        <v>35</v>
      </c>
      <c r="B36" s="51">
        <f t="shared" si="8"/>
        <v>1185.44</v>
      </c>
      <c r="C36" s="23">
        <v>291.62</v>
      </c>
      <c r="D36" s="23">
        <v>393.28</v>
      </c>
      <c r="E36" s="23">
        <v>500.54</v>
      </c>
      <c r="F36" s="23">
        <v>0</v>
      </c>
      <c r="G36" s="51">
        <f t="shared" si="2"/>
        <v>1185.44</v>
      </c>
      <c r="H36" s="26">
        <v>291.62</v>
      </c>
      <c r="I36" s="26">
        <v>393.28</v>
      </c>
      <c r="J36" s="26">
        <v>500.54</v>
      </c>
      <c r="K36" s="26">
        <v>0</v>
      </c>
      <c r="L36" s="27">
        <f t="shared" si="4"/>
        <v>1</v>
      </c>
      <c r="M36" s="33" t="s">
        <v>498</v>
      </c>
    </row>
    <row r="37" spans="1:14" s="10" customFormat="1" ht="55.5" customHeight="1">
      <c r="A37" s="24" t="s">
        <v>28</v>
      </c>
      <c r="B37" s="51">
        <f t="shared" si="8"/>
        <v>6403.82</v>
      </c>
      <c r="C37" s="23">
        <v>0</v>
      </c>
      <c r="D37" s="23">
        <v>6403.82</v>
      </c>
      <c r="E37" s="23">
        <v>0</v>
      </c>
      <c r="F37" s="23">
        <v>0</v>
      </c>
      <c r="G37" s="51">
        <f t="shared" si="2"/>
        <v>6403.82</v>
      </c>
      <c r="H37" s="26">
        <v>0</v>
      </c>
      <c r="I37" s="26">
        <v>6403.82</v>
      </c>
      <c r="J37" s="26">
        <v>0</v>
      </c>
      <c r="K37" s="26">
        <v>0</v>
      </c>
      <c r="L37" s="27">
        <f t="shared" si="4"/>
        <v>1</v>
      </c>
      <c r="M37" s="33" t="s">
        <v>498</v>
      </c>
    </row>
    <row r="38" spans="1:14" s="10" customFormat="1" ht="94.5" customHeight="1">
      <c r="A38" s="25" t="s">
        <v>508</v>
      </c>
      <c r="B38" s="58">
        <f t="shared" si="8"/>
        <v>5479.6100000000006</v>
      </c>
      <c r="C38" s="26">
        <f>C39+C40</f>
        <v>5479.6100000000006</v>
      </c>
      <c r="D38" s="26">
        <f>D39+D40</f>
        <v>0</v>
      </c>
      <c r="E38" s="26">
        <f>E39+E40</f>
        <v>0</v>
      </c>
      <c r="F38" s="26">
        <f>F39+F40</f>
        <v>0</v>
      </c>
      <c r="G38" s="58">
        <f>H38+I38+J38+K38</f>
        <v>5479.6100000000006</v>
      </c>
      <c r="H38" s="26">
        <f>H39+H40</f>
        <v>5479.6100000000006</v>
      </c>
      <c r="I38" s="26">
        <f>I39+I40</f>
        <v>0</v>
      </c>
      <c r="J38" s="26">
        <f>J39+J40</f>
        <v>0</v>
      </c>
      <c r="K38" s="26">
        <f>K39+K40</f>
        <v>0</v>
      </c>
      <c r="L38" s="27">
        <f t="shared" si="4"/>
        <v>1</v>
      </c>
      <c r="M38" s="35"/>
    </row>
    <row r="39" spans="1:14" s="10" customFormat="1" ht="38.25" customHeight="1">
      <c r="A39" s="24" t="s">
        <v>509</v>
      </c>
      <c r="B39" s="51">
        <f t="shared" si="8"/>
        <v>1710.19</v>
      </c>
      <c r="C39" s="23">
        <v>1710.19</v>
      </c>
      <c r="D39" s="23">
        <v>0</v>
      </c>
      <c r="E39" s="23">
        <v>0</v>
      </c>
      <c r="F39" s="23">
        <v>0</v>
      </c>
      <c r="G39" s="51">
        <f>H39+I39+J39+K39</f>
        <v>1710.19</v>
      </c>
      <c r="H39" s="26">
        <v>1710.19</v>
      </c>
      <c r="I39" s="26">
        <v>0</v>
      </c>
      <c r="J39" s="26">
        <v>0</v>
      </c>
      <c r="K39" s="26">
        <v>0</v>
      </c>
      <c r="L39" s="27">
        <f>G39/B39</f>
        <v>1</v>
      </c>
      <c r="M39" s="33" t="s">
        <v>499</v>
      </c>
    </row>
    <row r="40" spans="1:14" s="10" customFormat="1" ht="51.75" customHeight="1">
      <c r="A40" s="24" t="s">
        <v>510</v>
      </c>
      <c r="B40" s="51">
        <f t="shared" si="8"/>
        <v>3769.42</v>
      </c>
      <c r="C40" s="23">
        <v>3769.42</v>
      </c>
      <c r="D40" s="23">
        <v>0</v>
      </c>
      <c r="E40" s="23">
        <v>0</v>
      </c>
      <c r="F40" s="23">
        <v>0</v>
      </c>
      <c r="G40" s="51">
        <f>H40+I40+J40+K40</f>
        <v>3769.42</v>
      </c>
      <c r="H40" s="26">
        <v>3769.42</v>
      </c>
      <c r="I40" s="26">
        <v>0</v>
      </c>
      <c r="J40" s="26">
        <v>0</v>
      </c>
      <c r="K40" s="26">
        <v>0</v>
      </c>
      <c r="L40" s="27">
        <f>G40/B40</f>
        <v>1</v>
      </c>
      <c r="M40" s="33" t="s">
        <v>499</v>
      </c>
    </row>
    <row r="41" spans="1:14" s="7" customFormat="1" ht="25.5">
      <c r="A41" s="25" t="s">
        <v>36</v>
      </c>
      <c r="B41" s="58">
        <f t="shared" si="8"/>
        <v>0</v>
      </c>
      <c r="C41" s="26">
        <f>C42</f>
        <v>0</v>
      </c>
      <c r="D41" s="26">
        <f>D42</f>
        <v>0</v>
      </c>
      <c r="E41" s="26">
        <f>E42</f>
        <v>0</v>
      </c>
      <c r="F41" s="26">
        <f>F42</f>
        <v>0</v>
      </c>
      <c r="G41" s="58">
        <f>H41+I41+J41+K41</f>
        <v>0</v>
      </c>
      <c r="H41" s="26">
        <f>H42</f>
        <v>0</v>
      </c>
      <c r="I41" s="26">
        <f>I42</f>
        <v>0</v>
      </c>
      <c r="J41" s="26">
        <f>J42</f>
        <v>0</v>
      </c>
      <c r="K41" s="26">
        <f>K42</f>
        <v>0</v>
      </c>
      <c r="L41" s="27" t="s">
        <v>497</v>
      </c>
      <c r="M41" s="35"/>
    </row>
    <row r="42" spans="1:14" s="10" customFormat="1" ht="25.5">
      <c r="A42" s="24" t="s">
        <v>37</v>
      </c>
      <c r="B42" s="51">
        <f t="shared" si="8"/>
        <v>0</v>
      </c>
      <c r="C42" s="23">
        <v>0</v>
      </c>
      <c r="D42" s="23">
        <v>0</v>
      </c>
      <c r="E42" s="23">
        <v>0</v>
      </c>
      <c r="F42" s="23">
        <v>0</v>
      </c>
      <c r="G42" s="51">
        <f t="shared" si="2"/>
        <v>0</v>
      </c>
      <c r="H42" s="26">
        <v>0</v>
      </c>
      <c r="I42" s="26">
        <v>0</v>
      </c>
      <c r="J42" s="26">
        <v>0</v>
      </c>
      <c r="K42" s="26">
        <v>0</v>
      </c>
      <c r="L42" s="27" t="s">
        <v>497</v>
      </c>
      <c r="M42" s="34" t="s">
        <v>496</v>
      </c>
    </row>
    <row r="43" spans="1:14" s="7" customFormat="1" ht="65.25" customHeight="1">
      <c r="A43" s="69" t="s">
        <v>38</v>
      </c>
      <c r="B43" s="70">
        <f t="shared" si="8"/>
        <v>749887.57</v>
      </c>
      <c r="C43" s="70">
        <f>C44+C48+C50+C53+C59+C62</f>
        <v>621838.31999999995</v>
      </c>
      <c r="D43" s="70">
        <f>D44+D48+D50+D53+D59+D62</f>
        <v>34821.270000000004</v>
      </c>
      <c r="E43" s="70">
        <f>E44+E48+E50+E53+E59+E62</f>
        <v>2091.2800000000002</v>
      </c>
      <c r="F43" s="70">
        <f>F44+F48+F50+F53+F59+F62</f>
        <v>91136.699999999983</v>
      </c>
      <c r="G43" s="70">
        <f t="shared" ref="G43:G54" si="9">H43+I43+J43+K43</f>
        <v>748807.88</v>
      </c>
      <c r="H43" s="70">
        <f>H44+H48+H50+H53+H59+H62</f>
        <v>621020.5</v>
      </c>
      <c r="I43" s="70">
        <f>I44+I48+I50+I53+I59+I62</f>
        <v>34821.270000000004</v>
      </c>
      <c r="J43" s="70">
        <f>J44+J48+J50+J53+J59+J62</f>
        <v>2091.2800000000002</v>
      </c>
      <c r="K43" s="70">
        <f>K44+K48+K50+K53+K59+K62</f>
        <v>90874.829999999987</v>
      </c>
      <c r="L43" s="76">
        <f t="shared" si="4"/>
        <v>0.9985601974973396</v>
      </c>
      <c r="M43" s="35"/>
      <c r="N43" s="8"/>
    </row>
    <row r="44" spans="1:14" s="7" customFormat="1" ht="69.75" customHeight="1">
      <c r="A44" s="25" t="s">
        <v>39</v>
      </c>
      <c r="B44" s="58">
        <f t="shared" si="8"/>
        <v>135626.82</v>
      </c>
      <c r="C44" s="26">
        <f>C45+C46+C47</f>
        <v>107392.39</v>
      </c>
      <c r="D44" s="26">
        <f>D45+D46+D47</f>
        <v>1643.15</v>
      </c>
      <c r="E44" s="26">
        <f>E45+E46+E47</f>
        <v>2091.2800000000002</v>
      </c>
      <c r="F44" s="26">
        <f>F45+F46+F47</f>
        <v>24500</v>
      </c>
      <c r="G44" s="58">
        <f t="shared" si="9"/>
        <v>135500.04999999999</v>
      </c>
      <c r="H44" s="26">
        <f>H45+H46+H47</f>
        <v>107392.39</v>
      </c>
      <c r="I44" s="26">
        <f>I45+I46+I47</f>
        <v>1643.15</v>
      </c>
      <c r="J44" s="26">
        <f>J45+J46+J47</f>
        <v>2091.2800000000002</v>
      </c>
      <c r="K44" s="26">
        <f>K45+K46+K47</f>
        <v>24373.23</v>
      </c>
      <c r="L44" s="27">
        <f t="shared" si="4"/>
        <v>0.99906530286561301</v>
      </c>
      <c r="M44" s="35"/>
    </row>
    <row r="45" spans="1:14" s="10" customFormat="1" ht="52.5" customHeight="1">
      <c r="A45" s="24" t="s">
        <v>40</v>
      </c>
      <c r="B45" s="51">
        <f t="shared" si="8"/>
        <v>122207.67999999999</v>
      </c>
      <c r="C45" s="23">
        <v>97707.68</v>
      </c>
      <c r="D45" s="23">
        <v>0</v>
      </c>
      <c r="E45" s="23">
        <v>0</v>
      </c>
      <c r="F45" s="23">
        <v>24500</v>
      </c>
      <c r="G45" s="51">
        <f t="shared" si="9"/>
        <v>122080.90999999999</v>
      </c>
      <c r="H45" s="26">
        <v>97707.68</v>
      </c>
      <c r="I45" s="26">
        <v>0</v>
      </c>
      <c r="J45" s="26">
        <v>0</v>
      </c>
      <c r="K45" s="26">
        <v>24373.23</v>
      </c>
      <c r="L45" s="27">
        <f t="shared" si="4"/>
        <v>0.99896266748538221</v>
      </c>
      <c r="M45" s="33" t="s">
        <v>498</v>
      </c>
    </row>
    <row r="46" spans="1:14" s="10" customFormat="1" ht="30.75" customHeight="1">
      <c r="A46" s="24" t="s">
        <v>41</v>
      </c>
      <c r="B46" s="51">
        <f t="shared" si="8"/>
        <v>8466.32</v>
      </c>
      <c r="C46" s="23">
        <v>8466.32</v>
      </c>
      <c r="D46" s="23">
        <v>0</v>
      </c>
      <c r="E46" s="23">
        <v>0</v>
      </c>
      <c r="F46" s="23">
        <v>0</v>
      </c>
      <c r="G46" s="51">
        <f t="shared" si="9"/>
        <v>8466.32</v>
      </c>
      <c r="H46" s="26">
        <v>8466.32</v>
      </c>
      <c r="I46" s="26">
        <v>0</v>
      </c>
      <c r="J46" s="26">
        <v>0</v>
      </c>
      <c r="K46" s="26">
        <v>0</v>
      </c>
      <c r="L46" s="27">
        <f t="shared" si="4"/>
        <v>1</v>
      </c>
      <c r="M46" s="33" t="s">
        <v>499</v>
      </c>
    </row>
    <row r="47" spans="1:14" s="10" customFormat="1" ht="78" customHeight="1">
      <c r="A47" s="25" t="s">
        <v>42</v>
      </c>
      <c r="B47" s="51">
        <f t="shared" si="8"/>
        <v>4952.82</v>
      </c>
      <c r="C47" s="23">
        <v>1218.3900000000001</v>
      </c>
      <c r="D47" s="23">
        <v>1643.15</v>
      </c>
      <c r="E47" s="23">
        <v>2091.2800000000002</v>
      </c>
      <c r="F47" s="23">
        <v>0</v>
      </c>
      <c r="G47" s="51">
        <f t="shared" si="9"/>
        <v>4952.82</v>
      </c>
      <c r="H47" s="26">
        <v>1218.3900000000001</v>
      </c>
      <c r="I47" s="26">
        <v>1643.15</v>
      </c>
      <c r="J47" s="26">
        <v>2091.2800000000002</v>
      </c>
      <c r="K47" s="26">
        <v>0</v>
      </c>
      <c r="L47" s="27">
        <f t="shared" si="4"/>
        <v>1</v>
      </c>
      <c r="M47" s="33" t="s">
        <v>498</v>
      </c>
    </row>
    <row r="48" spans="1:14" s="7" customFormat="1" ht="25.5">
      <c r="A48" s="25" t="s">
        <v>43</v>
      </c>
      <c r="B48" s="58">
        <f t="shared" si="8"/>
        <v>0</v>
      </c>
      <c r="C48" s="26">
        <f>C49</f>
        <v>0</v>
      </c>
      <c r="D48" s="26">
        <f>D49</f>
        <v>0</v>
      </c>
      <c r="E48" s="26">
        <f>E49</f>
        <v>0</v>
      </c>
      <c r="F48" s="26">
        <f>F49</f>
        <v>0</v>
      </c>
      <c r="G48" s="58">
        <f t="shared" si="9"/>
        <v>0</v>
      </c>
      <c r="H48" s="26">
        <f>H49</f>
        <v>0</v>
      </c>
      <c r="I48" s="26">
        <f>I49</f>
        <v>0</v>
      </c>
      <c r="J48" s="26">
        <f>J49</f>
        <v>0</v>
      </c>
      <c r="K48" s="26">
        <f>K49</f>
        <v>0</v>
      </c>
      <c r="L48" s="27" t="s">
        <v>497</v>
      </c>
      <c r="M48" s="35"/>
    </row>
    <row r="49" spans="1:14" s="10" customFormat="1" ht="54" customHeight="1">
      <c r="A49" s="24" t="s">
        <v>44</v>
      </c>
      <c r="B49" s="51">
        <f t="shared" si="8"/>
        <v>0</v>
      </c>
      <c r="C49" s="23">
        <v>0</v>
      </c>
      <c r="D49" s="23">
        <v>0</v>
      </c>
      <c r="E49" s="23">
        <v>0</v>
      </c>
      <c r="F49" s="23">
        <v>0</v>
      </c>
      <c r="G49" s="51">
        <f t="shared" si="9"/>
        <v>0</v>
      </c>
      <c r="H49" s="26">
        <v>0</v>
      </c>
      <c r="I49" s="26">
        <v>0</v>
      </c>
      <c r="J49" s="26">
        <v>0</v>
      </c>
      <c r="K49" s="26">
        <v>0</v>
      </c>
      <c r="L49" s="27" t="s">
        <v>497</v>
      </c>
      <c r="M49" s="34" t="s">
        <v>496</v>
      </c>
    </row>
    <row r="50" spans="1:14" s="7" customFormat="1" ht="43.5" customHeight="1">
      <c r="A50" s="25" t="s">
        <v>45</v>
      </c>
      <c r="B50" s="58">
        <f t="shared" si="8"/>
        <v>505912.56</v>
      </c>
      <c r="C50" s="26">
        <f>C51+C52</f>
        <v>445671.54</v>
      </c>
      <c r="D50" s="26">
        <f>D51+D52</f>
        <v>0</v>
      </c>
      <c r="E50" s="26">
        <f>E51+E52</f>
        <v>0</v>
      </c>
      <c r="F50" s="26">
        <f>F51+F52</f>
        <v>60241.02</v>
      </c>
      <c r="G50" s="58">
        <f t="shared" si="9"/>
        <v>505724.18</v>
      </c>
      <c r="H50" s="26">
        <f>H51+H52</f>
        <v>445618.26</v>
      </c>
      <c r="I50" s="26">
        <f>I51+I52</f>
        <v>0</v>
      </c>
      <c r="J50" s="26">
        <f>J51+J52</f>
        <v>0</v>
      </c>
      <c r="K50" s="26">
        <f>K51+K52</f>
        <v>60105.919999999998</v>
      </c>
      <c r="L50" s="27">
        <f t="shared" si="4"/>
        <v>0.99962764316426533</v>
      </c>
      <c r="M50" s="35"/>
    </row>
    <row r="51" spans="1:14" s="10" customFormat="1" ht="55.5" customHeight="1">
      <c r="A51" s="24" t="s">
        <v>46</v>
      </c>
      <c r="B51" s="51">
        <f t="shared" si="8"/>
        <v>490371.71</v>
      </c>
      <c r="C51" s="23">
        <v>430130.69</v>
      </c>
      <c r="D51" s="23">
        <v>0</v>
      </c>
      <c r="E51" s="23">
        <v>0</v>
      </c>
      <c r="F51" s="23">
        <v>60241.02</v>
      </c>
      <c r="G51" s="51">
        <f t="shared" si="9"/>
        <v>490236.61</v>
      </c>
      <c r="H51" s="26">
        <v>430130.69</v>
      </c>
      <c r="I51" s="26">
        <v>0</v>
      </c>
      <c r="J51" s="26">
        <v>0</v>
      </c>
      <c r="K51" s="26">
        <v>60105.919999999998</v>
      </c>
      <c r="L51" s="27">
        <f t="shared" si="4"/>
        <v>0.9997244947103493</v>
      </c>
      <c r="M51" s="33" t="s">
        <v>498</v>
      </c>
    </row>
    <row r="52" spans="1:14" s="10" customFormat="1" ht="33" customHeight="1">
      <c r="A52" s="24" t="s">
        <v>47</v>
      </c>
      <c r="B52" s="51">
        <f t="shared" si="8"/>
        <v>15540.85</v>
      </c>
      <c r="C52" s="23">
        <v>15540.85</v>
      </c>
      <c r="D52" s="23">
        <v>0</v>
      </c>
      <c r="E52" s="23">
        <v>0</v>
      </c>
      <c r="F52" s="23">
        <v>0</v>
      </c>
      <c r="G52" s="51">
        <f t="shared" si="9"/>
        <v>15487.57</v>
      </c>
      <c r="H52" s="26">
        <v>15487.57</v>
      </c>
      <c r="I52" s="26">
        <v>0</v>
      </c>
      <c r="J52" s="26">
        <v>0</v>
      </c>
      <c r="K52" s="26">
        <v>0</v>
      </c>
      <c r="L52" s="27">
        <f t="shared" si="4"/>
        <v>0.99657161609564471</v>
      </c>
      <c r="M52" s="33" t="s">
        <v>498</v>
      </c>
    </row>
    <row r="53" spans="1:14" s="7" customFormat="1" ht="93.75" customHeight="1">
      <c r="A53" s="25" t="s">
        <v>511</v>
      </c>
      <c r="B53" s="58">
        <f t="shared" si="8"/>
        <v>54895.79</v>
      </c>
      <c r="C53" s="26">
        <f>C54+C55+C56+C57+C58</f>
        <v>54895.79</v>
      </c>
      <c r="D53" s="26">
        <f>D54+D55+D56+D57+D58</f>
        <v>0</v>
      </c>
      <c r="E53" s="26">
        <f>E54+E55+E56+E57+E58</f>
        <v>0</v>
      </c>
      <c r="F53" s="26">
        <f>F54+F55+F56+F57+F58</f>
        <v>0</v>
      </c>
      <c r="G53" s="58">
        <f t="shared" si="9"/>
        <v>54131.25</v>
      </c>
      <c r="H53" s="26">
        <f>H54+H55+H56+H57+H58</f>
        <v>54131.25</v>
      </c>
      <c r="I53" s="26">
        <f>I54+I55+I56+I57+I58</f>
        <v>0</v>
      </c>
      <c r="J53" s="26">
        <f>J54+J55+J56+J57+J58</f>
        <v>0</v>
      </c>
      <c r="K53" s="26">
        <f>K54+K55+K56+K57+K58</f>
        <v>0</v>
      </c>
      <c r="L53" s="27">
        <f>G53/B53</f>
        <v>0.9860728846419734</v>
      </c>
      <c r="M53" s="35"/>
      <c r="N53" s="8"/>
    </row>
    <row r="54" spans="1:14" s="7" customFormat="1" ht="55.5" customHeight="1">
      <c r="A54" s="25" t="s">
        <v>512</v>
      </c>
      <c r="B54" s="51">
        <f t="shared" si="8"/>
        <v>1773.65</v>
      </c>
      <c r="C54" s="26">
        <v>1773.65</v>
      </c>
      <c r="D54" s="26">
        <v>0</v>
      </c>
      <c r="E54" s="26">
        <v>0</v>
      </c>
      <c r="F54" s="26">
        <v>0</v>
      </c>
      <c r="G54" s="51">
        <f t="shared" si="9"/>
        <v>1773.65</v>
      </c>
      <c r="H54" s="26">
        <v>1773.65</v>
      </c>
      <c r="I54" s="26">
        <v>0</v>
      </c>
      <c r="J54" s="26">
        <v>0</v>
      </c>
      <c r="K54" s="26">
        <v>0</v>
      </c>
      <c r="L54" s="27">
        <f t="shared" si="4"/>
        <v>1</v>
      </c>
      <c r="M54" s="33" t="s">
        <v>498</v>
      </c>
    </row>
    <row r="55" spans="1:14" s="10" customFormat="1" ht="51">
      <c r="A55" s="24" t="s">
        <v>48</v>
      </c>
      <c r="B55" s="51">
        <f t="shared" si="8"/>
        <v>29840.91</v>
      </c>
      <c r="C55" s="23">
        <v>29840.91</v>
      </c>
      <c r="D55" s="23">
        <v>0</v>
      </c>
      <c r="E55" s="23">
        <v>0</v>
      </c>
      <c r="F55" s="23">
        <v>0</v>
      </c>
      <c r="G55" s="51">
        <f t="shared" ref="G55:G94" si="10">H55+I55+J55+K55</f>
        <v>29796.48</v>
      </c>
      <c r="H55" s="26">
        <v>29796.48</v>
      </c>
      <c r="I55" s="26">
        <v>0</v>
      </c>
      <c r="J55" s="26">
        <v>0</v>
      </c>
      <c r="K55" s="26">
        <v>0</v>
      </c>
      <c r="L55" s="27">
        <f>G55/B55</f>
        <v>0.99851110438656188</v>
      </c>
      <c r="M55" s="33" t="s">
        <v>499</v>
      </c>
    </row>
    <row r="56" spans="1:14" s="10" customFormat="1" ht="68.25" customHeight="1">
      <c r="A56" s="24" t="s">
        <v>513</v>
      </c>
      <c r="B56" s="51">
        <f t="shared" si="8"/>
        <v>1058.97</v>
      </c>
      <c r="C56" s="23">
        <v>1058.97</v>
      </c>
      <c r="D56" s="23">
        <v>0</v>
      </c>
      <c r="E56" s="23">
        <v>0</v>
      </c>
      <c r="F56" s="23">
        <v>0</v>
      </c>
      <c r="G56" s="51">
        <f t="shared" si="10"/>
        <v>1058.97</v>
      </c>
      <c r="H56" s="26">
        <v>1058.97</v>
      </c>
      <c r="I56" s="26">
        <v>0</v>
      </c>
      <c r="J56" s="26">
        <v>0</v>
      </c>
      <c r="K56" s="26">
        <v>0</v>
      </c>
      <c r="L56" s="27">
        <f t="shared" si="4"/>
        <v>1</v>
      </c>
      <c r="M56" s="33" t="s">
        <v>499</v>
      </c>
    </row>
    <row r="57" spans="1:14" s="10" customFormat="1" ht="66" customHeight="1">
      <c r="A57" s="24" t="s">
        <v>49</v>
      </c>
      <c r="B57" s="51">
        <f t="shared" si="8"/>
        <v>22222.26</v>
      </c>
      <c r="C57" s="23">
        <v>22222.26</v>
      </c>
      <c r="D57" s="23">
        <v>0</v>
      </c>
      <c r="E57" s="23">
        <v>0</v>
      </c>
      <c r="F57" s="23">
        <v>0</v>
      </c>
      <c r="G57" s="51">
        <f t="shared" si="10"/>
        <v>21502.15</v>
      </c>
      <c r="H57" s="26">
        <v>21502.15</v>
      </c>
      <c r="I57" s="26">
        <v>0</v>
      </c>
      <c r="J57" s="26">
        <v>0</v>
      </c>
      <c r="K57" s="26">
        <v>0</v>
      </c>
      <c r="L57" s="27">
        <f>G57/B57</f>
        <v>0.96759510508832147</v>
      </c>
      <c r="M57" s="35" t="s">
        <v>686</v>
      </c>
    </row>
    <row r="58" spans="1:14" s="10" customFormat="1" ht="45" customHeight="1">
      <c r="A58" s="24" t="s">
        <v>514</v>
      </c>
      <c r="B58" s="51">
        <f t="shared" si="8"/>
        <v>0</v>
      </c>
      <c r="C58" s="23">
        <v>0</v>
      </c>
      <c r="D58" s="23">
        <v>0</v>
      </c>
      <c r="E58" s="23">
        <v>0</v>
      </c>
      <c r="F58" s="23">
        <v>0</v>
      </c>
      <c r="G58" s="51">
        <f t="shared" ref="G58:G66" si="11">H58+I58+J58+K58</f>
        <v>0</v>
      </c>
      <c r="H58" s="23">
        <v>0</v>
      </c>
      <c r="I58" s="23">
        <v>0</v>
      </c>
      <c r="J58" s="23">
        <v>0</v>
      </c>
      <c r="K58" s="23">
        <v>0</v>
      </c>
      <c r="L58" s="27" t="s">
        <v>497</v>
      </c>
      <c r="M58" s="33" t="s">
        <v>496</v>
      </c>
    </row>
    <row r="59" spans="1:14" s="10" customFormat="1" ht="51">
      <c r="A59" s="25" t="s">
        <v>515</v>
      </c>
      <c r="B59" s="58">
        <f t="shared" si="8"/>
        <v>20274.28</v>
      </c>
      <c r="C59" s="26">
        <f>C60+C61</f>
        <v>13878.6</v>
      </c>
      <c r="D59" s="26">
        <f>D60+D61</f>
        <v>0</v>
      </c>
      <c r="E59" s="26">
        <f>E60+E61</f>
        <v>0</v>
      </c>
      <c r="F59" s="26">
        <f>F60+F61</f>
        <v>6395.68</v>
      </c>
      <c r="G59" s="58">
        <f t="shared" si="11"/>
        <v>20274.28</v>
      </c>
      <c r="H59" s="26">
        <f>H60+H61</f>
        <v>13878.6</v>
      </c>
      <c r="I59" s="26">
        <f>I60+I61</f>
        <v>0</v>
      </c>
      <c r="J59" s="26">
        <f>J60+J61</f>
        <v>0</v>
      </c>
      <c r="K59" s="26">
        <f>K60+K61</f>
        <v>6395.68</v>
      </c>
      <c r="L59" s="27">
        <f>G59/B59</f>
        <v>1</v>
      </c>
      <c r="M59" s="35"/>
    </row>
    <row r="60" spans="1:14" s="10" customFormat="1" ht="54.75" customHeight="1">
      <c r="A60" s="24" t="s">
        <v>516</v>
      </c>
      <c r="B60" s="51">
        <f t="shared" si="8"/>
        <v>14033.43</v>
      </c>
      <c r="C60" s="23">
        <v>7637.75</v>
      </c>
      <c r="D60" s="23">
        <v>0</v>
      </c>
      <c r="E60" s="23">
        <v>0</v>
      </c>
      <c r="F60" s="23">
        <v>6395.68</v>
      </c>
      <c r="G60" s="51">
        <f t="shared" si="11"/>
        <v>14033.43</v>
      </c>
      <c r="H60" s="26">
        <v>7637.75</v>
      </c>
      <c r="I60" s="26">
        <v>0</v>
      </c>
      <c r="J60" s="26">
        <v>0</v>
      </c>
      <c r="K60" s="26">
        <v>6395.68</v>
      </c>
      <c r="L60" s="27">
        <f>G60/B60</f>
        <v>1</v>
      </c>
      <c r="M60" s="33" t="s">
        <v>498</v>
      </c>
    </row>
    <row r="61" spans="1:14" s="10" customFormat="1" ht="45.75" customHeight="1">
      <c r="A61" s="24" t="s">
        <v>517</v>
      </c>
      <c r="B61" s="51">
        <f t="shared" si="8"/>
        <v>6240.85</v>
      </c>
      <c r="C61" s="23">
        <v>6240.85</v>
      </c>
      <c r="D61" s="23">
        <v>0</v>
      </c>
      <c r="E61" s="23">
        <v>0</v>
      </c>
      <c r="F61" s="23">
        <v>0</v>
      </c>
      <c r="G61" s="51">
        <f t="shared" si="11"/>
        <v>6240.85</v>
      </c>
      <c r="H61" s="23">
        <v>6240.85</v>
      </c>
      <c r="I61" s="23">
        <v>0</v>
      </c>
      <c r="J61" s="23">
        <v>0</v>
      </c>
      <c r="K61" s="23">
        <v>0</v>
      </c>
      <c r="L61" s="27">
        <f>G61/B61</f>
        <v>1</v>
      </c>
      <c r="M61" s="33" t="s">
        <v>498</v>
      </c>
    </row>
    <row r="62" spans="1:14" s="7" customFormat="1" ht="46.5" customHeight="1">
      <c r="A62" s="25" t="s">
        <v>50</v>
      </c>
      <c r="B62" s="58">
        <f t="shared" si="8"/>
        <v>33178.120000000003</v>
      </c>
      <c r="C62" s="26">
        <f>C63+C64</f>
        <v>0</v>
      </c>
      <c r="D62" s="26">
        <f>D63+D64</f>
        <v>33178.120000000003</v>
      </c>
      <c r="E62" s="26">
        <f>E63+E64</f>
        <v>0</v>
      </c>
      <c r="F62" s="26">
        <f>F63+F64</f>
        <v>0</v>
      </c>
      <c r="G62" s="58">
        <f t="shared" si="11"/>
        <v>33178.120000000003</v>
      </c>
      <c r="H62" s="26">
        <f>H63+H64</f>
        <v>0</v>
      </c>
      <c r="I62" s="26">
        <f>I63+I64</f>
        <v>33178.120000000003</v>
      </c>
      <c r="J62" s="26">
        <f>J63+J64</f>
        <v>0</v>
      </c>
      <c r="K62" s="26">
        <f>K63+K64</f>
        <v>0</v>
      </c>
      <c r="L62" s="27">
        <f t="shared" si="4"/>
        <v>1</v>
      </c>
      <c r="M62" s="35"/>
    </row>
    <row r="63" spans="1:14" s="10" customFormat="1" ht="53.25" customHeight="1">
      <c r="A63" s="24" t="s">
        <v>51</v>
      </c>
      <c r="B63" s="51">
        <f t="shared" si="8"/>
        <v>30091.08</v>
      </c>
      <c r="C63" s="23">
        <v>0</v>
      </c>
      <c r="D63" s="23">
        <v>30091.08</v>
      </c>
      <c r="E63" s="23">
        <v>0</v>
      </c>
      <c r="F63" s="23">
        <v>0</v>
      </c>
      <c r="G63" s="51">
        <f t="shared" si="11"/>
        <v>30091.08</v>
      </c>
      <c r="H63" s="26">
        <v>0</v>
      </c>
      <c r="I63" s="26">
        <v>30091.08</v>
      </c>
      <c r="J63" s="26">
        <v>0</v>
      </c>
      <c r="K63" s="26">
        <v>0</v>
      </c>
      <c r="L63" s="27">
        <f t="shared" si="4"/>
        <v>1</v>
      </c>
      <c r="M63" s="33" t="s">
        <v>499</v>
      </c>
    </row>
    <row r="64" spans="1:14" s="10" customFormat="1" ht="80.25" customHeight="1">
      <c r="A64" s="24" t="s">
        <v>518</v>
      </c>
      <c r="B64" s="51">
        <f t="shared" si="8"/>
        <v>3087.04</v>
      </c>
      <c r="C64" s="23">
        <v>0</v>
      </c>
      <c r="D64" s="23">
        <v>3087.04</v>
      </c>
      <c r="E64" s="23">
        <v>0</v>
      </c>
      <c r="F64" s="23">
        <v>0</v>
      </c>
      <c r="G64" s="51">
        <f t="shared" si="11"/>
        <v>3087.04</v>
      </c>
      <c r="H64" s="26">
        <v>0</v>
      </c>
      <c r="I64" s="26">
        <v>3087.04</v>
      </c>
      <c r="J64" s="26">
        <v>0</v>
      </c>
      <c r="K64" s="26">
        <v>0</v>
      </c>
      <c r="L64" s="27">
        <f>G64/B64</f>
        <v>1</v>
      </c>
      <c r="M64" s="33" t="s">
        <v>498</v>
      </c>
    </row>
    <row r="65" spans="1:14" s="7" customFormat="1" ht="50.25" customHeight="1">
      <c r="A65" s="69" t="s">
        <v>52</v>
      </c>
      <c r="B65" s="70">
        <f>B66</f>
        <v>1390.66</v>
      </c>
      <c r="C65" s="70">
        <f>C66</f>
        <v>1390.66</v>
      </c>
      <c r="D65" s="70">
        <f>D66</f>
        <v>0</v>
      </c>
      <c r="E65" s="70">
        <f>E66</f>
        <v>0</v>
      </c>
      <c r="F65" s="70">
        <f>F66</f>
        <v>0</v>
      </c>
      <c r="G65" s="70">
        <f t="shared" si="11"/>
        <v>1390.66</v>
      </c>
      <c r="H65" s="70">
        <f>H66</f>
        <v>1390.66</v>
      </c>
      <c r="I65" s="70">
        <f>I66</f>
        <v>0</v>
      </c>
      <c r="J65" s="70">
        <f>J66</f>
        <v>0</v>
      </c>
      <c r="K65" s="70">
        <f>K66</f>
        <v>0</v>
      </c>
      <c r="L65" s="76">
        <f t="shared" si="4"/>
        <v>1</v>
      </c>
      <c r="M65" s="35"/>
      <c r="N65" s="8"/>
    </row>
    <row r="66" spans="1:14" s="7" customFormat="1" ht="31.5" customHeight="1">
      <c r="A66" s="25" t="s">
        <v>53</v>
      </c>
      <c r="B66" s="58">
        <f>C66+D66+E66+F66</f>
        <v>1390.66</v>
      </c>
      <c r="C66" s="26">
        <f t="shared" ref="C66:F66" si="12">C67</f>
        <v>1390.66</v>
      </c>
      <c r="D66" s="26">
        <f>D67</f>
        <v>0</v>
      </c>
      <c r="E66" s="26">
        <f t="shared" si="12"/>
        <v>0</v>
      </c>
      <c r="F66" s="26">
        <f t="shared" si="12"/>
        <v>0</v>
      </c>
      <c r="G66" s="58">
        <f t="shared" si="11"/>
        <v>1390.66</v>
      </c>
      <c r="H66" s="26">
        <f>H67</f>
        <v>1390.66</v>
      </c>
      <c r="I66" s="26">
        <f>I67</f>
        <v>0</v>
      </c>
      <c r="J66" s="26">
        <f>+J67</f>
        <v>0</v>
      </c>
      <c r="K66" s="26">
        <f>K67</f>
        <v>0</v>
      </c>
      <c r="L66" s="27">
        <f t="shared" si="4"/>
        <v>1</v>
      </c>
      <c r="M66" s="35"/>
    </row>
    <row r="67" spans="1:14" s="7" customFormat="1" ht="37.5" customHeight="1">
      <c r="A67" s="24" t="s">
        <v>54</v>
      </c>
      <c r="B67" s="51">
        <f>C67+D67+E67+F67</f>
        <v>1390.66</v>
      </c>
      <c r="C67" s="23">
        <v>1390.66</v>
      </c>
      <c r="D67" s="23">
        <v>0</v>
      </c>
      <c r="E67" s="23">
        <v>0</v>
      </c>
      <c r="F67" s="23">
        <v>0</v>
      </c>
      <c r="G67" s="51">
        <f t="shared" si="10"/>
        <v>1390.66</v>
      </c>
      <c r="H67" s="26">
        <v>1390.66</v>
      </c>
      <c r="I67" s="26">
        <v>0</v>
      </c>
      <c r="J67" s="26">
        <v>0</v>
      </c>
      <c r="K67" s="26">
        <v>0</v>
      </c>
      <c r="L67" s="27">
        <f t="shared" si="4"/>
        <v>1</v>
      </c>
      <c r="M67" s="33" t="s">
        <v>499</v>
      </c>
    </row>
    <row r="68" spans="1:14" s="7" customFormat="1" ht="25.5">
      <c r="A68" s="69" t="s">
        <v>55</v>
      </c>
      <c r="B68" s="70">
        <f>C68+D68+E68+F68</f>
        <v>468783.22</v>
      </c>
      <c r="C68" s="70">
        <f>C69+C71+C74</f>
        <v>426912.06</v>
      </c>
      <c r="D68" s="70">
        <f>D69+D71+D74</f>
        <v>12922</v>
      </c>
      <c r="E68" s="70">
        <f>E69+E71+E74</f>
        <v>0</v>
      </c>
      <c r="F68" s="70">
        <f>F69+F71+F74</f>
        <v>28949.16</v>
      </c>
      <c r="G68" s="70">
        <f>H68+I68+J68+K68</f>
        <v>468057.57</v>
      </c>
      <c r="H68" s="70">
        <f>H69+H71+H74</f>
        <v>426912.06</v>
      </c>
      <c r="I68" s="70">
        <f>I69+I71+I74</f>
        <v>12922</v>
      </c>
      <c r="J68" s="70">
        <f>J69+J71+J74</f>
        <v>0</v>
      </c>
      <c r="K68" s="70">
        <f>K69+K71+K74</f>
        <v>28223.51</v>
      </c>
      <c r="L68" s="76">
        <f t="shared" si="4"/>
        <v>0.99845205636839995</v>
      </c>
      <c r="M68" s="35"/>
      <c r="N68" s="8"/>
    </row>
    <row r="69" spans="1:14" s="7" customFormat="1" ht="61.5" customHeight="1">
      <c r="A69" s="25" t="s">
        <v>56</v>
      </c>
      <c r="B69" s="58">
        <f>C69+D69+E69+F69</f>
        <v>441485.1</v>
      </c>
      <c r="C69" s="26">
        <f t="shared" ref="C69:K69" si="13">C70</f>
        <v>412535.94</v>
      </c>
      <c r="D69" s="26">
        <f t="shared" si="13"/>
        <v>0</v>
      </c>
      <c r="E69" s="26">
        <f t="shared" si="13"/>
        <v>0</v>
      </c>
      <c r="F69" s="26">
        <f t="shared" si="13"/>
        <v>28949.16</v>
      </c>
      <c r="G69" s="58">
        <f t="shared" si="10"/>
        <v>440759.45</v>
      </c>
      <c r="H69" s="26">
        <f t="shared" si="13"/>
        <v>412535.94</v>
      </c>
      <c r="I69" s="26">
        <f t="shared" si="13"/>
        <v>0</v>
      </c>
      <c r="J69" s="26">
        <f t="shared" si="13"/>
        <v>0</v>
      </c>
      <c r="K69" s="26">
        <f t="shared" si="13"/>
        <v>28223.51</v>
      </c>
      <c r="L69" s="27">
        <f t="shared" si="4"/>
        <v>0.99835634316990551</v>
      </c>
      <c r="M69" s="35"/>
    </row>
    <row r="70" spans="1:14" s="10" customFormat="1" ht="69" customHeight="1">
      <c r="A70" s="24" t="s">
        <v>57</v>
      </c>
      <c r="B70" s="51">
        <f>C70+D70+E70+F70</f>
        <v>441485.1</v>
      </c>
      <c r="C70" s="23">
        <v>412535.94</v>
      </c>
      <c r="D70" s="23">
        <v>0</v>
      </c>
      <c r="E70" s="23">
        <v>0</v>
      </c>
      <c r="F70" s="23">
        <v>28949.16</v>
      </c>
      <c r="G70" s="51">
        <f t="shared" si="10"/>
        <v>440759.45</v>
      </c>
      <c r="H70" s="26">
        <v>412535.94</v>
      </c>
      <c r="I70" s="26">
        <v>0</v>
      </c>
      <c r="J70" s="26">
        <v>0</v>
      </c>
      <c r="K70" s="26">
        <v>28223.51</v>
      </c>
      <c r="L70" s="27">
        <f t="shared" ref="L70:L78" si="14">G70/B70</f>
        <v>0.99835634316990551</v>
      </c>
      <c r="M70" s="33" t="s">
        <v>498</v>
      </c>
    </row>
    <row r="71" spans="1:14" s="10" customFormat="1" ht="57" customHeight="1">
      <c r="A71" s="25" t="s">
        <v>519</v>
      </c>
      <c r="B71" s="58">
        <f t="shared" ref="B71:K71" si="15">B72+B73</f>
        <v>14376.12</v>
      </c>
      <c r="C71" s="26">
        <f t="shared" si="15"/>
        <v>14376.12</v>
      </c>
      <c r="D71" s="26">
        <f t="shared" si="15"/>
        <v>0</v>
      </c>
      <c r="E71" s="26">
        <f t="shared" si="15"/>
        <v>0</v>
      </c>
      <c r="F71" s="26">
        <f t="shared" si="15"/>
        <v>0</v>
      </c>
      <c r="G71" s="58">
        <f t="shared" si="15"/>
        <v>14376.12</v>
      </c>
      <c r="H71" s="26">
        <f t="shared" si="15"/>
        <v>14376.12</v>
      </c>
      <c r="I71" s="26">
        <f t="shared" si="15"/>
        <v>0</v>
      </c>
      <c r="J71" s="26">
        <f t="shared" si="15"/>
        <v>0</v>
      </c>
      <c r="K71" s="26">
        <f t="shared" si="15"/>
        <v>0</v>
      </c>
      <c r="L71" s="27">
        <f t="shared" si="14"/>
        <v>1</v>
      </c>
      <c r="M71" s="35"/>
    </row>
    <row r="72" spans="1:14" s="10" customFormat="1" ht="61.5" customHeight="1">
      <c r="A72" s="24" t="s">
        <v>520</v>
      </c>
      <c r="B72" s="51">
        <f t="shared" ref="B72:B79" si="16">C72+D72+E72+F72</f>
        <v>8900.1200000000008</v>
      </c>
      <c r="C72" s="23">
        <v>8900.1200000000008</v>
      </c>
      <c r="D72" s="23">
        <v>0</v>
      </c>
      <c r="E72" s="23">
        <v>0</v>
      </c>
      <c r="F72" s="23">
        <v>0</v>
      </c>
      <c r="G72" s="51">
        <f t="shared" ref="G72:G79" si="17">H72+I72+J72+K72</f>
        <v>8900.1200000000008</v>
      </c>
      <c r="H72" s="23">
        <v>8900.1200000000008</v>
      </c>
      <c r="I72" s="23">
        <v>0</v>
      </c>
      <c r="J72" s="23">
        <v>0</v>
      </c>
      <c r="K72" s="23">
        <v>0</v>
      </c>
      <c r="L72" s="27">
        <f t="shared" si="14"/>
        <v>1</v>
      </c>
      <c r="M72" s="33" t="s">
        <v>498</v>
      </c>
    </row>
    <row r="73" spans="1:14" s="10" customFormat="1" ht="57" customHeight="1">
      <c r="A73" s="24" t="s">
        <v>521</v>
      </c>
      <c r="B73" s="51">
        <f t="shared" si="16"/>
        <v>5476</v>
      </c>
      <c r="C73" s="23">
        <v>5476</v>
      </c>
      <c r="D73" s="23">
        <v>0</v>
      </c>
      <c r="E73" s="23">
        <v>0</v>
      </c>
      <c r="F73" s="23">
        <v>0</v>
      </c>
      <c r="G73" s="51">
        <f t="shared" si="17"/>
        <v>5476</v>
      </c>
      <c r="H73" s="26">
        <v>5476</v>
      </c>
      <c r="I73" s="26">
        <v>0</v>
      </c>
      <c r="J73" s="26">
        <v>0</v>
      </c>
      <c r="K73" s="26">
        <v>0</v>
      </c>
      <c r="L73" s="27">
        <f t="shared" si="14"/>
        <v>1</v>
      </c>
      <c r="M73" s="33" t="s">
        <v>498</v>
      </c>
    </row>
    <row r="74" spans="1:14" s="10" customFormat="1" ht="56.25" customHeight="1">
      <c r="A74" s="25" t="s">
        <v>522</v>
      </c>
      <c r="B74" s="58">
        <f t="shared" si="16"/>
        <v>12922</v>
      </c>
      <c r="C74" s="26">
        <f>C75</f>
        <v>0</v>
      </c>
      <c r="D74" s="26">
        <f>D75</f>
        <v>12922</v>
      </c>
      <c r="E74" s="26">
        <f>E75</f>
        <v>0</v>
      </c>
      <c r="F74" s="26">
        <f>F75</f>
        <v>0</v>
      </c>
      <c r="G74" s="58">
        <f t="shared" si="17"/>
        <v>12922</v>
      </c>
      <c r="H74" s="26">
        <f>H75</f>
        <v>0</v>
      </c>
      <c r="I74" s="26">
        <f>I75</f>
        <v>12922</v>
      </c>
      <c r="J74" s="26">
        <f>J75</f>
        <v>0</v>
      </c>
      <c r="K74" s="26">
        <f>K75</f>
        <v>0</v>
      </c>
      <c r="L74" s="27">
        <f t="shared" si="14"/>
        <v>1</v>
      </c>
      <c r="M74" s="35"/>
    </row>
    <row r="75" spans="1:14" s="10" customFormat="1" ht="66" customHeight="1">
      <c r="A75" s="24" t="s">
        <v>523</v>
      </c>
      <c r="B75" s="51">
        <f t="shared" si="16"/>
        <v>12922</v>
      </c>
      <c r="C75" s="23">
        <v>0</v>
      </c>
      <c r="D75" s="23">
        <v>12922</v>
      </c>
      <c r="E75" s="23">
        <v>0</v>
      </c>
      <c r="F75" s="23">
        <v>0</v>
      </c>
      <c r="G75" s="51">
        <f t="shared" si="17"/>
        <v>12922</v>
      </c>
      <c r="H75" s="26">
        <v>0</v>
      </c>
      <c r="I75" s="26">
        <v>12922</v>
      </c>
      <c r="J75" s="26">
        <v>0</v>
      </c>
      <c r="K75" s="26">
        <v>0</v>
      </c>
      <c r="L75" s="27">
        <f t="shared" si="14"/>
        <v>1</v>
      </c>
      <c r="M75" s="33" t="s">
        <v>498</v>
      </c>
    </row>
    <row r="76" spans="1:14" s="7" customFormat="1" ht="25.5">
      <c r="A76" s="69" t="s">
        <v>58</v>
      </c>
      <c r="B76" s="70">
        <f>C76+D76+E76+F76</f>
        <v>26152.03</v>
      </c>
      <c r="C76" s="70">
        <f>C77</f>
        <v>26152.03</v>
      </c>
      <c r="D76" s="70">
        <f>D77</f>
        <v>0</v>
      </c>
      <c r="E76" s="70">
        <f>E77</f>
        <v>0</v>
      </c>
      <c r="F76" s="70">
        <f>F77</f>
        <v>0</v>
      </c>
      <c r="G76" s="70">
        <f t="shared" si="17"/>
        <v>25860.3</v>
      </c>
      <c r="H76" s="70">
        <f>H77</f>
        <v>25860.3</v>
      </c>
      <c r="I76" s="70">
        <f>I77</f>
        <v>0</v>
      </c>
      <c r="J76" s="70">
        <f>J77</f>
        <v>0</v>
      </c>
      <c r="K76" s="70">
        <f>K77</f>
        <v>0</v>
      </c>
      <c r="L76" s="76">
        <f t="shared" si="14"/>
        <v>0.98884484301983444</v>
      </c>
      <c r="M76" s="35"/>
    </row>
    <row r="77" spans="1:14" s="10" customFormat="1" ht="46.5" customHeight="1">
      <c r="A77" s="25" t="s">
        <v>59</v>
      </c>
      <c r="B77" s="58">
        <f t="shared" si="16"/>
        <v>26152.03</v>
      </c>
      <c r="C77" s="26">
        <f>C78+C79</f>
        <v>26152.03</v>
      </c>
      <c r="D77" s="26">
        <f>D78+D79</f>
        <v>0</v>
      </c>
      <c r="E77" s="26">
        <f>E78+E79</f>
        <v>0</v>
      </c>
      <c r="F77" s="26">
        <f>F78+F79</f>
        <v>0</v>
      </c>
      <c r="G77" s="58">
        <f t="shared" si="17"/>
        <v>25860.3</v>
      </c>
      <c r="H77" s="26">
        <f>H78+H79</f>
        <v>25860.3</v>
      </c>
      <c r="I77" s="26">
        <f>I78+I79</f>
        <v>0</v>
      </c>
      <c r="J77" s="26">
        <f>J78+J79</f>
        <v>0</v>
      </c>
      <c r="K77" s="26">
        <f>K78+K79</f>
        <v>0</v>
      </c>
      <c r="L77" s="27">
        <f t="shared" si="14"/>
        <v>0.98884484301983444</v>
      </c>
      <c r="M77" s="35"/>
    </row>
    <row r="78" spans="1:14" s="10" customFormat="1" ht="48.75" customHeight="1">
      <c r="A78" s="24" t="s">
        <v>60</v>
      </c>
      <c r="B78" s="51">
        <f t="shared" si="16"/>
        <v>25932.03</v>
      </c>
      <c r="C78" s="23">
        <v>25932.03</v>
      </c>
      <c r="D78" s="23">
        <v>0</v>
      </c>
      <c r="E78" s="23">
        <v>0</v>
      </c>
      <c r="F78" s="23">
        <v>0</v>
      </c>
      <c r="G78" s="51">
        <f t="shared" si="17"/>
        <v>25640.3</v>
      </c>
      <c r="H78" s="26">
        <v>25640.3</v>
      </c>
      <c r="I78" s="26">
        <v>0</v>
      </c>
      <c r="J78" s="26">
        <v>0</v>
      </c>
      <c r="K78" s="26">
        <v>0</v>
      </c>
      <c r="L78" s="27">
        <f t="shared" si="14"/>
        <v>0.98875020582653961</v>
      </c>
      <c r="M78" s="33" t="s">
        <v>688</v>
      </c>
    </row>
    <row r="79" spans="1:14" s="10" customFormat="1" ht="37.5" customHeight="1">
      <c r="A79" s="24" t="s">
        <v>41</v>
      </c>
      <c r="B79" s="51">
        <f t="shared" si="16"/>
        <v>220</v>
      </c>
      <c r="C79" s="23">
        <v>220</v>
      </c>
      <c r="D79" s="23">
        <v>0</v>
      </c>
      <c r="E79" s="23">
        <v>0</v>
      </c>
      <c r="F79" s="23">
        <v>0</v>
      </c>
      <c r="G79" s="51">
        <f t="shared" si="17"/>
        <v>220</v>
      </c>
      <c r="H79" s="26">
        <v>220</v>
      </c>
      <c r="I79" s="26">
        <v>0</v>
      </c>
      <c r="J79" s="26">
        <v>0</v>
      </c>
      <c r="K79" s="26">
        <v>0</v>
      </c>
      <c r="L79" s="27">
        <f t="shared" si="4"/>
        <v>1</v>
      </c>
      <c r="M79" s="33" t="s">
        <v>498</v>
      </c>
    </row>
    <row r="80" spans="1:14" s="9" customFormat="1">
      <c r="A80" s="72" t="s">
        <v>61</v>
      </c>
      <c r="B80" s="73">
        <f>C80+D80+E80+F80</f>
        <v>5935599.1204600008</v>
      </c>
      <c r="C80" s="73">
        <f t="shared" ref="C80:K80" si="18">C81+C121+C134</f>
        <v>1856787.38429</v>
      </c>
      <c r="D80" s="73">
        <f t="shared" si="18"/>
        <v>3720997.6822900004</v>
      </c>
      <c r="E80" s="73">
        <f t="shared" si="18"/>
        <v>186765.93747</v>
      </c>
      <c r="F80" s="73">
        <f t="shared" si="18"/>
        <v>171048.11640999999</v>
      </c>
      <c r="G80" s="73">
        <f t="shared" si="18"/>
        <v>5890666.8423299994</v>
      </c>
      <c r="H80" s="73">
        <f t="shared" si="18"/>
        <v>1848340.0625099998</v>
      </c>
      <c r="I80" s="73">
        <f t="shared" si="18"/>
        <v>3686349.0419000005</v>
      </c>
      <c r="J80" s="73">
        <f t="shared" si="18"/>
        <v>184929.62151</v>
      </c>
      <c r="K80" s="73">
        <f t="shared" si="18"/>
        <v>171048.11640999999</v>
      </c>
      <c r="L80" s="75">
        <f t="shared" si="4"/>
        <v>0.99243003491001947</v>
      </c>
      <c r="M80" s="61"/>
    </row>
    <row r="81" spans="1:13" s="7" customFormat="1">
      <c r="A81" s="69" t="s">
        <v>62</v>
      </c>
      <c r="B81" s="70">
        <f>B82+B100+B108+B110+B112+B114+B116+B118</f>
        <v>5575910.8252799986</v>
      </c>
      <c r="C81" s="70">
        <f>C82+C100+C108+C110+C112+C114+C116+C118</f>
        <v>1540607.5756099999</v>
      </c>
      <c r="D81" s="70">
        <f>D82+D100+D108+D110+D112+D114+D116+D118</f>
        <v>3712741.6822900004</v>
      </c>
      <c r="E81" s="70">
        <f>E82+E100+E108+E110+E112+E114+E116+E118</f>
        <v>186765.93747</v>
      </c>
      <c r="F81" s="70">
        <f>F82+F100+F108+F110+F112+F114+F116+F118</f>
        <v>135795.62990999999</v>
      </c>
      <c r="G81" s="70">
        <f>H81+I81+J81+K81</f>
        <v>5532932.5935899997</v>
      </c>
      <c r="H81" s="70">
        <f>H82+H100+H108+H110+H112+H114+H116+H118</f>
        <v>1534114.3002699998</v>
      </c>
      <c r="I81" s="70">
        <f>I82+I100+I108+I110+I112+I114+I116+I118</f>
        <v>3678093.0419000005</v>
      </c>
      <c r="J81" s="70">
        <f>J82+J100+J108+J110+J112+J114+J116+J118</f>
        <v>184929.62151</v>
      </c>
      <c r="K81" s="70">
        <f>K82+K100+K108+K110+K112+K114+K116+K118</f>
        <v>135795.62990999999</v>
      </c>
      <c r="L81" s="76">
        <f>G81/B81</f>
        <v>0.99229215942709403</v>
      </c>
      <c r="M81" s="35"/>
    </row>
    <row r="82" spans="1:13" s="7" customFormat="1" ht="51">
      <c r="A82" s="25" t="s">
        <v>63</v>
      </c>
      <c r="B82" s="58">
        <f>C82+D82+E82+F82</f>
        <v>5226104.6600699993</v>
      </c>
      <c r="C82" s="26">
        <f>C83+C84+C85+C86+C87+C88+C89+C90+C91+C92+C93+C94+C95+C96+C97+C98+C99</f>
        <v>1451834.19016</v>
      </c>
      <c r="D82" s="26">
        <f>D83+D84+D85+D86+D87+D88+D89+D90+D91+D92+D93+D94+D95+D96+D97+D98+D99</f>
        <v>3542153</v>
      </c>
      <c r="E82" s="26">
        <f>E83+E84+E85+E86+E87+E88+E89+E90+E91+E92+E93+E94+E95+E96+E97+E98+E99</f>
        <v>96321.84</v>
      </c>
      <c r="F82" s="26">
        <f>F83+F84+F85+F86+F87+F88+F89+F90+F91+F92+F93+F94+F95+F96+F97+F98+F99</f>
        <v>135795.62990999999</v>
      </c>
      <c r="G82" s="58">
        <f>H82+I82+J82+K82</f>
        <v>5197035.3789999988</v>
      </c>
      <c r="H82" s="26">
        <f>H83+H84+H85+H86+H87+H88+H89+H90+H91+H92+H93+H94+H95+H96+H97+H98+H99</f>
        <v>1450597.0959299998</v>
      </c>
      <c r="I82" s="26">
        <f>I83+I84+I85+I86+I87+I88+I89+I90+I91+I92+I93+I94+I95+I96+I97+I98+I99</f>
        <v>3514320.8131599999</v>
      </c>
      <c r="J82" s="26">
        <f>J83+J84+J85+J86+J87+J88+J89+J90+J91+J92+J93+J94+J95+J96+J97+J98+J99</f>
        <v>96321.84</v>
      </c>
      <c r="K82" s="26">
        <f>K83+K84+K85+K86+K87+K88+K89+K90+K91+K92+K93+K94+K95+K96+K97+K98+K99</f>
        <v>135795.62990999999</v>
      </c>
      <c r="L82" s="27">
        <f>G82/B82</f>
        <v>0.99443767720686804</v>
      </c>
      <c r="M82" s="35"/>
    </row>
    <row r="83" spans="1:13" s="7" customFormat="1" ht="98.25" customHeight="1">
      <c r="A83" s="24" t="s">
        <v>64</v>
      </c>
      <c r="B83" s="51">
        <f t="shared" ref="B83:B107" si="19">C83+D83+E83+F83</f>
        <v>50338.710550000003</v>
      </c>
      <c r="C83" s="23">
        <v>50338.710550000003</v>
      </c>
      <c r="D83" s="23">
        <v>0</v>
      </c>
      <c r="E83" s="23">
        <v>0</v>
      </c>
      <c r="F83" s="23">
        <v>0</v>
      </c>
      <c r="G83" s="51">
        <f t="shared" si="10"/>
        <v>50338.710550000003</v>
      </c>
      <c r="H83" s="26">
        <v>50338.710550000003</v>
      </c>
      <c r="I83" s="26">
        <v>0</v>
      </c>
      <c r="J83" s="26">
        <v>0</v>
      </c>
      <c r="K83" s="26">
        <v>0</v>
      </c>
      <c r="L83" s="27">
        <f t="shared" si="4"/>
        <v>1</v>
      </c>
      <c r="M83" s="33" t="s">
        <v>499</v>
      </c>
    </row>
    <row r="84" spans="1:13" s="7" customFormat="1" ht="68.25" customHeight="1">
      <c r="A84" s="24" t="s">
        <v>524</v>
      </c>
      <c r="B84" s="51">
        <f>C84+D84+E84+F84</f>
        <v>2274.5760399999999</v>
      </c>
      <c r="C84" s="23">
        <v>2274.5760399999999</v>
      </c>
      <c r="D84" s="23">
        <v>0</v>
      </c>
      <c r="E84" s="23">
        <v>0</v>
      </c>
      <c r="F84" s="23">
        <v>0</v>
      </c>
      <c r="G84" s="51">
        <f>H84+I84+J84+K84</f>
        <v>2274.5760399999999</v>
      </c>
      <c r="H84" s="26">
        <v>2274.5760399999999</v>
      </c>
      <c r="I84" s="26">
        <v>0</v>
      </c>
      <c r="J84" s="26">
        <v>0</v>
      </c>
      <c r="K84" s="26">
        <v>0</v>
      </c>
      <c r="L84" s="27">
        <f>G84/B84</f>
        <v>1</v>
      </c>
      <c r="M84" s="33" t="s">
        <v>499</v>
      </c>
    </row>
    <row r="85" spans="1:13" s="7" customFormat="1" ht="275.25" customHeight="1">
      <c r="A85" s="24" t="s">
        <v>65</v>
      </c>
      <c r="B85" s="51">
        <f t="shared" si="19"/>
        <v>3519370</v>
      </c>
      <c r="C85" s="23">
        <v>0</v>
      </c>
      <c r="D85" s="23">
        <v>3423595</v>
      </c>
      <c r="E85" s="23">
        <v>95775</v>
      </c>
      <c r="F85" s="23">
        <v>0</v>
      </c>
      <c r="G85" s="51">
        <f t="shared" si="10"/>
        <v>3502769.4516199999</v>
      </c>
      <c r="H85" s="26">
        <v>0</v>
      </c>
      <c r="I85" s="26">
        <v>3406994.4516199999</v>
      </c>
      <c r="J85" s="26">
        <v>95775</v>
      </c>
      <c r="K85" s="26">
        <v>0</v>
      </c>
      <c r="L85" s="27">
        <f t="shared" si="4"/>
        <v>0.99528309089979172</v>
      </c>
      <c r="M85" s="33" t="s">
        <v>498</v>
      </c>
    </row>
    <row r="86" spans="1:13" s="7" customFormat="1" ht="236.25" customHeight="1">
      <c r="A86" s="24" t="s">
        <v>525</v>
      </c>
      <c r="B86" s="51">
        <f t="shared" si="19"/>
        <v>57254</v>
      </c>
      <c r="C86" s="23">
        <v>0</v>
      </c>
      <c r="D86" s="23">
        <v>57254</v>
      </c>
      <c r="E86" s="23">
        <v>0</v>
      </c>
      <c r="F86" s="23">
        <v>0</v>
      </c>
      <c r="G86" s="51">
        <f t="shared" si="10"/>
        <v>56922.6636</v>
      </c>
      <c r="H86" s="26">
        <v>0</v>
      </c>
      <c r="I86" s="26">
        <v>56922.6636</v>
      </c>
      <c r="J86" s="26">
        <v>0</v>
      </c>
      <c r="K86" s="26">
        <v>0</v>
      </c>
      <c r="L86" s="27">
        <f t="shared" si="4"/>
        <v>0.99421286896985361</v>
      </c>
      <c r="M86" s="33" t="s">
        <v>498</v>
      </c>
    </row>
    <row r="87" spans="1:13" s="7" customFormat="1" ht="108.75" customHeight="1">
      <c r="A87" s="24" t="s">
        <v>66</v>
      </c>
      <c r="B87" s="51">
        <f t="shared" si="19"/>
        <v>54754</v>
      </c>
      <c r="C87" s="23">
        <v>0</v>
      </c>
      <c r="D87" s="23">
        <v>54754</v>
      </c>
      <c r="E87" s="23">
        <v>0</v>
      </c>
      <c r="F87" s="23">
        <v>0</v>
      </c>
      <c r="G87" s="51">
        <f t="shared" si="10"/>
        <v>45379.588000000003</v>
      </c>
      <c r="H87" s="26">
        <v>0</v>
      </c>
      <c r="I87" s="26">
        <v>45379.588000000003</v>
      </c>
      <c r="J87" s="26">
        <v>0</v>
      </c>
      <c r="K87" s="26">
        <v>0</v>
      </c>
      <c r="L87" s="27">
        <f t="shared" si="4"/>
        <v>0.82879037147970935</v>
      </c>
      <c r="M87" s="33" t="s">
        <v>616</v>
      </c>
    </row>
    <row r="88" spans="1:13" s="7" customFormat="1" ht="67.5" customHeight="1">
      <c r="A88" s="24" t="s">
        <v>526</v>
      </c>
      <c r="B88" s="51">
        <f t="shared" si="19"/>
        <v>6550</v>
      </c>
      <c r="C88" s="23">
        <v>0</v>
      </c>
      <c r="D88" s="23">
        <v>6550</v>
      </c>
      <c r="E88" s="23">
        <v>0</v>
      </c>
      <c r="F88" s="23">
        <v>0</v>
      </c>
      <c r="G88" s="51">
        <f t="shared" si="10"/>
        <v>5024.1099400000003</v>
      </c>
      <c r="H88" s="26">
        <v>0</v>
      </c>
      <c r="I88" s="26">
        <v>5024.1099400000003</v>
      </c>
      <c r="J88" s="26">
        <v>0</v>
      </c>
      <c r="K88" s="26">
        <v>0</v>
      </c>
      <c r="L88" s="27">
        <f t="shared" si="4"/>
        <v>0.76703968549618329</v>
      </c>
      <c r="M88" s="33" t="s">
        <v>617</v>
      </c>
    </row>
    <row r="89" spans="1:13" s="7" customFormat="1" ht="61.5" customHeight="1">
      <c r="A89" s="24" t="s">
        <v>67</v>
      </c>
      <c r="B89" s="51">
        <f t="shared" si="19"/>
        <v>0</v>
      </c>
      <c r="C89" s="23">
        <v>0</v>
      </c>
      <c r="D89" s="23">
        <v>0</v>
      </c>
      <c r="E89" s="23">
        <v>0</v>
      </c>
      <c r="F89" s="23">
        <v>0</v>
      </c>
      <c r="G89" s="51">
        <f t="shared" si="10"/>
        <v>0</v>
      </c>
      <c r="H89" s="26">
        <v>0</v>
      </c>
      <c r="I89" s="26">
        <v>0</v>
      </c>
      <c r="J89" s="26">
        <v>0</v>
      </c>
      <c r="K89" s="26">
        <v>0</v>
      </c>
      <c r="L89" s="27" t="s">
        <v>497</v>
      </c>
      <c r="M89" s="33" t="s">
        <v>496</v>
      </c>
    </row>
    <row r="90" spans="1:13" s="7" customFormat="1" ht="51">
      <c r="A90" s="24" t="s">
        <v>68</v>
      </c>
      <c r="B90" s="51">
        <f t="shared" si="19"/>
        <v>0</v>
      </c>
      <c r="C90" s="23">
        <v>0</v>
      </c>
      <c r="D90" s="23">
        <v>0</v>
      </c>
      <c r="E90" s="23">
        <v>0</v>
      </c>
      <c r="F90" s="23">
        <v>0</v>
      </c>
      <c r="G90" s="51">
        <f t="shared" si="10"/>
        <v>0</v>
      </c>
      <c r="H90" s="26">
        <v>0</v>
      </c>
      <c r="I90" s="26">
        <v>0</v>
      </c>
      <c r="J90" s="26">
        <v>0</v>
      </c>
      <c r="K90" s="26">
        <v>0</v>
      </c>
      <c r="L90" s="27" t="s">
        <v>497</v>
      </c>
      <c r="M90" s="33" t="s">
        <v>496</v>
      </c>
    </row>
    <row r="91" spans="1:13" s="7" customFormat="1" ht="97.5" customHeight="1">
      <c r="A91" s="24" t="s">
        <v>527</v>
      </c>
      <c r="B91" s="51">
        <f t="shared" si="19"/>
        <v>546.84</v>
      </c>
      <c r="C91" s="23">
        <v>0</v>
      </c>
      <c r="D91" s="23">
        <v>0</v>
      </c>
      <c r="E91" s="23">
        <v>546.84</v>
      </c>
      <c r="F91" s="23">
        <v>0</v>
      </c>
      <c r="G91" s="51">
        <f t="shared" si="10"/>
        <v>546.84</v>
      </c>
      <c r="H91" s="26">
        <v>0</v>
      </c>
      <c r="I91" s="26">
        <v>0</v>
      </c>
      <c r="J91" s="26">
        <v>546.84</v>
      </c>
      <c r="K91" s="26">
        <v>0</v>
      </c>
      <c r="L91" s="27">
        <f t="shared" si="4"/>
        <v>1</v>
      </c>
      <c r="M91" s="35" t="s">
        <v>498</v>
      </c>
    </row>
    <row r="92" spans="1:13" s="10" customFormat="1" ht="63.75">
      <c r="A92" s="24" t="s">
        <v>69</v>
      </c>
      <c r="B92" s="51">
        <f t="shared" si="19"/>
        <v>142372.24820999999</v>
      </c>
      <c r="C92" s="23">
        <v>127851.245</v>
      </c>
      <c r="D92" s="23">
        <v>0</v>
      </c>
      <c r="E92" s="23">
        <v>0</v>
      </c>
      <c r="F92" s="23">
        <v>14521.003210000001</v>
      </c>
      <c r="G92" s="51">
        <f t="shared" si="10"/>
        <v>142372.24820999999</v>
      </c>
      <c r="H92" s="26">
        <v>127851.245</v>
      </c>
      <c r="I92" s="26">
        <v>0</v>
      </c>
      <c r="J92" s="26">
        <v>0</v>
      </c>
      <c r="K92" s="26">
        <v>14521.003210000001</v>
      </c>
      <c r="L92" s="27">
        <f t="shared" si="4"/>
        <v>1</v>
      </c>
      <c r="M92" s="33" t="s">
        <v>498</v>
      </c>
    </row>
    <row r="93" spans="1:13" s="10" customFormat="1" ht="59.25" customHeight="1">
      <c r="A93" s="24" t="s">
        <v>70</v>
      </c>
      <c r="B93" s="51">
        <f t="shared" si="19"/>
        <v>20264.01412</v>
      </c>
      <c r="C93" s="23">
        <v>20264.01412</v>
      </c>
      <c r="D93" s="23">
        <v>0</v>
      </c>
      <c r="E93" s="23">
        <v>0</v>
      </c>
      <c r="F93" s="23">
        <v>0</v>
      </c>
      <c r="G93" s="51">
        <f t="shared" si="10"/>
        <v>20264.01412</v>
      </c>
      <c r="H93" s="26">
        <v>20264.01412</v>
      </c>
      <c r="I93" s="26">
        <v>0</v>
      </c>
      <c r="J93" s="26">
        <v>0</v>
      </c>
      <c r="K93" s="26">
        <v>0</v>
      </c>
      <c r="L93" s="27">
        <f t="shared" si="4"/>
        <v>1</v>
      </c>
      <c r="M93" s="33" t="s">
        <v>498</v>
      </c>
    </row>
    <row r="94" spans="1:13" s="10" customFormat="1" ht="49.5" customHeight="1">
      <c r="A94" s="24" t="s">
        <v>71</v>
      </c>
      <c r="B94" s="51">
        <f t="shared" si="19"/>
        <v>16601.759999999998</v>
      </c>
      <c r="C94" s="23">
        <v>16601.759999999998</v>
      </c>
      <c r="D94" s="23">
        <v>0</v>
      </c>
      <c r="E94" s="23">
        <v>0</v>
      </c>
      <c r="F94" s="23">
        <v>0</v>
      </c>
      <c r="G94" s="51">
        <f t="shared" si="10"/>
        <v>16601.759999999998</v>
      </c>
      <c r="H94" s="26">
        <v>16601.759999999998</v>
      </c>
      <c r="I94" s="26">
        <v>0</v>
      </c>
      <c r="J94" s="26">
        <v>0</v>
      </c>
      <c r="K94" s="26">
        <v>0</v>
      </c>
      <c r="L94" s="27">
        <f t="shared" si="4"/>
        <v>1</v>
      </c>
      <c r="M94" s="33" t="s">
        <v>498</v>
      </c>
    </row>
    <row r="95" spans="1:13" s="10" customFormat="1" ht="39" customHeight="1">
      <c r="A95" s="24" t="s">
        <v>72</v>
      </c>
      <c r="B95" s="51">
        <f t="shared" si="19"/>
        <v>540</v>
      </c>
      <c r="C95" s="23">
        <v>540</v>
      </c>
      <c r="D95" s="23">
        <v>0</v>
      </c>
      <c r="E95" s="23">
        <v>0</v>
      </c>
      <c r="F95" s="23">
        <v>0</v>
      </c>
      <c r="G95" s="51">
        <f t="shared" ref="G95:G100" si="20">H95+I95+J95+K95</f>
        <v>520</v>
      </c>
      <c r="H95" s="26">
        <v>520</v>
      </c>
      <c r="I95" s="26">
        <v>0</v>
      </c>
      <c r="J95" s="26">
        <v>0</v>
      </c>
      <c r="K95" s="26">
        <v>0</v>
      </c>
      <c r="L95" s="27">
        <f t="shared" si="4"/>
        <v>0.96296296296296291</v>
      </c>
      <c r="M95" s="35" t="s">
        <v>689</v>
      </c>
    </row>
    <row r="96" spans="1:13" s="10" customFormat="1" ht="96.75" customHeight="1">
      <c r="A96" s="24" t="s">
        <v>528</v>
      </c>
      <c r="B96" s="51">
        <f t="shared" si="19"/>
        <v>1056209.46627</v>
      </c>
      <c r="C96" s="23">
        <v>934934.83956999995</v>
      </c>
      <c r="D96" s="23">
        <v>0</v>
      </c>
      <c r="E96" s="23">
        <v>0</v>
      </c>
      <c r="F96" s="23">
        <v>121274.62669999999</v>
      </c>
      <c r="G96" s="51">
        <f t="shared" si="20"/>
        <v>1056209.46627</v>
      </c>
      <c r="H96" s="26">
        <v>934934.83956999995</v>
      </c>
      <c r="I96" s="26">
        <v>0</v>
      </c>
      <c r="J96" s="26">
        <v>0</v>
      </c>
      <c r="K96" s="26">
        <v>121274.62669999999</v>
      </c>
      <c r="L96" s="27">
        <f t="shared" si="4"/>
        <v>1</v>
      </c>
      <c r="M96" s="35" t="s">
        <v>499</v>
      </c>
    </row>
    <row r="97" spans="1:14" s="10" customFormat="1" ht="67.5" customHeight="1">
      <c r="A97" s="24" t="s">
        <v>529</v>
      </c>
      <c r="B97" s="51">
        <f t="shared" si="19"/>
        <v>129242.55048000001</v>
      </c>
      <c r="C97" s="23">
        <v>129242.55048000001</v>
      </c>
      <c r="D97" s="23">
        <v>0</v>
      </c>
      <c r="E97" s="23">
        <v>0</v>
      </c>
      <c r="F97" s="23">
        <v>0</v>
      </c>
      <c r="G97" s="51">
        <f t="shared" si="20"/>
        <v>128771.41859</v>
      </c>
      <c r="H97" s="26">
        <v>128771.41859</v>
      </c>
      <c r="I97" s="26">
        <v>0</v>
      </c>
      <c r="J97" s="26">
        <v>0</v>
      </c>
      <c r="K97" s="26">
        <v>0</v>
      </c>
      <c r="L97" s="27">
        <f t="shared" si="4"/>
        <v>0.99635466889000379</v>
      </c>
      <c r="M97" s="35" t="s">
        <v>499</v>
      </c>
    </row>
    <row r="98" spans="1:14" s="10" customFormat="1" ht="57.75" customHeight="1">
      <c r="A98" s="24" t="s">
        <v>530</v>
      </c>
      <c r="B98" s="51">
        <f t="shared" si="19"/>
        <v>162567.4944</v>
      </c>
      <c r="C98" s="23">
        <v>162567.4944</v>
      </c>
      <c r="D98" s="23">
        <v>0</v>
      </c>
      <c r="E98" s="23">
        <v>0</v>
      </c>
      <c r="F98" s="23">
        <v>0</v>
      </c>
      <c r="G98" s="51">
        <f t="shared" si="20"/>
        <v>162567.4944</v>
      </c>
      <c r="H98" s="26">
        <v>162567.4944</v>
      </c>
      <c r="I98" s="26">
        <v>0</v>
      </c>
      <c r="J98" s="26">
        <v>0</v>
      </c>
      <c r="K98" s="26">
        <v>0</v>
      </c>
      <c r="L98" s="27">
        <f t="shared" si="4"/>
        <v>1</v>
      </c>
      <c r="M98" s="35" t="s">
        <v>499</v>
      </c>
    </row>
    <row r="99" spans="1:14" s="10" customFormat="1" ht="67.5" customHeight="1">
      <c r="A99" s="24" t="s">
        <v>531</v>
      </c>
      <c r="B99" s="51">
        <f t="shared" si="19"/>
        <v>7219</v>
      </c>
      <c r="C99" s="23">
        <v>7219</v>
      </c>
      <c r="D99" s="23">
        <v>0</v>
      </c>
      <c r="E99" s="23">
        <v>0</v>
      </c>
      <c r="F99" s="23">
        <v>0</v>
      </c>
      <c r="G99" s="51">
        <f t="shared" si="20"/>
        <v>6473.03766</v>
      </c>
      <c r="H99" s="26">
        <v>6473.03766</v>
      </c>
      <c r="I99" s="26">
        <v>0</v>
      </c>
      <c r="J99" s="26">
        <v>0</v>
      </c>
      <c r="K99" s="26">
        <v>0</v>
      </c>
      <c r="L99" s="27">
        <f t="shared" si="4"/>
        <v>0.8966668042665189</v>
      </c>
      <c r="M99" s="35" t="s">
        <v>614</v>
      </c>
    </row>
    <row r="100" spans="1:14" s="7" customFormat="1" ht="102">
      <c r="A100" s="25" t="s">
        <v>73</v>
      </c>
      <c r="B100" s="58">
        <f>C100+D100+E100+F100</f>
        <v>320475.13657999999</v>
      </c>
      <c r="C100" s="26">
        <f>C101+C102+C103+C104+C105+C106+C107</f>
        <v>87021.453049999996</v>
      </c>
      <c r="D100" s="26">
        <f>D101+D102+D103+D104+D105+D106+D107</f>
        <v>151043.65823</v>
      </c>
      <c r="E100" s="26">
        <f>E101+E102+E103+E104+E105+E106+E107</f>
        <v>82410.025299999994</v>
      </c>
      <c r="F100" s="26">
        <f>F101+F102+F103+F104+F105+F106+F107</f>
        <v>0</v>
      </c>
      <c r="G100" s="58">
        <f t="shared" si="20"/>
        <v>306798.94656000001</v>
      </c>
      <c r="H100" s="26">
        <f>H101+H102+H103+H104+H105+H106+H107</f>
        <v>81822.085279999999</v>
      </c>
      <c r="I100" s="26">
        <f>I101+I102+I103+I104+I105+I106+I107</f>
        <v>144403.15128000002</v>
      </c>
      <c r="J100" s="26">
        <f>J101+J102+J103+J104+J105+J106+J107</f>
        <v>80573.710000000006</v>
      </c>
      <c r="K100" s="26">
        <f>K101+K102+K103+K104+K105+K106+K107</f>
        <v>0</v>
      </c>
      <c r="L100" s="27">
        <f t="shared" si="4"/>
        <v>0.95732526970439091</v>
      </c>
      <c r="M100" s="35"/>
    </row>
    <row r="101" spans="1:14" s="7" customFormat="1" ht="72.75" customHeight="1">
      <c r="A101" s="24" t="s">
        <v>74</v>
      </c>
      <c r="B101" s="51">
        <f t="shared" si="19"/>
        <v>9</v>
      </c>
      <c r="C101" s="23">
        <v>0</v>
      </c>
      <c r="D101" s="23">
        <v>9</v>
      </c>
      <c r="E101" s="23">
        <v>0</v>
      </c>
      <c r="F101" s="23">
        <v>0</v>
      </c>
      <c r="G101" s="51">
        <f t="shared" ref="G101:G120" si="21">H101+I101+J101+K101</f>
        <v>9</v>
      </c>
      <c r="H101" s="26">
        <v>0</v>
      </c>
      <c r="I101" s="26">
        <v>9</v>
      </c>
      <c r="J101" s="26">
        <v>0</v>
      </c>
      <c r="K101" s="26">
        <v>0</v>
      </c>
      <c r="L101" s="27">
        <f>G101/B101</f>
        <v>1</v>
      </c>
      <c r="M101" s="35" t="s">
        <v>499</v>
      </c>
    </row>
    <row r="102" spans="1:14" s="7" customFormat="1" ht="70.5" customHeight="1">
      <c r="A102" s="24" t="s">
        <v>75</v>
      </c>
      <c r="B102" s="51">
        <f t="shared" si="19"/>
        <v>0</v>
      </c>
      <c r="C102" s="23">
        <v>0</v>
      </c>
      <c r="D102" s="23">
        <v>0</v>
      </c>
      <c r="E102" s="23">
        <v>0</v>
      </c>
      <c r="F102" s="23">
        <v>0</v>
      </c>
      <c r="G102" s="51">
        <f t="shared" si="21"/>
        <v>0</v>
      </c>
      <c r="H102" s="26">
        <v>0</v>
      </c>
      <c r="I102" s="26">
        <v>0</v>
      </c>
      <c r="J102" s="26">
        <v>0</v>
      </c>
      <c r="K102" s="26">
        <v>0</v>
      </c>
      <c r="L102" s="27" t="s">
        <v>497</v>
      </c>
      <c r="M102" s="34" t="s">
        <v>496</v>
      </c>
    </row>
    <row r="103" spans="1:14" s="7" customFormat="1" ht="72" customHeight="1">
      <c r="A103" s="24" t="s">
        <v>76</v>
      </c>
      <c r="B103" s="51">
        <f t="shared" si="19"/>
        <v>147160.75948000001</v>
      </c>
      <c r="C103" s="23">
        <v>14716.07595</v>
      </c>
      <c r="D103" s="23">
        <v>50034.658230000001</v>
      </c>
      <c r="E103" s="23">
        <v>82410.025299999994</v>
      </c>
      <c r="F103" s="23">
        <v>0</v>
      </c>
      <c r="G103" s="51">
        <f t="shared" si="21"/>
        <v>143881.625</v>
      </c>
      <c r="H103" s="26">
        <v>14388.1625</v>
      </c>
      <c r="I103" s="26">
        <v>48919.752500000002</v>
      </c>
      <c r="J103" s="26">
        <v>80573.710000000006</v>
      </c>
      <c r="K103" s="26">
        <v>0</v>
      </c>
      <c r="L103" s="27">
        <f>G103/B103</f>
        <v>0.97771733109025127</v>
      </c>
      <c r="M103" s="33" t="s">
        <v>695</v>
      </c>
    </row>
    <row r="104" spans="1:14" s="7" customFormat="1" ht="96.75" customHeight="1">
      <c r="A104" s="24" t="s">
        <v>77</v>
      </c>
      <c r="B104" s="51">
        <f t="shared" si="19"/>
        <v>157519.91691</v>
      </c>
      <c r="C104" s="23">
        <v>69437.91691</v>
      </c>
      <c r="D104" s="23">
        <v>88082</v>
      </c>
      <c r="E104" s="23">
        <v>0</v>
      </c>
      <c r="F104" s="23">
        <v>0</v>
      </c>
      <c r="G104" s="51">
        <f t="shared" si="21"/>
        <v>151319.1814</v>
      </c>
      <c r="H104" s="26">
        <v>65079.262620000001</v>
      </c>
      <c r="I104" s="26">
        <v>86239.918780000007</v>
      </c>
      <c r="J104" s="26">
        <v>0</v>
      </c>
      <c r="K104" s="26">
        <v>0</v>
      </c>
      <c r="L104" s="27">
        <f t="shared" ref="L104:L140" si="22">G104/B104</f>
        <v>0.96063522866417694</v>
      </c>
      <c r="M104" s="33" t="s">
        <v>696</v>
      </c>
    </row>
    <row r="105" spans="1:14" s="7" customFormat="1" ht="70.5" customHeight="1">
      <c r="A105" s="24" t="s">
        <v>78</v>
      </c>
      <c r="B105" s="51">
        <f t="shared" si="19"/>
        <v>4428.4601899999998</v>
      </c>
      <c r="C105" s="23">
        <v>2867.4601899999998</v>
      </c>
      <c r="D105" s="23">
        <v>1561</v>
      </c>
      <c r="E105" s="23">
        <v>0</v>
      </c>
      <c r="F105" s="23">
        <v>0</v>
      </c>
      <c r="G105" s="51">
        <f t="shared" si="21"/>
        <v>3915.6601599999999</v>
      </c>
      <c r="H105" s="26">
        <v>2354.6601599999999</v>
      </c>
      <c r="I105" s="26">
        <v>1561</v>
      </c>
      <c r="J105" s="26">
        <v>0</v>
      </c>
      <c r="K105" s="26">
        <v>0</v>
      </c>
      <c r="L105" s="27">
        <f t="shared" si="22"/>
        <v>0.88420353621830794</v>
      </c>
      <c r="M105" s="33" t="s">
        <v>619</v>
      </c>
    </row>
    <row r="106" spans="1:14" s="7" customFormat="1" ht="89.25">
      <c r="A106" s="24" t="s">
        <v>79</v>
      </c>
      <c r="B106" s="51">
        <f t="shared" si="19"/>
        <v>8642</v>
      </c>
      <c r="C106" s="23">
        <v>0</v>
      </c>
      <c r="D106" s="23">
        <v>8642</v>
      </c>
      <c r="E106" s="23">
        <v>0</v>
      </c>
      <c r="F106" s="23">
        <v>0</v>
      </c>
      <c r="G106" s="51">
        <f t="shared" si="21"/>
        <v>4958.4799999999996</v>
      </c>
      <c r="H106" s="26">
        <v>0</v>
      </c>
      <c r="I106" s="26">
        <v>4958.4799999999996</v>
      </c>
      <c r="J106" s="26">
        <v>0</v>
      </c>
      <c r="K106" s="26">
        <v>0</v>
      </c>
      <c r="L106" s="27">
        <f>G106/B106</f>
        <v>0.57376533209905112</v>
      </c>
      <c r="M106" s="33" t="s">
        <v>618</v>
      </c>
    </row>
    <row r="107" spans="1:14" s="7" customFormat="1" ht="119.25" customHeight="1">
      <c r="A107" s="24" t="s">
        <v>532</v>
      </c>
      <c r="B107" s="51">
        <f t="shared" si="19"/>
        <v>2715</v>
      </c>
      <c r="C107" s="23">
        <v>0</v>
      </c>
      <c r="D107" s="23">
        <v>2715</v>
      </c>
      <c r="E107" s="23">
        <v>0</v>
      </c>
      <c r="F107" s="23">
        <v>0</v>
      </c>
      <c r="G107" s="51">
        <f t="shared" si="21"/>
        <v>2715</v>
      </c>
      <c r="H107" s="26">
        <v>0</v>
      </c>
      <c r="I107" s="26">
        <v>2715</v>
      </c>
      <c r="J107" s="26">
        <v>0</v>
      </c>
      <c r="K107" s="26">
        <v>0</v>
      </c>
      <c r="L107" s="27">
        <f t="shared" si="22"/>
        <v>1</v>
      </c>
      <c r="M107" s="33" t="s">
        <v>499</v>
      </c>
    </row>
    <row r="108" spans="1:14" s="10" customFormat="1" ht="102">
      <c r="A108" s="25" t="s">
        <v>83</v>
      </c>
      <c r="B108" s="58">
        <f>C108+D108+E108+F108</f>
        <v>11644</v>
      </c>
      <c r="C108" s="26">
        <f>C109</f>
        <v>0</v>
      </c>
      <c r="D108" s="26">
        <f>D109</f>
        <v>11644</v>
      </c>
      <c r="E108" s="26">
        <f>E109</f>
        <v>0</v>
      </c>
      <c r="F108" s="26">
        <f>F109</f>
        <v>0</v>
      </c>
      <c r="G108" s="58">
        <f>H108+I108+J108+K108</f>
        <v>11643.37435</v>
      </c>
      <c r="H108" s="26">
        <f>H109</f>
        <v>0</v>
      </c>
      <c r="I108" s="26">
        <f>I109</f>
        <v>11643.37435</v>
      </c>
      <c r="J108" s="26">
        <f>J109</f>
        <v>0</v>
      </c>
      <c r="K108" s="26">
        <f>K109</f>
        <v>0</v>
      </c>
      <c r="L108" s="27">
        <f>G108/B108</f>
        <v>0.99994626846444523</v>
      </c>
      <c r="M108" s="35"/>
    </row>
    <row r="109" spans="1:14" s="10" customFormat="1" ht="118.5" customHeight="1">
      <c r="A109" s="24" t="s">
        <v>533</v>
      </c>
      <c r="B109" s="51">
        <f t="shared" ref="B109:B111" si="23">C109+D109+E109+F109</f>
        <v>11644</v>
      </c>
      <c r="C109" s="23">
        <v>0</v>
      </c>
      <c r="D109" s="23">
        <v>11644</v>
      </c>
      <c r="E109" s="23">
        <v>0</v>
      </c>
      <c r="F109" s="23">
        <v>0</v>
      </c>
      <c r="G109" s="51">
        <f>H109+I109+J109+K109</f>
        <v>11643.37435</v>
      </c>
      <c r="H109" s="26">
        <v>0</v>
      </c>
      <c r="I109" s="26">
        <v>11643.37435</v>
      </c>
      <c r="J109" s="26">
        <v>0</v>
      </c>
      <c r="K109" s="26">
        <v>0</v>
      </c>
      <c r="L109" s="27">
        <f>G109/B109</f>
        <v>0.99994626846444523</v>
      </c>
      <c r="M109" s="33" t="s">
        <v>499</v>
      </c>
    </row>
    <row r="110" spans="1:14" s="7" customFormat="1" ht="38.25">
      <c r="A110" s="25" t="s">
        <v>84</v>
      </c>
      <c r="B110" s="58">
        <f>C110+D110+E110+F110</f>
        <v>8794.7999999999993</v>
      </c>
      <c r="C110" s="26">
        <f>C111</f>
        <v>0</v>
      </c>
      <c r="D110" s="26">
        <f>D111</f>
        <v>2198.6999999999998</v>
      </c>
      <c r="E110" s="26">
        <f>E111</f>
        <v>6596.1</v>
      </c>
      <c r="F110" s="26">
        <f>F111</f>
        <v>0</v>
      </c>
      <c r="G110" s="58">
        <f>H110+I110+J110+K110</f>
        <v>8794.7999999999993</v>
      </c>
      <c r="H110" s="26">
        <f>H111</f>
        <v>0</v>
      </c>
      <c r="I110" s="26">
        <f>I111</f>
        <v>2198.6999999999998</v>
      </c>
      <c r="J110" s="26">
        <f>J111</f>
        <v>6596.1</v>
      </c>
      <c r="K110" s="26">
        <f>K111</f>
        <v>0</v>
      </c>
      <c r="L110" s="27">
        <f t="shared" si="22"/>
        <v>1</v>
      </c>
      <c r="M110" s="35"/>
    </row>
    <row r="111" spans="1:14" s="7" customFormat="1" ht="333.75" customHeight="1">
      <c r="A111" s="24" t="s">
        <v>85</v>
      </c>
      <c r="B111" s="51">
        <f t="shared" si="23"/>
        <v>8794.7999999999993</v>
      </c>
      <c r="C111" s="23">
        <v>0</v>
      </c>
      <c r="D111" s="23">
        <v>2198.6999999999998</v>
      </c>
      <c r="E111" s="23">
        <v>6596.1</v>
      </c>
      <c r="F111" s="23">
        <v>0</v>
      </c>
      <c r="G111" s="51">
        <f t="shared" si="21"/>
        <v>8794.7999999999993</v>
      </c>
      <c r="H111" s="26">
        <v>0</v>
      </c>
      <c r="I111" s="26">
        <v>2198.6999999999998</v>
      </c>
      <c r="J111" s="26">
        <v>6596.1</v>
      </c>
      <c r="K111" s="26">
        <v>0</v>
      </c>
      <c r="L111" s="27">
        <f t="shared" si="22"/>
        <v>1</v>
      </c>
      <c r="M111" s="33" t="s">
        <v>499</v>
      </c>
      <c r="N111" s="8"/>
    </row>
    <row r="112" spans="1:14" s="7" customFormat="1" ht="51">
      <c r="A112" s="25" t="s">
        <v>86</v>
      </c>
      <c r="B112" s="58">
        <f t="shared" ref="B112:B118" si="24">C112+D112+E112+F112</f>
        <v>0</v>
      </c>
      <c r="C112" s="26">
        <f t="shared" ref="C112:K112" si="25">C113</f>
        <v>0</v>
      </c>
      <c r="D112" s="26">
        <f t="shared" si="25"/>
        <v>0</v>
      </c>
      <c r="E112" s="26">
        <f t="shared" si="25"/>
        <v>0</v>
      </c>
      <c r="F112" s="26">
        <f t="shared" si="25"/>
        <v>0</v>
      </c>
      <c r="G112" s="58">
        <f t="shared" si="21"/>
        <v>0</v>
      </c>
      <c r="H112" s="26">
        <f t="shared" si="25"/>
        <v>0</v>
      </c>
      <c r="I112" s="26">
        <f t="shared" si="25"/>
        <v>0</v>
      </c>
      <c r="J112" s="26">
        <f t="shared" si="25"/>
        <v>0</v>
      </c>
      <c r="K112" s="26">
        <f t="shared" si="25"/>
        <v>0</v>
      </c>
      <c r="L112" s="27" t="s">
        <v>497</v>
      </c>
      <c r="M112" s="35"/>
    </row>
    <row r="113" spans="1:13" s="7" customFormat="1" ht="84" customHeight="1">
      <c r="A113" s="24" t="s">
        <v>87</v>
      </c>
      <c r="B113" s="51">
        <f t="shared" si="24"/>
        <v>0</v>
      </c>
      <c r="C113" s="23">
        <v>0</v>
      </c>
      <c r="D113" s="23">
        <v>0</v>
      </c>
      <c r="E113" s="23">
        <v>0</v>
      </c>
      <c r="F113" s="23">
        <v>0</v>
      </c>
      <c r="G113" s="51">
        <f t="shared" si="21"/>
        <v>0</v>
      </c>
      <c r="H113" s="26">
        <v>0</v>
      </c>
      <c r="I113" s="26">
        <v>0</v>
      </c>
      <c r="J113" s="26">
        <v>0</v>
      </c>
      <c r="K113" s="26">
        <v>0</v>
      </c>
      <c r="L113" s="27" t="s">
        <v>497</v>
      </c>
      <c r="M113" s="33" t="s">
        <v>496</v>
      </c>
    </row>
    <row r="114" spans="1:13" s="7" customFormat="1" ht="51">
      <c r="A114" s="25" t="s">
        <v>88</v>
      </c>
      <c r="B114" s="58">
        <f t="shared" si="24"/>
        <v>0</v>
      </c>
      <c r="C114" s="26">
        <f t="shared" ref="C114:K114" si="26">C115</f>
        <v>0</v>
      </c>
      <c r="D114" s="26">
        <f t="shared" si="26"/>
        <v>0</v>
      </c>
      <c r="E114" s="26">
        <f t="shared" si="26"/>
        <v>0</v>
      </c>
      <c r="F114" s="26">
        <f t="shared" si="26"/>
        <v>0</v>
      </c>
      <c r="G114" s="58">
        <f t="shared" si="21"/>
        <v>0</v>
      </c>
      <c r="H114" s="26">
        <f t="shared" si="26"/>
        <v>0</v>
      </c>
      <c r="I114" s="26">
        <f t="shared" si="26"/>
        <v>0</v>
      </c>
      <c r="J114" s="26">
        <f t="shared" si="26"/>
        <v>0</v>
      </c>
      <c r="K114" s="26">
        <f t="shared" si="26"/>
        <v>0</v>
      </c>
      <c r="L114" s="27" t="s">
        <v>497</v>
      </c>
      <c r="M114" s="35" t="s">
        <v>497</v>
      </c>
    </row>
    <row r="115" spans="1:13" s="7" customFormat="1" ht="152.25" customHeight="1">
      <c r="A115" s="24" t="s">
        <v>89</v>
      </c>
      <c r="B115" s="51">
        <f t="shared" si="24"/>
        <v>0</v>
      </c>
      <c r="C115" s="23">
        <v>0</v>
      </c>
      <c r="D115" s="23">
        <v>0</v>
      </c>
      <c r="E115" s="23">
        <v>0</v>
      </c>
      <c r="F115" s="23">
        <v>0</v>
      </c>
      <c r="G115" s="51">
        <f t="shared" si="21"/>
        <v>0</v>
      </c>
      <c r="H115" s="26">
        <v>0</v>
      </c>
      <c r="I115" s="26">
        <v>0</v>
      </c>
      <c r="J115" s="26">
        <v>0</v>
      </c>
      <c r="K115" s="26">
        <v>0</v>
      </c>
      <c r="L115" s="27" t="s">
        <v>497</v>
      </c>
      <c r="M115" s="33" t="s">
        <v>496</v>
      </c>
    </row>
    <row r="116" spans="1:13" s="9" customFormat="1" ht="25.5">
      <c r="A116" s="25" t="s">
        <v>90</v>
      </c>
      <c r="B116" s="58">
        <f t="shared" si="24"/>
        <v>6927</v>
      </c>
      <c r="C116" s="26">
        <f>C117</f>
        <v>1704</v>
      </c>
      <c r="D116" s="26">
        <f>D117</f>
        <v>5223</v>
      </c>
      <c r="E116" s="26">
        <f>E117</f>
        <v>0</v>
      </c>
      <c r="F116" s="26">
        <f>F117</f>
        <v>0</v>
      </c>
      <c r="G116" s="58">
        <f>H116+I116+J116+K116</f>
        <v>6694.8659499999994</v>
      </c>
      <c r="H116" s="26">
        <f>H117</f>
        <v>1647.18668</v>
      </c>
      <c r="I116" s="26">
        <f>I117</f>
        <v>5047.6792699999996</v>
      </c>
      <c r="J116" s="26">
        <f>J117</f>
        <v>0</v>
      </c>
      <c r="K116" s="26">
        <f>K117</f>
        <v>0</v>
      </c>
      <c r="L116" s="27">
        <f t="shared" si="22"/>
        <v>0.96648851595207153</v>
      </c>
      <c r="M116" s="61"/>
    </row>
    <row r="117" spans="1:13" s="7" customFormat="1" ht="168.75" customHeight="1">
      <c r="A117" s="24" t="s">
        <v>91</v>
      </c>
      <c r="B117" s="51">
        <f t="shared" si="24"/>
        <v>6927</v>
      </c>
      <c r="C117" s="23">
        <v>1704</v>
      </c>
      <c r="D117" s="23">
        <v>5223</v>
      </c>
      <c r="E117" s="23">
        <v>0</v>
      </c>
      <c r="F117" s="23">
        <v>0</v>
      </c>
      <c r="G117" s="51">
        <f t="shared" si="21"/>
        <v>6694.8659499999994</v>
      </c>
      <c r="H117" s="26">
        <v>1647.18668</v>
      </c>
      <c r="I117" s="26">
        <v>5047.6792699999996</v>
      </c>
      <c r="J117" s="26">
        <v>0</v>
      </c>
      <c r="K117" s="26">
        <v>0</v>
      </c>
      <c r="L117" s="27">
        <f t="shared" si="22"/>
        <v>0.96648851595207153</v>
      </c>
      <c r="M117" s="33" t="s">
        <v>690</v>
      </c>
    </row>
    <row r="118" spans="1:13" s="7" customFormat="1" ht="25.5">
      <c r="A118" s="25" t="s">
        <v>80</v>
      </c>
      <c r="B118" s="58">
        <f t="shared" si="24"/>
        <v>1965.2286300000001</v>
      </c>
      <c r="C118" s="26">
        <f>C119+C120</f>
        <v>47.932400000000001</v>
      </c>
      <c r="D118" s="26">
        <f>D119+D120</f>
        <v>479.32405999999997</v>
      </c>
      <c r="E118" s="26">
        <f>E119+E120</f>
        <v>1437.97217</v>
      </c>
      <c r="F118" s="26">
        <f>F119+F120</f>
        <v>0</v>
      </c>
      <c r="G118" s="58">
        <f>H118+I118+J118+K118</f>
        <v>1965.2277300000001</v>
      </c>
      <c r="H118" s="26">
        <f>H119+H120</f>
        <v>47.932380000000002</v>
      </c>
      <c r="I118" s="26">
        <f>I119+I120</f>
        <v>479.32384000000002</v>
      </c>
      <c r="J118" s="26">
        <f>J119+J120</f>
        <v>1437.9715100000001</v>
      </c>
      <c r="K118" s="26">
        <f>K119+K120</f>
        <v>0</v>
      </c>
      <c r="L118" s="27">
        <f t="shared" si="22"/>
        <v>0.99999954203801722</v>
      </c>
      <c r="M118" s="35"/>
    </row>
    <row r="119" spans="1:13" s="7" customFormat="1" ht="102">
      <c r="A119" s="24" t="s">
        <v>81</v>
      </c>
      <c r="B119" s="51">
        <f t="shared" ref="B119:B120" si="27">C119+D119+E119+F119</f>
        <v>1965.2286300000001</v>
      </c>
      <c r="C119" s="23">
        <v>47.932400000000001</v>
      </c>
      <c r="D119" s="23">
        <v>479.32405999999997</v>
      </c>
      <c r="E119" s="23">
        <v>1437.97217</v>
      </c>
      <c r="F119" s="23">
        <v>0</v>
      </c>
      <c r="G119" s="51">
        <f t="shared" si="21"/>
        <v>1965.2277300000001</v>
      </c>
      <c r="H119" s="26">
        <v>47.932380000000002</v>
      </c>
      <c r="I119" s="26">
        <v>479.32384000000002</v>
      </c>
      <c r="J119" s="26">
        <v>1437.9715100000001</v>
      </c>
      <c r="K119" s="26">
        <v>0</v>
      </c>
      <c r="L119" s="27">
        <f t="shared" si="22"/>
        <v>0.99999954203801722</v>
      </c>
      <c r="M119" s="33" t="s">
        <v>498</v>
      </c>
    </row>
    <row r="120" spans="1:13" s="7" customFormat="1" ht="51.75" customHeight="1">
      <c r="A120" s="24" t="s">
        <v>82</v>
      </c>
      <c r="B120" s="51">
        <f t="shared" si="27"/>
        <v>0</v>
      </c>
      <c r="C120" s="23">
        <v>0</v>
      </c>
      <c r="D120" s="23">
        <v>0</v>
      </c>
      <c r="E120" s="23">
        <v>0</v>
      </c>
      <c r="F120" s="23">
        <v>0</v>
      </c>
      <c r="G120" s="51">
        <f t="shared" si="21"/>
        <v>0</v>
      </c>
      <c r="H120" s="26">
        <v>0</v>
      </c>
      <c r="I120" s="26">
        <v>0</v>
      </c>
      <c r="J120" s="26">
        <v>0</v>
      </c>
      <c r="K120" s="26">
        <v>0</v>
      </c>
      <c r="L120" s="27" t="s">
        <v>497</v>
      </c>
      <c r="M120" s="33" t="s">
        <v>496</v>
      </c>
    </row>
    <row r="121" spans="1:13" s="7" customFormat="1" ht="47.25" customHeight="1">
      <c r="A121" s="69" t="s">
        <v>92</v>
      </c>
      <c r="B121" s="70">
        <f>C121+D121+E121+F121</f>
        <v>311070.43162000005</v>
      </c>
      <c r="C121" s="70">
        <f t="shared" ref="C121:K121" si="28">C122+C128+C130+C132</f>
        <v>267561.94512000005</v>
      </c>
      <c r="D121" s="70">
        <f t="shared" si="28"/>
        <v>8256</v>
      </c>
      <c r="E121" s="70">
        <f t="shared" si="28"/>
        <v>0</v>
      </c>
      <c r="F121" s="70">
        <f t="shared" si="28"/>
        <v>35252.486499999999</v>
      </c>
      <c r="G121" s="70">
        <f t="shared" si="28"/>
        <v>310497.17717000004</v>
      </c>
      <c r="H121" s="70">
        <f t="shared" si="28"/>
        <v>266988.69067000004</v>
      </c>
      <c r="I121" s="70">
        <f t="shared" si="28"/>
        <v>8256</v>
      </c>
      <c r="J121" s="70">
        <f t="shared" si="28"/>
        <v>0</v>
      </c>
      <c r="K121" s="70">
        <f t="shared" si="28"/>
        <v>35252.486499999999</v>
      </c>
      <c r="L121" s="76">
        <f t="shared" si="22"/>
        <v>0.99815715544864037</v>
      </c>
      <c r="M121" s="35"/>
    </row>
    <row r="122" spans="1:13" s="7" customFormat="1" ht="45.75" customHeight="1">
      <c r="A122" s="25" t="s">
        <v>94</v>
      </c>
      <c r="B122" s="58">
        <f>C122+D122+E122+F122</f>
        <v>255175.52162000001</v>
      </c>
      <c r="C122" s="26">
        <f>C123+C124+C125+C126+C127</f>
        <v>213864.03512000002</v>
      </c>
      <c r="D122" s="26">
        <f>D123+D124+D125+D126+D127</f>
        <v>6059</v>
      </c>
      <c r="E122" s="26">
        <f>E123+E124+E125+E126+E127</f>
        <v>0</v>
      </c>
      <c r="F122" s="26">
        <f>F123+F124+F125+F126+F127</f>
        <v>35252.486499999999</v>
      </c>
      <c r="G122" s="58">
        <f>H122+I122+J122+K122</f>
        <v>254602.26717000001</v>
      </c>
      <c r="H122" s="26">
        <f>H123+H124+H125+H126+H127</f>
        <v>213290.78067000001</v>
      </c>
      <c r="I122" s="26">
        <f>I123+I124+I125+I126+I127</f>
        <v>6059</v>
      </c>
      <c r="J122" s="26">
        <f>J123+J124+J125+J126+J127</f>
        <v>0</v>
      </c>
      <c r="K122" s="26">
        <f>K123+K124+K125+K126+K127</f>
        <v>35252.486499999999</v>
      </c>
      <c r="L122" s="27">
        <f t="shared" si="22"/>
        <v>0.99775348965151256</v>
      </c>
      <c r="M122" s="35"/>
    </row>
    <row r="123" spans="1:13" s="10" customFormat="1" ht="69" customHeight="1">
      <c r="A123" s="24" t="s">
        <v>95</v>
      </c>
      <c r="B123" s="51">
        <f t="shared" ref="B123:B133" si="29">C123+D123+E123+F123</f>
        <v>227941.0515</v>
      </c>
      <c r="C123" s="23">
        <v>192688.565</v>
      </c>
      <c r="D123" s="23">
        <v>0</v>
      </c>
      <c r="E123" s="23">
        <v>0</v>
      </c>
      <c r="F123" s="23">
        <v>35252.486499999999</v>
      </c>
      <c r="G123" s="51">
        <f t="shared" ref="G123:G136" si="30">H123+I123+J123+K123</f>
        <v>227941.0515</v>
      </c>
      <c r="H123" s="26">
        <v>192688.565</v>
      </c>
      <c r="I123" s="26">
        <v>0</v>
      </c>
      <c r="J123" s="26">
        <v>0</v>
      </c>
      <c r="K123" s="26">
        <v>35252.486499999999</v>
      </c>
      <c r="L123" s="27">
        <f t="shared" si="22"/>
        <v>1</v>
      </c>
      <c r="M123" s="33" t="s">
        <v>499</v>
      </c>
    </row>
    <row r="124" spans="1:13" s="10" customFormat="1" ht="66.75" customHeight="1">
      <c r="A124" s="24" t="s">
        <v>96</v>
      </c>
      <c r="B124" s="51">
        <f t="shared" si="29"/>
        <v>3977.4381199999998</v>
      </c>
      <c r="C124" s="23">
        <v>3977.4381199999998</v>
      </c>
      <c r="D124" s="23">
        <v>0</v>
      </c>
      <c r="E124" s="23">
        <v>0</v>
      </c>
      <c r="F124" s="23">
        <v>0</v>
      </c>
      <c r="G124" s="51">
        <f t="shared" si="30"/>
        <v>3977.4381199999998</v>
      </c>
      <c r="H124" s="26">
        <v>3977.4381199999998</v>
      </c>
      <c r="I124" s="26">
        <v>0</v>
      </c>
      <c r="J124" s="26">
        <v>0</v>
      </c>
      <c r="K124" s="26">
        <v>0</v>
      </c>
      <c r="L124" s="27">
        <f t="shared" si="22"/>
        <v>1</v>
      </c>
      <c r="M124" s="33" t="s">
        <v>499</v>
      </c>
    </row>
    <row r="125" spans="1:13" s="10" customFormat="1" ht="60" customHeight="1">
      <c r="A125" s="24" t="s">
        <v>97</v>
      </c>
      <c r="B125" s="51">
        <f t="shared" si="29"/>
        <v>12732.552</v>
      </c>
      <c r="C125" s="23">
        <v>12732.552</v>
      </c>
      <c r="D125" s="23">
        <v>0</v>
      </c>
      <c r="E125" s="23">
        <v>0</v>
      </c>
      <c r="F125" s="23">
        <v>0</v>
      </c>
      <c r="G125" s="51">
        <f t="shared" si="30"/>
        <v>12732.552</v>
      </c>
      <c r="H125" s="26">
        <v>12732.552</v>
      </c>
      <c r="I125" s="26">
        <v>0</v>
      </c>
      <c r="J125" s="26">
        <v>0</v>
      </c>
      <c r="K125" s="26">
        <v>0</v>
      </c>
      <c r="L125" s="27">
        <f t="shared" si="22"/>
        <v>1</v>
      </c>
      <c r="M125" s="33" t="s">
        <v>499</v>
      </c>
    </row>
    <row r="126" spans="1:13" s="10" customFormat="1" ht="62.25" customHeight="1">
      <c r="A126" s="25" t="s">
        <v>98</v>
      </c>
      <c r="B126" s="51">
        <f t="shared" si="29"/>
        <v>4465.4799999999996</v>
      </c>
      <c r="C126" s="23">
        <v>4465.4799999999996</v>
      </c>
      <c r="D126" s="23">
        <v>0</v>
      </c>
      <c r="E126" s="23">
        <v>0</v>
      </c>
      <c r="F126" s="23">
        <v>0</v>
      </c>
      <c r="G126" s="51">
        <f t="shared" si="30"/>
        <v>3892.2255500000001</v>
      </c>
      <c r="H126" s="26">
        <v>3892.2255500000001</v>
      </c>
      <c r="I126" s="26">
        <v>0</v>
      </c>
      <c r="J126" s="26">
        <v>0</v>
      </c>
      <c r="K126" s="26">
        <v>0</v>
      </c>
      <c r="L126" s="27">
        <f t="shared" si="22"/>
        <v>0.87162534598744157</v>
      </c>
      <c r="M126" s="35" t="s">
        <v>620</v>
      </c>
    </row>
    <row r="127" spans="1:13" s="10" customFormat="1" ht="63.75">
      <c r="A127" s="24" t="s">
        <v>534</v>
      </c>
      <c r="B127" s="51">
        <f t="shared" si="29"/>
        <v>6059</v>
      </c>
      <c r="C127" s="23">
        <v>0</v>
      </c>
      <c r="D127" s="23">
        <v>6059</v>
      </c>
      <c r="E127" s="23">
        <v>0</v>
      </c>
      <c r="F127" s="23">
        <v>0</v>
      </c>
      <c r="G127" s="51">
        <f t="shared" si="30"/>
        <v>6059</v>
      </c>
      <c r="H127" s="26">
        <v>0</v>
      </c>
      <c r="I127" s="26">
        <v>6059</v>
      </c>
      <c r="J127" s="26">
        <v>0</v>
      </c>
      <c r="K127" s="26">
        <v>0</v>
      </c>
      <c r="L127" s="27">
        <f t="shared" si="22"/>
        <v>1</v>
      </c>
      <c r="M127" s="33" t="s">
        <v>499</v>
      </c>
    </row>
    <row r="128" spans="1:13" s="7" customFormat="1" ht="51">
      <c r="A128" s="25" t="s">
        <v>535</v>
      </c>
      <c r="B128" s="58">
        <f t="shared" si="29"/>
        <v>2197</v>
      </c>
      <c r="C128" s="26">
        <f t="shared" ref="C128:F128" si="31">C129</f>
        <v>0</v>
      </c>
      <c r="D128" s="26">
        <f t="shared" si="31"/>
        <v>2197</v>
      </c>
      <c r="E128" s="26">
        <f t="shared" si="31"/>
        <v>0</v>
      </c>
      <c r="F128" s="26">
        <f t="shared" si="31"/>
        <v>0</v>
      </c>
      <c r="G128" s="58">
        <f>H128+I128+J128+K128</f>
        <v>2197</v>
      </c>
      <c r="H128" s="26">
        <f>H129</f>
        <v>0</v>
      </c>
      <c r="I128" s="26">
        <f>I129</f>
        <v>2197</v>
      </c>
      <c r="J128" s="26">
        <f>J129</f>
        <v>0</v>
      </c>
      <c r="K128" s="26">
        <f>K129+K129</f>
        <v>0</v>
      </c>
      <c r="L128" s="27">
        <f t="shared" si="22"/>
        <v>1</v>
      </c>
      <c r="M128" s="35"/>
    </row>
    <row r="129" spans="1:13" s="10" customFormat="1" ht="89.25">
      <c r="A129" s="24" t="s">
        <v>99</v>
      </c>
      <c r="B129" s="51">
        <f t="shared" si="29"/>
        <v>2197</v>
      </c>
      <c r="C129" s="23">
        <v>0</v>
      </c>
      <c r="D129" s="23">
        <v>2197</v>
      </c>
      <c r="E129" s="23">
        <v>0</v>
      </c>
      <c r="F129" s="23">
        <v>0</v>
      </c>
      <c r="G129" s="51">
        <f t="shared" si="30"/>
        <v>2197</v>
      </c>
      <c r="H129" s="26">
        <v>0</v>
      </c>
      <c r="I129" s="26">
        <v>2197</v>
      </c>
      <c r="J129" s="26">
        <v>0</v>
      </c>
      <c r="K129" s="26">
        <v>0</v>
      </c>
      <c r="L129" s="27">
        <f t="shared" si="22"/>
        <v>1</v>
      </c>
      <c r="M129" s="33" t="s">
        <v>498</v>
      </c>
    </row>
    <row r="130" spans="1:13" s="7" customFormat="1" ht="63.75">
      <c r="A130" s="25" t="s">
        <v>100</v>
      </c>
      <c r="B130" s="58">
        <f>C130+D130+E130+F130</f>
        <v>53697.91</v>
      </c>
      <c r="C130" s="26">
        <f>C131</f>
        <v>53697.91</v>
      </c>
      <c r="D130" s="26">
        <f>D131</f>
        <v>0</v>
      </c>
      <c r="E130" s="26">
        <f>E131</f>
        <v>0</v>
      </c>
      <c r="F130" s="26">
        <f>F131</f>
        <v>0</v>
      </c>
      <c r="G130" s="58">
        <f>H130+I130+J130+K130</f>
        <v>53697.91</v>
      </c>
      <c r="H130" s="26">
        <f>H131</f>
        <v>53697.91</v>
      </c>
      <c r="I130" s="26">
        <f>I131</f>
        <v>0</v>
      </c>
      <c r="J130" s="26">
        <f>J131</f>
        <v>0</v>
      </c>
      <c r="K130" s="26">
        <f>K131</f>
        <v>0</v>
      </c>
      <c r="L130" s="27">
        <f t="shared" si="22"/>
        <v>1</v>
      </c>
      <c r="M130" s="35"/>
    </row>
    <row r="131" spans="1:13" s="10" customFormat="1" ht="63.75">
      <c r="A131" s="24" t="s">
        <v>536</v>
      </c>
      <c r="B131" s="51">
        <f t="shared" si="29"/>
        <v>53697.91</v>
      </c>
      <c r="C131" s="23">
        <v>53697.91</v>
      </c>
      <c r="D131" s="23">
        <v>0</v>
      </c>
      <c r="E131" s="23">
        <v>0</v>
      </c>
      <c r="F131" s="23">
        <v>0</v>
      </c>
      <c r="G131" s="51">
        <f>H131+I131+J131+K131</f>
        <v>53697.91</v>
      </c>
      <c r="H131" s="26">
        <v>53697.91</v>
      </c>
      <c r="I131" s="26">
        <v>0</v>
      </c>
      <c r="J131" s="26">
        <v>0</v>
      </c>
      <c r="K131" s="26">
        <v>0</v>
      </c>
      <c r="L131" s="27">
        <f>G131/B131</f>
        <v>1</v>
      </c>
      <c r="M131" s="33" t="s">
        <v>499</v>
      </c>
    </row>
    <row r="132" spans="1:13" s="7" customFormat="1" ht="38.25">
      <c r="A132" s="25" t="s">
        <v>84</v>
      </c>
      <c r="B132" s="58">
        <f t="shared" si="29"/>
        <v>0</v>
      </c>
      <c r="C132" s="26">
        <f t="shared" ref="C132:K132" si="32">C133</f>
        <v>0</v>
      </c>
      <c r="D132" s="26">
        <f t="shared" si="32"/>
        <v>0</v>
      </c>
      <c r="E132" s="26">
        <f t="shared" si="32"/>
        <v>0</v>
      </c>
      <c r="F132" s="26">
        <f t="shared" si="32"/>
        <v>0</v>
      </c>
      <c r="G132" s="58">
        <f t="shared" si="30"/>
        <v>0</v>
      </c>
      <c r="H132" s="26">
        <f t="shared" si="32"/>
        <v>0</v>
      </c>
      <c r="I132" s="26">
        <f t="shared" si="32"/>
        <v>0</v>
      </c>
      <c r="J132" s="26">
        <f t="shared" si="32"/>
        <v>0</v>
      </c>
      <c r="K132" s="26">
        <f t="shared" si="32"/>
        <v>0</v>
      </c>
      <c r="L132" s="27" t="s">
        <v>497</v>
      </c>
      <c r="M132" s="35"/>
    </row>
    <row r="133" spans="1:13" s="7" customFormat="1" ht="76.5">
      <c r="A133" s="24" t="s">
        <v>101</v>
      </c>
      <c r="B133" s="51">
        <f t="shared" si="29"/>
        <v>0</v>
      </c>
      <c r="C133" s="23">
        <v>0</v>
      </c>
      <c r="D133" s="23">
        <v>0</v>
      </c>
      <c r="E133" s="23">
        <v>0</v>
      </c>
      <c r="F133" s="23">
        <v>0</v>
      </c>
      <c r="G133" s="51">
        <f t="shared" si="30"/>
        <v>0</v>
      </c>
      <c r="H133" s="26">
        <v>0</v>
      </c>
      <c r="I133" s="26">
        <v>0</v>
      </c>
      <c r="J133" s="26">
        <v>0</v>
      </c>
      <c r="K133" s="26">
        <v>0</v>
      </c>
      <c r="L133" s="27" t="s">
        <v>497</v>
      </c>
      <c r="M133" s="33" t="s">
        <v>496</v>
      </c>
    </row>
    <row r="134" spans="1:13" s="7" customFormat="1" ht="25.5">
      <c r="A134" s="69" t="s">
        <v>102</v>
      </c>
      <c r="B134" s="70">
        <f>C134+D134+E134+F134</f>
        <v>48617.863559999998</v>
      </c>
      <c r="C134" s="70">
        <f t="shared" ref="C134:F135" si="33">C135</f>
        <v>48617.863559999998</v>
      </c>
      <c r="D134" s="70">
        <f t="shared" si="33"/>
        <v>0</v>
      </c>
      <c r="E134" s="70">
        <f t="shared" si="33"/>
        <v>0</v>
      </c>
      <c r="F134" s="70">
        <f t="shared" si="33"/>
        <v>0</v>
      </c>
      <c r="G134" s="70">
        <f>H134+I134+J134+K134</f>
        <v>47237.07157</v>
      </c>
      <c r="H134" s="70">
        <f t="shared" ref="H134:K135" si="34">H135</f>
        <v>47237.07157</v>
      </c>
      <c r="I134" s="70">
        <f t="shared" si="34"/>
        <v>0</v>
      </c>
      <c r="J134" s="70">
        <f t="shared" si="34"/>
        <v>0</v>
      </c>
      <c r="K134" s="70">
        <f t="shared" si="34"/>
        <v>0</v>
      </c>
      <c r="L134" s="76">
        <f t="shared" si="22"/>
        <v>0.97159908130689576</v>
      </c>
      <c r="M134" s="35"/>
    </row>
    <row r="135" spans="1:13" s="9" customFormat="1" ht="45" customHeight="1">
      <c r="A135" s="25" t="s">
        <v>59</v>
      </c>
      <c r="B135" s="58">
        <f t="shared" ref="B135:B158" si="35">C135+D135+E135+F135</f>
        <v>48617.863559999998</v>
      </c>
      <c r="C135" s="26">
        <f t="shared" si="33"/>
        <v>48617.863559999998</v>
      </c>
      <c r="D135" s="26">
        <f t="shared" si="33"/>
        <v>0</v>
      </c>
      <c r="E135" s="26">
        <f t="shared" si="33"/>
        <v>0</v>
      </c>
      <c r="F135" s="26">
        <f t="shared" si="33"/>
        <v>0</v>
      </c>
      <c r="G135" s="58">
        <f t="shared" si="30"/>
        <v>47237.07157</v>
      </c>
      <c r="H135" s="26">
        <f t="shared" si="34"/>
        <v>47237.07157</v>
      </c>
      <c r="I135" s="26">
        <f t="shared" si="34"/>
        <v>0</v>
      </c>
      <c r="J135" s="26">
        <f t="shared" si="34"/>
        <v>0</v>
      </c>
      <c r="K135" s="26">
        <f t="shared" si="34"/>
        <v>0</v>
      </c>
      <c r="L135" s="27">
        <f t="shared" si="22"/>
        <v>0.97159908130689576</v>
      </c>
      <c r="M135" s="61"/>
    </row>
    <row r="136" spans="1:13" s="7" customFormat="1" ht="51">
      <c r="A136" s="24" t="s">
        <v>103</v>
      </c>
      <c r="B136" s="51">
        <f t="shared" si="35"/>
        <v>48617.863559999998</v>
      </c>
      <c r="C136" s="23">
        <v>48617.863559999998</v>
      </c>
      <c r="D136" s="23">
        <v>0</v>
      </c>
      <c r="E136" s="23">
        <v>0</v>
      </c>
      <c r="F136" s="23">
        <v>0</v>
      </c>
      <c r="G136" s="51">
        <f t="shared" si="30"/>
        <v>47237.07157</v>
      </c>
      <c r="H136" s="26">
        <v>47237.07157</v>
      </c>
      <c r="I136" s="26">
        <v>0</v>
      </c>
      <c r="J136" s="26">
        <v>0</v>
      </c>
      <c r="K136" s="26">
        <v>0</v>
      </c>
      <c r="L136" s="27">
        <f>G136/B136</f>
        <v>0.97159908130689576</v>
      </c>
      <c r="M136" s="35" t="s">
        <v>615</v>
      </c>
    </row>
    <row r="137" spans="1:13" s="9" customFormat="1" ht="25.5">
      <c r="A137" s="72" t="s">
        <v>104</v>
      </c>
      <c r="B137" s="73">
        <f t="shared" si="35"/>
        <v>72844.7</v>
      </c>
      <c r="C137" s="73">
        <f>C138+C145+C148+C151+C154</f>
        <v>47398.7</v>
      </c>
      <c r="D137" s="73">
        <f>D138+D145+D148+D151+D154+D163</f>
        <v>25446</v>
      </c>
      <c r="E137" s="73">
        <f>E138+E145+E148+E151+E154+E163</f>
        <v>0</v>
      </c>
      <c r="F137" s="73">
        <f>F138+F145+F148+F151+F154+F163</f>
        <v>0</v>
      </c>
      <c r="G137" s="73">
        <f>H137+I137+J137+K137</f>
        <v>72788.399999999994</v>
      </c>
      <c r="H137" s="73">
        <f>H138+H145+H148+H151+H154+H163</f>
        <v>47342.400000000001</v>
      </c>
      <c r="I137" s="73">
        <f>I138+I145+I148+I151+I154+I163</f>
        <v>25446</v>
      </c>
      <c r="J137" s="73">
        <f>J138+J145+J148+J151+J154+J163</f>
        <v>0</v>
      </c>
      <c r="K137" s="73">
        <f>K138+K148+K151+K154+K163</f>
        <v>0</v>
      </c>
      <c r="L137" s="75">
        <f t="shared" si="22"/>
        <v>0.99922712290667681</v>
      </c>
      <c r="M137" s="61"/>
    </row>
    <row r="138" spans="1:13" s="7" customFormat="1" ht="25.5">
      <c r="A138" s="69" t="s">
        <v>105</v>
      </c>
      <c r="B138" s="70">
        <f t="shared" si="35"/>
        <v>27892.7</v>
      </c>
      <c r="C138" s="70">
        <f t="shared" ref="C138:F138" si="36">C139+C141+C143</f>
        <v>27892.7</v>
      </c>
      <c r="D138" s="70">
        <f t="shared" si="36"/>
        <v>0</v>
      </c>
      <c r="E138" s="70">
        <f t="shared" si="36"/>
        <v>0</v>
      </c>
      <c r="F138" s="70">
        <f t="shared" si="36"/>
        <v>0</v>
      </c>
      <c r="G138" s="70">
        <f>H138+I138+J138+K138</f>
        <v>27836.400000000001</v>
      </c>
      <c r="H138" s="70">
        <f>H139+H141+H143</f>
        <v>27836.400000000001</v>
      </c>
      <c r="I138" s="70">
        <f>I139+I141+I143</f>
        <v>0</v>
      </c>
      <c r="J138" s="70">
        <f>J139+J141+J143</f>
        <v>0</v>
      </c>
      <c r="K138" s="70">
        <f>K139+K141+K143</f>
        <v>0</v>
      </c>
      <c r="L138" s="76">
        <f t="shared" si="22"/>
        <v>0.99798155072832684</v>
      </c>
      <c r="M138" s="35"/>
    </row>
    <row r="139" spans="1:13" s="7" customFormat="1" ht="90.75" customHeight="1">
      <c r="A139" s="25" t="s">
        <v>106</v>
      </c>
      <c r="B139" s="58">
        <f t="shared" si="35"/>
        <v>27892.7</v>
      </c>
      <c r="C139" s="26">
        <f t="shared" ref="C139:K139" si="37">C140</f>
        <v>27892.7</v>
      </c>
      <c r="D139" s="26">
        <f t="shared" si="37"/>
        <v>0</v>
      </c>
      <c r="E139" s="26">
        <f t="shared" si="37"/>
        <v>0</v>
      </c>
      <c r="F139" s="26">
        <f t="shared" si="37"/>
        <v>0</v>
      </c>
      <c r="G139" s="58">
        <f>H139+I139+J139+K139</f>
        <v>27836.400000000001</v>
      </c>
      <c r="H139" s="26">
        <f t="shared" si="37"/>
        <v>27836.400000000001</v>
      </c>
      <c r="I139" s="26">
        <f t="shared" si="37"/>
        <v>0</v>
      </c>
      <c r="J139" s="26">
        <f t="shared" si="37"/>
        <v>0</v>
      </c>
      <c r="K139" s="26">
        <f t="shared" si="37"/>
        <v>0</v>
      </c>
      <c r="L139" s="27">
        <f t="shared" si="22"/>
        <v>0.99798155072832684</v>
      </c>
      <c r="M139" s="35"/>
    </row>
    <row r="140" spans="1:13" s="7" customFormat="1" ht="71.25" customHeight="1">
      <c r="A140" s="24" t="s">
        <v>107</v>
      </c>
      <c r="B140" s="51">
        <f t="shared" si="35"/>
        <v>27892.7</v>
      </c>
      <c r="C140" s="23">
        <v>27892.7</v>
      </c>
      <c r="D140" s="23">
        <v>0</v>
      </c>
      <c r="E140" s="23">
        <v>0</v>
      </c>
      <c r="F140" s="23">
        <v>0</v>
      </c>
      <c r="G140" s="51">
        <f>H140+I140+J140+K140</f>
        <v>27836.400000000001</v>
      </c>
      <c r="H140" s="26">
        <v>27836.400000000001</v>
      </c>
      <c r="I140" s="26">
        <v>0</v>
      </c>
      <c r="J140" s="26">
        <v>0</v>
      </c>
      <c r="K140" s="26">
        <v>0</v>
      </c>
      <c r="L140" s="27">
        <f t="shared" si="22"/>
        <v>0.99798155072832684</v>
      </c>
      <c r="M140" s="33" t="s">
        <v>621</v>
      </c>
    </row>
    <row r="141" spans="1:13" s="7" customFormat="1" ht="57.75" customHeight="1">
      <c r="A141" s="25" t="s">
        <v>108</v>
      </c>
      <c r="B141" s="58">
        <f t="shared" si="35"/>
        <v>0</v>
      </c>
      <c r="C141" s="26">
        <f t="shared" ref="C141:K141" si="38">C142</f>
        <v>0</v>
      </c>
      <c r="D141" s="26">
        <f t="shared" si="38"/>
        <v>0</v>
      </c>
      <c r="E141" s="26">
        <f t="shared" si="38"/>
        <v>0</v>
      </c>
      <c r="F141" s="26">
        <f t="shared" si="38"/>
        <v>0</v>
      </c>
      <c r="G141" s="58">
        <f t="shared" si="38"/>
        <v>0</v>
      </c>
      <c r="H141" s="26">
        <f t="shared" si="38"/>
        <v>0</v>
      </c>
      <c r="I141" s="26">
        <f t="shared" si="38"/>
        <v>0</v>
      </c>
      <c r="J141" s="26">
        <f t="shared" si="38"/>
        <v>0</v>
      </c>
      <c r="K141" s="26">
        <f t="shared" si="38"/>
        <v>0</v>
      </c>
      <c r="L141" s="27" t="s">
        <v>497</v>
      </c>
      <c r="M141" s="35" t="s">
        <v>497</v>
      </c>
    </row>
    <row r="142" spans="1:13" s="7" customFormat="1" ht="69" customHeight="1">
      <c r="A142" s="24" t="s">
        <v>109</v>
      </c>
      <c r="B142" s="51">
        <f t="shared" si="35"/>
        <v>0</v>
      </c>
      <c r="C142" s="23">
        <v>0</v>
      </c>
      <c r="D142" s="23">
        <v>0</v>
      </c>
      <c r="E142" s="23">
        <v>0</v>
      </c>
      <c r="F142" s="23">
        <v>0</v>
      </c>
      <c r="G142" s="51">
        <f t="shared" ref="G142:G173" si="39">H142+I142+J142+K142</f>
        <v>0</v>
      </c>
      <c r="H142" s="26">
        <v>0</v>
      </c>
      <c r="I142" s="26">
        <v>0</v>
      </c>
      <c r="J142" s="26">
        <v>0</v>
      </c>
      <c r="K142" s="26">
        <v>0</v>
      </c>
      <c r="L142" s="27" t="s">
        <v>497</v>
      </c>
      <c r="M142" s="33" t="s">
        <v>496</v>
      </c>
    </row>
    <row r="143" spans="1:13" s="7" customFormat="1" ht="158.25" customHeight="1">
      <c r="A143" s="25" t="s">
        <v>110</v>
      </c>
      <c r="B143" s="58">
        <f t="shared" si="35"/>
        <v>0</v>
      </c>
      <c r="C143" s="26">
        <f t="shared" ref="C143:F143" si="40">C144</f>
        <v>0</v>
      </c>
      <c r="D143" s="26">
        <f t="shared" si="40"/>
        <v>0</v>
      </c>
      <c r="E143" s="26">
        <f t="shared" si="40"/>
        <v>0</v>
      </c>
      <c r="F143" s="26">
        <f t="shared" si="40"/>
        <v>0</v>
      </c>
      <c r="G143" s="58">
        <f t="shared" si="39"/>
        <v>0</v>
      </c>
      <c r="H143" s="26">
        <f>H144</f>
        <v>0</v>
      </c>
      <c r="I143" s="26">
        <f>I144</f>
        <v>0</v>
      </c>
      <c r="J143" s="26">
        <f>J144</f>
        <v>0</v>
      </c>
      <c r="K143" s="26">
        <f>K144</f>
        <v>0</v>
      </c>
      <c r="L143" s="27" t="s">
        <v>497</v>
      </c>
      <c r="M143" s="35"/>
    </row>
    <row r="144" spans="1:13" s="7" customFormat="1" ht="208.5" customHeight="1">
      <c r="A144" s="24" t="s">
        <v>111</v>
      </c>
      <c r="B144" s="51">
        <f t="shared" si="35"/>
        <v>0</v>
      </c>
      <c r="C144" s="23">
        <v>0</v>
      </c>
      <c r="D144" s="23">
        <v>0</v>
      </c>
      <c r="E144" s="23">
        <v>0</v>
      </c>
      <c r="F144" s="23">
        <v>0</v>
      </c>
      <c r="G144" s="51">
        <f t="shared" si="39"/>
        <v>0</v>
      </c>
      <c r="H144" s="26">
        <v>0</v>
      </c>
      <c r="I144" s="26">
        <v>0</v>
      </c>
      <c r="J144" s="26">
        <v>0</v>
      </c>
      <c r="K144" s="26">
        <v>0</v>
      </c>
      <c r="L144" s="27" t="s">
        <v>497</v>
      </c>
      <c r="M144" s="33" t="s">
        <v>496</v>
      </c>
    </row>
    <row r="145" spans="1:13" s="7" customFormat="1" ht="25.5">
      <c r="A145" s="69" t="s">
        <v>112</v>
      </c>
      <c r="B145" s="70">
        <f t="shared" si="35"/>
        <v>31363</v>
      </c>
      <c r="C145" s="70">
        <f t="shared" ref="C145:K145" si="41">C146</f>
        <v>19006</v>
      </c>
      <c r="D145" s="70">
        <f t="shared" si="41"/>
        <v>12357</v>
      </c>
      <c r="E145" s="70">
        <f t="shared" si="41"/>
        <v>0</v>
      </c>
      <c r="F145" s="70">
        <f t="shared" si="41"/>
        <v>0</v>
      </c>
      <c r="G145" s="70">
        <f t="shared" si="39"/>
        <v>31363</v>
      </c>
      <c r="H145" s="70">
        <f t="shared" si="41"/>
        <v>19006</v>
      </c>
      <c r="I145" s="70">
        <f t="shared" si="41"/>
        <v>12357</v>
      </c>
      <c r="J145" s="70">
        <f t="shared" si="41"/>
        <v>0</v>
      </c>
      <c r="K145" s="70">
        <f t="shared" si="41"/>
        <v>0</v>
      </c>
      <c r="L145" s="76">
        <f t="shared" ref="L145:L210" si="42">G145/B145</f>
        <v>1</v>
      </c>
      <c r="M145" s="35"/>
    </row>
    <row r="146" spans="1:13" s="7" customFormat="1" ht="51" customHeight="1">
      <c r="A146" s="25" t="s">
        <v>113</v>
      </c>
      <c r="B146" s="58">
        <f t="shared" si="35"/>
        <v>31363</v>
      </c>
      <c r="C146" s="26">
        <f t="shared" ref="C146:K146" si="43">C147</f>
        <v>19006</v>
      </c>
      <c r="D146" s="26">
        <f t="shared" si="43"/>
        <v>12357</v>
      </c>
      <c r="E146" s="26">
        <f t="shared" si="43"/>
        <v>0</v>
      </c>
      <c r="F146" s="26">
        <f t="shared" si="43"/>
        <v>0</v>
      </c>
      <c r="G146" s="58">
        <f t="shared" si="39"/>
        <v>31363</v>
      </c>
      <c r="H146" s="26">
        <f t="shared" si="43"/>
        <v>19006</v>
      </c>
      <c r="I146" s="26">
        <f t="shared" si="43"/>
        <v>12357</v>
      </c>
      <c r="J146" s="26">
        <f t="shared" si="43"/>
        <v>0</v>
      </c>
      <c r="K146" s="26">
        <f t="shared" si="43"/>
        <v>0</v>
      </c>
      <c r="L146" s="27">
        <f t="shared" si="42"/>
        <v>1</v>
      </c>
      <c r="M146" s="35"/>
    </row>
    <row r="147" spans="1:13" s="7" customFormat="1" ht="43.5" customHeight="1">
      <c r="A147" s="24" t="s">
        <v>114</v>
      </c>
      <c r="B147" s="51">
        <f t="shared" si="35"/>
        <v>31363</v>
      </c>
      <c r="C147" s="23">
        <v>19006</v>
      </c>
      <c r="D147" s="23">
        <v>12357</v>
      </c>
      <c r="E147" s="23">
        <v>0</v>
      </c>
      <c r="F147" s="23">
        <v>0</v>
      </c>
      <c r="G147" s="51">
        <f t="shared" si="39"/>
        <v>31363</v>
      </c>
      <c r="H147" s="26">
        <v>19006</v>
      </c>
      <c r="I147" s="26">
        <v>12357</v>
      </c>
      <c r="J147" s="26">
        <v>0</v>
      </c>
      <c r="K147" s="26">
        <v>0</v>
      </c>
      <c r="L147" s="27">
        <f t="shared" si="42"/>
        <v>1</v>
      </c>
      <c r="M147" s="33" t="s">
        <v>498</v>
      </c>
    </row>
    <row r="148" spans="1:13" s="7" customFormat="1" ht="45" customHeight="1">
      <c r="A148" s="69" t="s">
        <v>115</v>
      </c>
      <c r="B148" s="70">
        <f t="shared" si="35"/>
        <v>0</v>
      </c>
      <c r="C148" s="70">
        <f t="shared" ref="C148:K148" si="44">C149</f>
        <v>0</v>
      </c>
      <c r="D148" s="70">
        <f t="shared" si="44"/>
        <v>0</v>
      </c>
      <c r="E148" s="70">
        <f t="shared" si="44"/>
        <v>0</v>
      </c>
      <c r="F148" s="70">
        <f t="shared" si="44"/>
        <v>0</v>
      </c>
      <c r="G148" s="70">
        <f t="shared" si="39"/>
        <v>0</v>
      </c>
      <c r="H148" s="70">
        <f t="shared" si="44"/>
        <v>0</v>
      </c>
      <c r="I148" s="70">
        <f t="shared" si="44"/>
        <v>0</v>
      </c>
      <c r="J148" s="70">
        <f t="shared" si="44"/>
        <v>0</v>
      </c>
      <c r="K148" s="70">
        <f t="shared" si="44"/>
        <v>0</v>
      </c>
      <c r="L148" s="76" t="s">
        <v>497</v>
      </c>
      <c r="M148" s="35" t="s">
        <v>497</v>
      </c>
    </row>
    <row r="149" spans="1:13" s="7" customFormat="1" ht="40.5" customHeight="1">
      <c r="A149" s="25" t="s">
        <v>116</v>
      </c>
      <c r="B149" s="58">
        <f t="shared" si="35"/>
        <v>0</v>
      </c>
      <c r="C149" s="26">
        <f t="shared" ref="C149:K149" si="45">C150</f>
        <v>0</v>
      </c>
      <c r="D149" s="26">
        <f t="shared" si="45"/>
        <v>0</v>
      </c>
      <c r="E149" s="26">
        <f t="shared" si="45"/>
        <v>0</v>
      </c>
      <c r="F149" s="26">
        <f t="shared" si="45"/>
        <v>0</v>
      </c>
      <c r="G149" s="58">
        <f t="shared" si="39"/>
        <v>0</v>
      </c>
      <c r="H149" s="26">
        <f t="shared" si="45"/>
        <v>0</v>
      </c>
      <c r="I149" s="26">
        <f t="shared" si="45"/>
        <v>0</v>
      </c>
      <c r="J149" s="26">
        <f t="shared" si="45"/>
        <v>0</v>
      </c>
      <c r="K149" s="26">
        <f t="shared" si="45"/>
        <v>0</v>
      </c>
      <c r="L149" s="27" t="s">
        <v>497</v>
      </c>
      <c r="M149" s="35" t="s">
        <v>497</v>
      </c>
    </row>
    <row r="150" spans="1:13" s="7" customFormat="1" ht="96.75" customHeight="1">
      <c r="A150" s="24" t="s">
        <v>117</v>
      </c>
      <c r="B150" s="51">
        <f t="shared" si="35"/>
        <v>0</v>
      </c>
      <c r="C150" s="23">
        <v>0</v>
      </c>
      <c r="D150" s="23">
        <v>0</v>
      </c>
      <c r="E150" s="23">
        <v>0</v>
      </c>
      <c r="F150" s="23">
        <v>0</v>
      </c>
      <c r="G150" s="51">
        <f t="shared" si="39"/>
        <v>0</v>
      </c>
      <c r="H150" s="26">
        <v>0</v>
      </c>
      <c r="I150" s="26">
        <v>0</v>
      </c>
      <c r="J150" s="26">
        <v>0</v>
      </c>
      <c r="K150" s="26">
        <v>0</v>
      </c>
      <c r="L150" s="27" t="s">
        <v>497</v>
      </c>
      <c r="M150" s="33" t="s">
        <v>496</v>
      </c>
    </row>
    <row r="151" spans="1:13" s="7" customFormat="1" ht="25.5">
      <c r="A151" s="69" t="s">
        <v>118</v>
      </c>
      <c r="B151" s="70">
        <f t="shared" si="35"/>
        <v>13089</v>
      </c>
      <c r="C151" s="70">
        <f t="shared" ref="C151:K151" si="46">C152</f>
        <v>0</v>
      </c>
      <c r="D151" s="70">
        <f t="shared" si="46"/>
        <v>13089</v>
      </c>
      <c r="E151" s="70">
        <f t="shared" si="46"/>
        <v>0</v>
      </c>
      <c r="F151" s="70">
        <f t="shared" si="46"/>
        <v>0</v>
      </c>
      <c r="G151" s="70">
        <f t="shared" si="39"/>
        <v>13089</v>
      </c>
      <c r="H151" s="70">
        <f t="shared" si="46"/>
        <v>0</v>
      </c>
      <c r="I151" s="70">
        <f t="shared" si="46"/>
        <v>13089</v>
      </c>
      <c r="J151" s="70">
        <f t="shared" si="46"/>
        <v>0</v>
      </c>
      <c r="K151" s="70">
        <f t="shared" si="46"/>
        <v>0</v>
      </c>
      <c r="L151" s="76">
        <f t="shared" si="42"/>
        <v>1</v>
      </c>
      <c r="M151" s="35"/>
    </row>
    <row r="152" spans="1:13" s="7" customFormat="1" ht="93" customHeight="1">
      <c r="A152" s="25" t="s">
        <v>119</v>
      </c>
      <c r="B152" s="58">
        <f t="shared" si="35"/>
        <v>13089</v>
      </c>
      <c r="C152" s="26">
        <f t="shared" ref="C152:K152" si="47">C153</f>
        <v>0</v>
      </c>
      <c r="D152" s="26">
        <f t="shared" si="47"/>
        <v>13089</v>
      </c>
      <c r="E152" s="26">
        <f t="shared" si="47"/>
        <v>0</v>
      </c>
      <c r="F152" s="26">
        <f t="shared" si="47"/>
        <v>0</v>
      </c>
      <c r="G152" s="58">
        <f t="shared" si="39"/>
        <v>13089</v>
      </c>
      <c r="H152" s="26">
        <f t="shared" si="47"/>
        <v>0</v>
      </c>
      <c r="I152" s="26">
        <f t="shared" si="47"/>
        <v>13089</v>
      </c>
      <c r="J152" s="26">
        <f t="shared" si="47"/>
        <v>0</v>
      </c>
      <c r="K152" s="26">
        <f t="shared" si="47"/>
        <v>0</v>
      </c>
      <c r="L152" s="27">
        <f t="shared" si="42"/>
        <v>1</v>
      </c>
      <c r="M152" s="35"/>
    </row>
    <row r="153" spans="1:13" s="7" customFormat="1" ht="80.25" customHeight="1">
      <c r="A153" s="24" t="s">
        <v>120</v>
      </c>
      <c r="B153" s="51">
        <f t="shared" si="35"/>
        <v>13089</v>
      </c>
      <c r="C153" s="23">
        <v>0</v>
      </c>
      <c r="D153" s="23">
        <v>13089</v>
      </c>
      <c r="E153" s="23">
        <v>0</v>
      </c>
      <c r="F153" s="23">
        <v>0</v>
      </c>
      <c r="G153" s="51">
        <f t="shared" si="39"/>
        <v>13089</v>
      </c>
      <c r="H153" s="26">
        <v>0</v>
      </c>
      <c r="I153" s="26">
        <v>13089</v>
      </c>
      <c r="J153" s="26">
        <v>0</v>
      </c>
      <c r="K153" s="26">
        <v>0</v>
      </c>
      <c r="L153" s="27">
        <f t="shared" si="42"/>
        <v>1</v>
      </c>
      <c r="M153" s="33" t="s">
        <v>498</v>
      </c>
    </row>
    <row r="154" spans="1:13" s="7" customFormat="1" ht="48.75" customHeight="1">
      <c r="A154" s="69" t="s">
        <v>479</v>
      </c>
      <c r="B154" s="70">
        <f t="shared" si="35"/>
        <v>500</v>
      </c>
      <c r="C154" s="70">
        <f>C155+C160</f>
        <v>500</v>
      </c>
      <c r="D154" s="70">
        <f>D155+D160</f>
        <v>0</v>
      </c>
      <c r="E154" s="70">
        <f>E155+E160</f>
        <v>0</v>
      </c>
      <c r="F154" s="70">
        <f>F155+F160</f>
        <v>0</v>
      </c>
      <c r="G154" s="70">
        <f t="shared" si="39"/>
        <v>500</v>
      </c>
      <c r="H154" s="70">
        <f>H155+H160</f>
        <v>500</v>
      </c>
      <c r="I154" s="70">
        <f>I155+I160</f>
        <v>0</v>
      </c>
      <c r="J154" s="70">
        <f>J155+J160</f>
        <v>0</v>
      </c>
      <c r="K154" s="70">
        <f>K155+K160</f>
        <v>0</v>
      </c>
      <c r="L154" s="76">
        <f t="shared" si="42"/>
        <v>1</v>
      </c>
      <c r="M154" s="61"/>
    </row>
    <row r="155" spans="1:13" s="7" customFormat="1" ht="48.75" customHeight="1">
      <c r="A155" s="25" t="s">
        <v>480</v>
      </c>
      <c r="B155" s="58">
        <f t="shared" si="35"/>
        <v>500</v>
      </c>
      <c r="C155" s="26">
        <f>C156+C157+C158+C159</f>
        <v>500</v>
      </c>
      <c r="D155" s="26">
        <f>D156+D157+D158+D159</f>
        <v>0</v>
      </c>
      <c r="E155" s="26">
        <f>E156+E157+E158+E159</f>
        <v>0</v>
      </c>
      <c r="F155" s="26">
        <f>F156+F157+F158+F159</f>
        <v>0</v>
      </c>
      <c r="G155" s="58">
        <f t="shared" si="39"/>
        <v>500</v>
      </c>
      <c r="H155" s="26">
        <f>H156+H157+H158+H159</f>
        <v>500</v>
      </c>
      <c r="I155" s="26">
        <f>I156+I157+I158+I159</f>
        <v>0</v>
      </c>
      <c r="J155" s="26">
        <f>J156+J157+J158+J159</f>
        <v>0</v>
      </c>
      <c r="K155" s="26">
        <f>K156+K157+K158+K159</f>
        <v>0</v>
      </c>
      <c r="L155" s="27">
        <f t="shared" si="42"/>
        <v>1</v>
      </c>
      <c r="M155" s="35"/>
    </row>
    <row r="156" spans="1:13" s="7" customFormat="1" ht="95.25" customHeight="1">
      <c r="A156" s="24" t="s">
        <v>481</v>
      </c>
      <c r="B156" s="51">
        <f t="shared" si="35"/>
        <v>0</v>
      </c>
      <c r="C156" s="23">
        <v>0</v>
      </c>
      <c r="D156" s="23">
        <v>0</v>
      </c>
      <c r="E156" s="23">
        <v>0</v>
      </c>
      <c r="F156" s="23">
        <v>0</v>
      </c>
      <c r="G156" s="51">
        <f t="shared" si="39"/>
        <v>0</v>
      </c>
      <c r="H156" s="26">
        <v>0</v>
      </c>
      <c r="I156" s="26">
        <v>0</v>
      </c>
      <c r="J156" s="26">
        <v>0</v>
      </c>
      <c r="K156" s="26">
        <v>0</v>
      </c>
      <c r="L156" s="27" t="s">
        <v>497</v>
      </c>
      <c r="M156" s="33" t="s">
        <v>496</v>
      </c>
    </row>
    <row r="157" spans="1:13" s="7" customFormat="1" ht="44.25" customHeight="1">
      <c r="A157" s="24" t="s">
        <v>482</v>
      </c>
      <c r="B157" s="51">
        <f t="shared" si="35"/>
        <v>500</v>
      </c>
      <c r="C157" s="23">
        <v>500</v>
      </c>
      <c r="D157" s="23">
        <v>0</v>
      </c>
      <c r="E157" s="23">
        <v>0</v>
      </c>
      <c r="F157" s="23">
        <v>0</v>
      </c>
      <c r="G157" s="51">
        <f t="shared" si="39"/>
        <v>500</v>
      </c>
      <c r="H157" s="26">
        <v>500</v>
      </c>
      <c r="I157" s="26">
        <v>0</v>
      </c>
      <c r="J157" s="26">
        <v>0</v>
      </c>
      <c r="K157" s="26">
        <v>0</v>
      </c>
      <c r="L157" s="27">
        <f t="shared" si="42"/>
        <v>1</v>
      </c>
      <c r="M157" s="35" t="s">
        <v>498</v>
      </c>
    </row>
    <row r="158" spans="1:13" s="7" customFormat="1" ht="69" customHeight="1">
      <c r="A158" s="24" t="s">
        <v>483</v>
      </c>
      <c r="B158" s="51">
        <f t="shared" si="35"/>
        <v>0</v>
      </c>
      <c r="C158" s="23">
        <v>0</v>
      </c>
      <c r="D158" s="23">
        <v>0</v>
      </c>
      <c r="E158" s="23">
        <v>0</v>
      </c>
      <c r="F158" s="23">
        <v>0</v>
      </c>
      <c r="G158" s="51">
        <f t="shared" si="39"/>
        <v>0</v>
      </c>
      <c r="H158" s="26">
        <v>0</v>
      </c>
      <c r="I158" s="26">
        <v>0</v>
      </c>
      <c r="J158" s="26">
        <v>0</v>
      </c>
      <c r="K158" s="26">
        <v>0</v>
      </c>
      <c r="L158" s="27" t="s">
        <v>497</v>
      </c>
      <c r="M158" s="33" t="s">
        <v>496</v>
      </c>
    </row>
    <row r="159" spans="1:13" s="7" customFormat="1" ht="41.25" customHeight="1">
      <c r="A159" s="24" t="s">
        <v>484</v>
      </c>
      <c r="B159" s="51">
        <f>C159+D159+E159+F159+F158</f>
        <v>0</v>
      </c>
      <c r="C159" s="23">
        <v>0</v>
      </c>
      <c r="D159" s="23">
        <v>0</v>
      </c>
      <c r="E159" s="23">
        <v>0</v>
      </c>
      <c r="F159" s="23">
        <v>0</v>
      </c>
      <c r="G159" s="51">
        <f t="shared" si="39"/>
        <v>0</v>
      </c>
      <c r="H159" s="26">
        <v>0</v>
      </c>
      <c r="I159" s="26">
        <v>0</v>
      </c>
      <c r="J159" s="26">
        <v>0</v>
      </c>
      <c r="K159" s="26">
        <v>0</v>
      </c>
      <c r="L159" s="27" t="s">
        <v>497</v>
      </c>
      <c r="M159" s="33" t="s">
        <v>496</v>
      </c>
    </row>
    <row r="160" spans="1:13" s="7" customFormat="1" ht="59.25" customHeight="1">
      <c r="A160" s="25" t="s">
        <v>485</v>
      </c>
      <c r="B160" s="58">
        <f>C160+D160+E160+F160</f>
        <v>0</v>
      </c>
      <c r="C160" s="26">
        <f>C161+C162</f>
        <v>0</v>
      </c>
      <c r="D160" s="26">
        <f>D161+D162</f>
        <v>0</v>
      </c>
      <c r="E160" s="26">
        <f>E161+E162</f>
        <v>0</v>
      </c>
      <c r="F160" s="26">
        <f>F161+F162</f>
        <v>0</v>
      </c>
      <c r="G160" s="58">
        <f t="shared" si="39"/>
        <v>0</v>
      </c>
      <c r="H160" s="26">
        <f>H161+H162</f>
        <v>0</v>
      </c>
      <c r="I160" s="26">
        <f>I161+I162</f>
        <v>0</v>
      </c>
      <c r="J160" s="26">
        <f>J161+J162</f>
        <v>0</v>
      </c>
      <c r="K160" s="26">
        <f>K161+K162</f>
        <v>0</v>
      </c>
      <c r="L160" s="27" t="s">
        <v>497</v>
      </c>
      <c r="M160" s="35"/>
    </row>
    <row r="161" spans="1:13" s="7" customFormat="1" ht="44.25" customHeight="1">
      <c r="A161" s="24" t="s">
        <v>486</v>
      </c>
      <c r="B161" s="51">
        <f>C161+D161+E161+F161</f>
        <v>0</v>
      </c>
      <c r="C161" s="23">
        <f t="shared" ref="C161:F161" si="48">C162+C163</f>
        <v>0</v>
      </c>
      <c r="D161" s="23">
        <f t="shared" si="48"/>
        <v>0</v>
      </c>
      <c r="E161" s="23">
        <f t="shared" si="48"/>
        <v>0</v>
      </c>
      <c r="F161" s="23">
        <f t="shared" si="48"/>
        <v>0</v>
      </c>
      <c r="G161" s="51">
        <f t="shared" si="39"/>
        <v>0</v>
      </c>
      <c r="H161" s="26">
        <v>0</v>
      </c>
      <c r="I161" s="26">
        <v>0</v>
      </c>
      <c r="J161" s="26">
        <v>0</v>
      </c>
      <c r="K161" s="26">
        <v>0</v>
      </c>
      <c r="L161" s="27" t="s">
        <v>497</v>
      </c>
      <c r="M161" s="33" t="s">
        <v>496</v>
      </c>
    </row>
    <row r="162" spans="1:13" s="7" customFormat="1" ht="100.5" customHeight="1">
      <c r="A162" s="24" t="s">
        <v>487</v>
      </c>
      <c r="B162" s="51">
        <f>C162+D162+E162+F162</f>
        <v>0</v>
      </c>
      <c r="C162" s="23">
        <f t="shared" ref="C162:F162" si="49">C163+C164</f>
        <v>0</v>
      </c>
      <c r="D162" s="23">
        <f t="shared" si="49"/>
        <v>0</v>
      </c>
      <c r="E162" s="23">
        <f t="shared" si="49"/>
        <v>0</v>
      </c>
      <c r="F162" s="23">
        <f t="shared" si="49"/>
        <v>0</v>
      </c>
      <c r="G162" s="51">
        <f t="shared" si="39"/>
        <v>0</v>
      </c>
      <c r="H162" s="26">
        <v>0</v>
      </c>
      <c r="I162" s="26">
        <v>0</v>
      </c>
      <c r="J162" s="26">
        <v>0</v>
      </c>
      <c r="K162" s="26">
        <v>0</v>
      </c>
      <c r="L162" s="27" t="s">
        <v>497</v>
      </c>
      <c r="M162" s="33" t="s">
        <v>496</v>
      </c>
    </row>
    <row r="163" spans="1:13" s="7" customFormat="1" ht="63" customHeight="1">
      <c r="A163" s="69" t="s">
        <v>488</v>
      </c>
      <c r="B163" s="70">
        <f t="shared" ref="B163:F164" si="50">B164</f>
        <v>0</v>
      </c>
      <c r="C163" s="70">
        <f t="shared" si="50"/>
        <v>0</v>
      </c>
      <c r="D163" s="70">
        <f t="shared" si="50"/>
        <v>0</v>
      </c>
      <c r="E163" s="70">
        <f t="shared" si="50"/>
        <v>0</v>
      </c>
      <c r="F163" s="70">
        <f t="shared" si="50"/>
        <v>0</v>
      </c>
      <c r="G163" s="70">
        <f t="shared" si="39"/>
        <v>0</v>
      </c>
      <c r="H163" s="70">
        <f t="shared" ref="H163:K164" si="51">H164</f>
        <v>0</v>
      </c>
      <c r="I163" s="70">
        <f t="shared" si="51"/>
        <v>0</v>
      </c>
      <c r="J163" s="70">
        <f t="shared" si="51"/>
        <v>0</v>
      </c>
      <c r="K163" s="70">
        <f t="shared" si="51"/>
        <v>0</v>
      </c>
      <c r="L163" s="74" t="s">
        <v>497</v>
      </c>
      <c r="M163" s="35"/>
    </row>
    <row r="164" spans="1:13" s="7" customFormat="1" ht="86.25" customHeight="1">
      <c r="A164" s="25" t="s">
        <v>489</v>
      </c>
      <c r="B164" s="58">
        <f t="shared" si="50"/>
        <v>0</v>
      </c>
      <c r="C164" s="26">
        <f t="shared" si="50"/>
        <v>0</v>
      </c>
      <c r="D164" s="26">
        <f t="shared" si="50"/>
        <v>0</v>
      </c>
      <c r="E164" s="26">
        <f t="shared" si="50"/>
        <v>0</v>
      </c>
      <c r="F164" s="26">
        <f t="shared" si="50"/>
        <v>0</v>
      </c>
      <c r="G164" s="58">
        <f t="shared" si="39"/>
        <v>0</v>
      </c>
      <c r="H164" s="26">
        <f t="shared" si="51"/>
        <v>0</v>
      </c>
      <c r="I164" s="26">
        <f t="shared" si="51"/>
        <v>0</v>
      </c>
      <c r="J164" s="26">
        <f t="shared" si="51"/>
        <v>0</v>
      </c>
      <c r="K164" s="26">
        <f t="shared" si="51"/>
        <v>0</v>
      </c>
      <c r="L164" s="27" t="s">
        <v>497</v>
      </c>
      <c r="M164" s="35" t="s">
        <v>497</v>
      </c>
    </row>
    <row r="165" spans="1:13" s="7" customFormat="1" ht="84" customHeight="1">
      <c r="A165" s="24" t="s">
        <v>490</v>
      </c>
      <c r="B165" s="51">
        <f t="shared" ref="B165:B180" si="52">C165+D165+E165+F165</f>
        <v>0</v>
      </c>
      <c r="C165" s="23">
        <v>0</v>
      </c>
      <c r="D165" s="23">
        <v>0</v>
      </c>
      <c r="E165" s="23">
        <v>0</v>
      </c>
      <c r="F165" s="23">
        <v>0</v>
      </c>
      <c r="G165" s="51">
        <f t="shared" si="39"/>
        <v>0</v>
      </c>
      <c r="H165" s="26">
        <v>0</v>
      </c>
      <c r="I165" s="26">
        <v>0</v>
      </c>
      <c r="J165" s="26">
        <v>0</v>
      </c>
      <c r="K165" s="26">
        <v>0</v>
      </c>
      <c r="L165" s="27" t="s">
        <v>497</v>
      </c>
      <c r="M165" s="33" t="s">
        <v>496</v>
      </c>
    </row>
    <row r="166" spans="1:13" s="9" customFormat="1">
      <c r="A166" s="72" t="s">
        <v>121</v>
      </c>
      <c r="B166" s="73">
        <f>B167+B174+B185</f>
        <v>593468.03</v>
      </c>
      <c r="C166" s="73">
        <f>C167+C174+C185</f>
        <v>520699.10000000003</v>
      </c>
      <c r="D166" s="73">
        <f>D167+D174+D185</f>
        <v>7274.75</v>
      </c>
      <c r="E166" s="73">
        <f>E167+E174+E185</f>
        <v>1860.5</v>
      </c>
      <c r="F166" s="73">
        <f>F167+F174+F185</f>
        <v>63633.68</v>
      </c>
      <c r="G166" s="73">
        <f>H166+I166+J166+K166</f>
        <v>593161.74</v>
      </c>
      <c r="H166" s="73">
        <f>H167+H174+H185</f>
        <v>520416.68</v>
      </c>
      <c r="I166" s="73">
        <f>I167+I174+I185</f>
        <v>7250.88</v>
      </c>
      <c r="J166" s="73">
        <f>J167+J174+J185</f>
        <v>1860.5</v>
      </c>
      <c r="K166" s="73">
        <f>K167+K174+K185</f>
        <v>63633.68</v>
      </c>
      <c r="L166" s="75">
        <f t="shared" si="42"/>
        <v>0.99948389806271443</v>
      </c>
      <c r="M166" s="61"/>
    </row>
    <row r="167" spans="1:13" s="7" customFormat="1" ht="25.5">
      <c r="A167" s="69" t="s">
        <v>122</v>
      </c>
      <c r="B167" s="70">
        <f>C167+D167+F167+E167</f>
        <v>388400.5</v>
      </c>
      <c r="C167" s="70">
        <f>C168</f>
        <v>326703.18</v>
      </c>
      <c r="D167" s="70">
        <f>D168</f>
        <v>0</v>
      </c>
      <c r="E167" s="70">
        <f>E168</f>
        <v>0</v>
      </c>
      <c r="F167" s="70">
        <f>F168</f>
        <v>61697.32</v>
      </c>
      <c r="G167" s="70">
        <f>H167+I167+J167+K167</f>
        <v>388209.81</v>
      </c>
      <c r="H167" s="70">
        <f>H168</f>
        <v>326512.49</v>
      </c>
      <c r="I167" s="70">
        <f>I168</f>
        <v>0</v>
      </c>
      <c r="J167" s="70">
        <f>J168</f>
        <v>0</v>
      </c>
      <c r="K167" s="70">
        <f>K168</f>
        <v>61697.32</v>
      </c>
      <c r="L167" s="76">
        <f t="shared" si="42"/>
        <v>0.999509037707212</v>
      </c>
      <c r="M167" s="35"/>
    </row>
    <row r="168" spans="1:13" s="7" customFormat="1" ht="69" customHeight="1">
      <c r="A168" s="25" t="s">
        <v>123</v>
      </c>
      <c r="B168" s="58">
        <f t="shared" si="52"/>
        <v>388400.5</v>
      </c>
      <c r="C168" s="26">
        <f>C169+C170+C171+C172+C173</f>
        <v>326703.18</v>
      </c>
      <c r="D168" s="26">
        <f>D169+D170+D171+D172+D173</f>
        <v>0</v>
      </c>
      <c r="E168" s="26">
        <f t="shared" ref="E168" si="53">E169+E170+E171+E172+E173</f>
        <v>0</v>
      </c>
      <c r="F168" s="26">
        <f>F169+F170+F171+F172+F173</f>
        <v>61697.32</v>
      </c>
      <c r="G168" s="58">
        <f>H168+I168+J168+K168</f>
        <v>388209.81</v>
      </c>
      <c r="H168" s="26">
        <f>H169+H170+H171+H172+H173</f>
        <v>326512.49</v>
      </c>
      <c r="I168" s="26">
        <f>I169+I170+I171+I172+I173</f>
        <v>0</v>
      </c>
      <c r="J168" s="26">
        <f>J169+J170+J171+J172+J173</f>
        <v>0</v>
      </c>
      <c r="K168" s="26">
        <f>K169+K170+K171+K172+K173</f>
        <v>61697.32</v>
      </c>
      <c r="L168" s="27">
        <f t="shared" si="42"/>
        <v>0.999509037707212</v>
      </c>
      <c r="M168" s="35"/>
    </row>
    <row r="169" spans="1:13" s="7" customFormat="1" ht="60" customHeight="1">
      <c r="A169" s="24" t="s">
        <v>537</v>
      </c>
      <c r="B169" s="51">
        <f t="shared" si="52"/>
        <v>366395.12</v>
      </c>
      <c r="C169" s="23">
        <v>304697.8</v>
      </c>
      <c r="D169" s="23">
        <v>0</v>
      </c>
      <c r="E169" s="23">
        <v>0</v>
      </c>
      <c r="F169" s="23">
        <v>61697.32</v>
      </c>
      <c r="G169" s="51">
        <f t="shared" si="39"/>
        <v>366395.12</v>
      </c>
      <c r="H169" s="26">
        <v>304697.8</v>
      </c>
      <c r="I169" s="26">
        <v>0</v>
      </c>
      <c r="J169" s="26">
        <v>0</v>
      </c>
      <c r="K169" s="26">
        <v>61697.32</v>
      </c>
      <c r="L169" s="27">
        <f t="shared" si="42"/>
        <v>1</v>
      </c>
      <c r="M169" s="33" t="s">
        <v>499</v>
      </c>
    </row>
    <row r="170" spans="1:13" s="7" customFormat="1" ht="72.75" customHeight="1">
      <c r="A170" s="24" t="s">
        <v>124</v>
      </c>
      <c r="B170" s="51">
        <f t="shared" si="52"/>
        <v>798.26</v>
      </c>
      <c r="C170" s="23">
        <v>798.26</v>
      </c>
      <c r="D170" s="23">
        <v>0</v>
      </c>
      <c r="E170" s="23">
        <v>0</v>
      </c>
      <c r="F170" s="23">
        <v>0</v>
      </c>
      <c r="G170" s="51">
        <f t="shared" si="39"/>
        <v>798.26</v>
      </c>
      <c r="H170" s="26">
        <v>798.26</v>
      </c>
      <c r="I170" s="26">
        <v>0</v>
      </c>
      <c r="J170" s="26">
        <v>0</v>
      </c>
      <c r="K170" s="26">
        <v>0</v>
      </c>
      <c r="L170" s="27">
        <f t="shared" si="42"/>
        <v>1</v>
      </c>
      <c r="M170" s="33" t="s">
        <v>499</v>
      </c>
    </row>
    <row r="171" spans="1:13" s="7" customFormat="1" ht="69.75" customHeight="1">
      <c r="A171" s="24" t="s">
        <v>125</v>
      </c>
      <c r="B171" s="51">
        <f t="shared" si="52"/>
        <v>10745</v>
      </c>
      <c r="C171" s="23">
        <v>10745</v>
      </c>
      <c r="D171" s="23">
        <v>0</v>
      </c>
      <c r="E171" s="23">
        <v>0</v>
      </c>
      <c r="F171" s="23">
        <v>0</v>
      </c>
      <c r="G171" s="51">
        <f t="shared" si="39"/>
        <v>10745</v>
      </c>
      <c r="H171" s="26">
        <v>10745</v>
      </c>
      <c r="I171" s="26">
        <v>0</v>
      </c>
      <c r="J171" s="26">
        <v>0</v>
      </c>
      <c r="K171" s="26">
        <v>0</v>
      </c>
      <c r="L171" s="27">
        <f t="shared" si="42"/>
        <v>1</v>
      </c>
      <c r="M171" s="33" t="s">
        <v>499</v>
      </c>
    </row>
    <row r="172" spans="1:13" s="7" customFormat="1" ht="57.75" customHeight="1">
      <c r="A172" s="24" t="s">
        <v>126</v>
      </c>
      <c r="B172" s="51">
        <f t="shared" si="52"/>
        <v>10462.120000000001</v>
      </c>
      <c r="C172" s="23">
        <v>10462.120000000001</v>
      </c>
      <c r="D172" s="23">
        <v>0</v>
      </c>
      <c r="E172" s="23">
        <v>0</v>
      </c>
      <c r="F172" s="23">
        <v>0</v>
      </c>
      <c r="G172" s="51">
        <f t="shared" si="39"/>
        <v>10271.43</v>
      </c>
      <c r="H172" s="26">
        <v>10271.43</v>
      </c>
      <c r="I172" s="26">
        <v>0</v>
      </c>
      <c r="J172" s="26">
        <v>0</v>
      </c>
      <c r="K172" s="26">
        <v>0</v>
      </c>
      <c r="L172" s="27">
        <f t="shared" si="42"/>
        <v>0.98177329260226409</v>
      </c>
      <c r="M172" s="33" t="s">
        <v>622</v>
      </c>
    </row>
    <row r="173" spans="1:13" s="7" customFormat="1" ht="73.5" customHeight="1">
      <c r="A173" s="24" t="s">
        <v>127</v>
      </c>
      <c r="B173" s="51">
        <f t="shared" si="52"/>
        <v>0</v>
      </c>
      <c r="C173" s="23">
        <v>0</v>
      </c>
      <c r="D173" s="23">
        <v>0</v>
      </c>
      <c r="E173" s="23">
        <v>0</v>
      </c>
      <c r="F173" s="23">
        <v>0</v>
      </c>
      <c r="G173" s="51">
        <f t="shared" si="39"/>
        <v>0</v>
      </c>
      <c r="H173" s="26">
        <v>0</v>
      </c>
      <c r="I173" s="26">
        <v>0</v>
      </c>
      <c r="J173" s="26">
        <v>0</v>
      </c>
      <c r="K173" s="26">
        <v>0</v>
      </c>
      <c r="L173" s="27" t="s">
        <v>497</v>
      </c>
      <c r="M173" s="33" t="s">
        <v>496</v>
      </c>
    </row>
    <row r="174" spans="1:13" s="8" customFormat="1" ht="25.5">
      <c r="A174" s="69" t="s">
        <v>128</v>
      </c>
      <c r="B174" s="70">
        <f>B175+B178+B181+B183</f>
        <v>174708.61000000002</v>
      </c>
      <c r="C174" s="70">
        <f>C175+C178+C181+C183</f>
        <v>163637.00000000003</v>
      </c>
      <c r="D174" s="70">
        <f>D175+D178+D181+D183</f>
        <v>7274.75</v>
      </c>
      <c r="E174" s="70">
        <f>E175+E178+E181+E183</f>
        <v>1860.5</v>
      </c>
      <c r="F174" s="70">
        <f>F175+F178+F181+F183</f>
        <v>1936.36</v>
      </c>
      <c r="G174" s="70">
        <f>H174+I174+J174+K174</f>
        <v>174684.74000000002</v>
      </c>
      <c r="H174" s="70">
        <f>H175+H178+H181+H183</f>
        <v>163637.00000000003</v>
      </c>
      <c r="I174" s="70">
        <f>I175+I178+I181+I183</f>
        <v>7250.88</v>
      </c>
      <c r="J174" s="70">
        <f>J175+J178+J181+J183</f>
        <v>1860.5</v>
      </c>
      <c r="K174" s="70">
        <f>K175+K178+K181+K183</f>
        <v>1936.36</v>
      </c>
      <c r="L174" s="76">
        <f t="shared" si="42"/>
        <v>0.99986337250350743</v>
      </c>
      <c r="M174" s="35"/>
    </row>
    <row r="175" spans="1:13" s="8" customFormat="1" ht="25.5">
      <c r="A175" s="25" t="s">
        <v>129</v>
      </c>
      <c r="B175" s="58">
        <f>C175+D175+E175+F175</f>
        <v>164048.82</v>
      </c>
      <c r="C175" s="26">
        <f>C176+C177</f>
        <v>162112.46000000002</v>
      </c>
      <c r="D175" s="26">
        <f>D176+D177</f>
        <v>0</v>
      </c>
      <c r="E175" s="26">
        <f>E176+E177</f>
        <v>0</v>
      </c>
      <c r="F175" s="26">
        <f>F176+F177</f>
        <v>1936.36</v>
      </c>
      <c r="G175" s="58">
        <f>H175+I175+J175+K175</f>
        <v>164048.82</v>
      </c>
      <c r="H175" s="26">
        <f>H176+H177</f>
        <v>162112.46000000002</v>
      </c>
      <c r="I175" s="26">
        <f>I176+I177</f>
        <v>0</v>
      </c>
      <c r="J175" s="26">
        <f>J176+J177</f>
        <v>0</v>
      </c>
      <c r="K175" s="26">
        <f>K176+K177</f>
        <v>1936.36</v>
      </c>
      <c r="L175" s="27">
        <f t="shared" si="42"/>
        <v>1</v>
      </c>
      <c r="M175" s="35"/>
    </row>
    <row r="176" spans="1:13" s="7" customFormat="1" ht="75.75" customHeight="1">
      <c r="A176" s="24" t="s">
        <v>130</v>
      </c>
      <c r="B176" s="51">
        <f t="shared" si="52"/>
        <v>163938.5</v>
      </c>
      <c r="C176" s="23">
        <v>162002.14000000001</v>
      </c>
      <c r="D176" s="23">
        <v>0</v>
      </c>
      <c r="E176" s="23">
        <v>0</v>
      </c>
      <c r="F176" s="23">
        <v>1936.36</v>
      </c>
      <c r="G176" s="51">
        <f t="shared" ref="G176:G206" si="54">H176+I176+J176+K176</f>
        <v>163938.5</v>
      </c>
      <c r="H176" s="26">
        <v>162002.14000000001</v>
      </c>
      <c r="I176" s="26">
        <v>0</v>
      </c>
      <c r="J176" s="26">
        <v>0</v>
      </c>
      <c r="K176" s="26">
        <v>1936.36</v>
      </c>
      <c r="L176" s="27">
        <f t="shared" si="42"/>
        <v>1</v>
      </c>
      <c r="M176" s="33" t="s">
        <v>499</v>
      </c>
    </row>
    <row r="177" spans="1:14" s="7" customFormat="1" ht="69.75" customHeight="1">
      <c r="A177" s="24" t="s">
        <v>538</v>
      </c>
      <c r="B177" s="51">
        <f t="shared" si="52"/>
        <v>110.32</v>
      </c>
      <c r="C177" s="23">
        <v>110.32</v>
      </c>
      <c r="D177" s="23">
        <v>0</v>
      </c>
      <c r="E177" s="23">
        <v>0</v>
      </c>
      <c r="F177" s="23">
        <v>0</v>
      </c>
      <c r="G177" s="51">
        <f t="shared" si="54"/>
        <v>110.32</v>
      </c>
      <c r="H177" s="26">
        <v>110.32</v>
      </c>
      <c r="I177" s="26">
        <v>0</v>
      </c>
      <c r="J177" s="26">
        <v>0</v>
      </c>
      <c r="K177" s="26">
        <v>0</v>
      </c>
      <c r="L177" s="27">
        <f t="shared" si="42"/>
        <v>1</v>
      </c>
      <c r="M177" s="33" t="s">
        <v>498</v>
      </c>
    </row>
    <row r="178" spans="1:14" s="7" customFormat="1" ht="72.75" customHeight="1">
      <c r="A178" s="25" t="s">
        <v>539</v>
      </c>
      <c r="B178" s="58">
        <f>C178+D178+E178+F178</f>
        <v>3036.7799999999997</v>
      </c>
      <c r="C178" s="26">
        <f>C179+C180</f>
        <v>715.2</v>
      </c>
      <c r="D178" s="26">
        <f>D179+D180</f>
        <v>2321.58</v>
      </c>
      <c r="E178" s="26">
        <f>E179+E180</f>
        <v>0</v>
      </c>
      <c r="F178" s="26">
        <f>F179+F180+E178</f>
        <v>0</v>
      </c>
      <c r="G178" s="58">
        <f>H178+I178+J178+K178</f>
        <v>3012.91</v>
      </c>
      <c r="H178" s="26">
        <f>H179+H180</f>
        <v>715.2</v>
      </c>
      <c r="I178" s="26">
        <f>I179+I180</f>
        <v>2297.71</v>
      </c>
      <c r="J178" s="26">
        <f>J179+J180</f>
        <v>0</v>
      </c>
      <c r="K178" s="26">
        <f>K179+K180</f>
        <v>0</v>
      </c>
      <c r="L178" s="27">
        <f t="shared" si="42"/>
        <v>0.9921397006039292</v>
      </c>
      <c r="M178" s="35"/>
    </row>
    <row r="179" spans="1:14" s="7" customFormat="1" ht="99" customHeight="1">
      <c r="A179" s="24" t="s">
        <v>540</v>
      </c>
      <c r="B179" s="51">
        <f t="shared" si="52"/>
        <v>1430.4</v>
      </c>
      <c r="C179" s="23">
        <v>715.2</v>
      </c>
      <c r="D179" s="23">
        <v>715.2</v>
      </c>
      <c r="E179" s="23">
        <v>0</v>
      </c>
      <c r="F179" s="23">
        <v>0</v>
      </c>
      <c r="G179" s="51">
        <f t="shared" si="54"/>
        <v>1430.4</v>
      </c>
      <c r="H179" s="26">
        <v>715.2</v>
      </c>
      <c r="I179" s="26">
        <v>715.2</v>
      </c>
      <c r="J179" s="26">
        <v>0</v>
      </c>
      <c r="K179" s="26">
        <v>0</v>
      </c>
      <c r="L179" s="27">
        <f t="shared" si="42"/>
        <v>1</v>
      </c>
      <c r="M179" s="33" t="s">
        <v>498</v>
      </c>
    </row>
    <row r="180" spans="1:14" s="7" customFormat="1" ht="156" customHeight="1">
      <c r="A180" s="24" t="s">
        <v>541</v>
      </c>
      <c r="B180" s="51">
        <f t="shared" si="52"/>
        <v>1606.38</v>
      </c>
      <c r="C180" s="23">
        <v>0</v>
      </c>
      <c r="D180" s="23">
        <v>1606.38</v>
      </c>
      <c r="E180" s="23">
        <v>0</v>
      </c>
      <c r="F180" s="23">
        <v>0</v>
      </c>
      <c r="G180" s="51">
        <f t="shared" si="54"/>
        <v>1582.51</v>
      </c>
      <c r="H180" s="26">
        <v>0</v>
      </c>
      <c r="I180" s="26">
        <v>1582.51</v>
      </c>
      <c r="J180" s="26">
        <v>0</v>
      </c>
      <c r="K180" s="26">
        <v>0</v>
      </c>
      <c r="L180" s="27">
        <f t="shared" si="42"/>
        <v>0.98514050224728889</v>
      </c>
      <c r="M180" s="33" t="s">
        <v>691</v>
      </c>
    </row>
    <row r="181" spans="1:14" s="7" customFormat="1" ht="30.75" customHeight="1">
      <c r="A181" s="25" t="s">
        <v>542</v>
      </c>
      <c r="B181" s="58">
        <f t="shared" ref="B181:B187" si="55">C181+D181+E181+F181</f>
        <v>3290.01</v>
      </c>
      <c r="C181" s="26">
        <f>C182</f>
        <v>809.34</v>
      </c>
      <c r="D181" s="26">
        <f>D182</f>
        <v>620.16999999999996</v>
      </c>
      <c r="E181" s="26">
        <f>E182</f>
        <v>1860.5</v>
      </c>
      <c r="F181" s="26">
        <f>F182</f>
        <v>0</v>
      </c>
      <c r="G181" s="58">
        <f t="shared" ref="G181:G187" si="56">H181+I181+J181+K181</f>
        <v>3290.01</v>
      </c>
      <c r="H181" s="26">
        <f>H182</f>
        <v>809.34</v>
      </c>
      <c r="I181" s="26">
        <f>I182</f>
        <v>620.16999999999996</v>
      </c>
      <c r="J181" s="26">
        <f>J182</f>
        <v>1860.5</v>
      </c>
      <c r="K181" s="26">
        <f>K182</f>
        <v>0</v>
      </c>
      <c r="L181" s="27">
        <f t="shared" si="42"/>
        <v>1</v>
      </c>
      <c r="M181" s="35"/>
    </row>
    <row r="182" spans="1:14" s="7" customFormat="1" ht="132" customHeight="1">
      <c r="A182" s="24" t="s">
        <v>543</v>
      </c>
      <c r="B182" s="51">
        <f t="shared" si="55"/>
        <v>3290.01</v>
      </c>
      <c r="C182" s="23">
        <v>809.34</v>
      </c>
      <c r="D182" s="23">
        <v>620.16999999999996</v>
      </c>
      <c r="E182" s="23">
        <v>1860.5</v>
      </c>
      <c r="F182" s="23">
        <v>0</v>
      </c>
      <c r="G182" s="51">
        <f t="shared" si="56"/>
        <v>3290.01</v>
      </c>
      <c r="H182" s="26">
        <v>809.34</v>
      </c>
      <c r="I182" s="26">
        <v>620.16999999999996</v>
      </c>
      <c r="J182" s="26">
        <v>1860.5</v>
      </c>
      <c r="K182" s="26">
        <v>0</v>
      </c>
      <c r="L182" s="27">
        <f>G182/B182</f>
        <v>1</v>
      </c>
      <c r="M182" s="33" t="s">
        <v>498</v>
      </c>
    </row>
    <row r="183" spans="1:14" s="7" customFormat="1" ht="67.5" customHeight="1">
      <c r="A183" s="25" t="s">
        <v>131</v>
      </c>
      <c r="B183" s="58">
        <f t="shared" si="55"/>
        <v>4333</v>
      </c>
      <c r="C183" s="26">
        <f>C184</f>
        <v>0</v>
      </c>
      <c r="D183" s="26">
        <f>D184</f>
        <v>4333</v>
      </c>
      <c r="E183" s="26">
        <f>E184</f>
        <v>0</v>
      </c>
      <c r="F183" s="26">
        <f>F184</f>
        <v>0</v>
      </c>
      <c r="G183" s="58">
        <f t="shared" si="56"/>
        <v>4333</v>
      </c>
      <c r="H183" s="26">
        <f>H184</f>
        <v>0</v>
      </c>
      <c r="I183" s="26">
        <f>I184</f>
        <v>4333</v>
      </c>
      <c r="J183" s="26">
        <f>J184</f>
        <v>0</v>
      </c>
      <c r="K183" s="26">
        <f>K184</f>
        <v>0</v>
      </c>
      <c r="L183" s="27">
        <f>G183/B183</f>
        <v>1</v>
      </c>
      <c r="M183" s="35"/>
    </row>
    <row r="184" spans="1:14" s="7" customFormat="1" ht="81.75" customHeight="1">
      <c r="A184" s="24" t="s">
        <v>132</v>
      </c>
      <c r="B184" s="51">
        <f t="shared" si="55"/>
        <v>4333</v>
      </c>
      <c r="C184" s="23">
        <v>0</v>
      </c>
      <c r="D184" s="23">
        <v>4333</v>
      </c>
      <c r="E184" s="23">
        <v>0</v>
      </c>
      <c r="F184" s="23">
        <v>0</v>
      </c>
      <c r="G184" s="51">
        <f t="shared" si="56"/>
        <v>4333</v>
      </c>
      <c r="H184" s="26">
        <v>0</v>
      </c>
      <c r="I184" s="26">
        <v>4333</v>
      </c>
      <c r="J184" s="26">
        <v>0</v>
      </c>
      <c r="K184" s="26">
        <v>0</v>
      </c>
      <c r="L184" s="27">
        <f>G184/B184</f>
        <v>1</v>
      </c>
      <c r="M184" s="33" t="s">
        <v>498</v>
      </c>
    </row>
    <row r="185" spans="1:14" s="8" customFormat="1" ht="25.5">
      <c r="A185" s="69" t="s">
        <v>133</v>
      </c>
      <c r="B185" s="70">
        <f t="shared" si="55"/>
        <v>30358.92</v>
      </c>
      <c r="C185" s="70">
        <f t="shared" ref="C185:F185" si="57">C186</f>
        <v>30358.92</v>
      </c>
      <c r="D185" s="70">
        <f t="shared" si="57"/>
        <v>0</v>
      </c>
      <c r="E185" s="70">
        <f t="shared" si="57"/>
        <v>0</v>
      </c>
      <c r="F185" s="70">
        <f t="shared" si="57"/>
        <v>0</v>
      </c>
      <c r="G185" s="70">
        <f t="shared" si="56"/>
        <v>30267.19</v>
      </c>
      <c r="H185" s="70">
        <f t="shared" ref="H185:K186" si="58">H186</f>
        <v>30267.19</v>
      </c>
      <c r="I185" s="70">
        <f t="shared" si="58"/>
        <v>0</v>
      </c>
      <c r="J185" s="70">
        <f t="shared" si="58"/>
        <v>0</v>
      </c>
      <c r="K185" s="70">
        <f t="shared" si="58"/>
        <v>0</v>
      </c>
      <c r="L185" s="76">
        <f>G185/B185</f>
        <v>0.99697848276552659</v>
      </c>
      <c r="M185" s="35"/>
    </row>
    <row r="186" spans="1:14" s="7" customFormat="1" ht="42.75" customHeight="1">
      <c r="A186" s="25" t="s">
        <v>59</v>
      </c>
      <c r="B186" s="58">
        <f t="shared" si="55"/>
        <v>30358.92</v>
      </c>
      <c r="C186" s="26">
        <f>C187</f>
        <v>30358.92</v>
      </c>
      <c r="D186" s="26">
        <f>D187</f>
        <v>0</v>
      </c>
      <c r="E186" s="26">
        <f>E187</f>
        <v>0</v>
      </c>
      <c r="F186" s="26">
        <f>F187</f>
        <v>0</v>
      </c>
      <c r="G186" s="58">
        <f t="shared" si="56"/>
        <v>30267.19</v>
      </c>
      <c r="H186" s="26">
        <f t="shared" si="58"/>
        <v>30267.19</v>
      </c>
      <c r="I186" s="26">
        <f t="shared" si="58"/>
        <v>0</v>
      </c>
      <c r="J186" s="26">
        <f t="shared" si="58"/>
        <v>0</v>
      </c>
      <c r="K186" s="26">
        <f t="shared" si="58"/>
        <v>0</v>
      </c>
      <c r="L186" s="27">
        <f t="shared" si="42"/>
        <v>0.99697848276552659</v>
      </c>
      <c r="M186" s="35"/>
    </row>
    <row r="187" spans="1:14" s="7" customFormat="1" ht="48" customHeight="1">
      <c r="A187" s="24" t="s">
        <v>134</v>
      </c>
      <c r="B187" s="51">
        <f t="shared" si="55"/>
        <v>30358.92</v>
      </c>
      <c r="C187" s="23">
        <v>30358.92</v>
      </c>
      <c r="D187" s="23">
        <v>0</v>
      </c>
      <c r="E187" s="23">
        <v>0</v>
      </c>
      <c r="F187" s="23">
        <v>0</v>
      </c>
      <c r="G187" s="51">
        <f t="shared" si="56"/>
        <v>30267.19</v>
      </c>
      <c r="H187" s="26">
        <v>30267.19</v>
      </c>
      <c r="I187" s="26">
        <v>0</v>
      </c>
      <c r="J187" s="26">
        <v>0</v>
      </c>
      <c r="K187" s="26">
        <v>0</v>
      </c>
      <c r="L187" s="27">
        <f t="shared" si="42"/>
        <v>0.99697848276552659</v>
      </c>
      <c r="M187" s="33" t="s">
        <v>624</v>
      </c>
    </row>
    <row r="188" spans="1:14" s="9" customFormat="1" ht="25.5">
      <c r="A188" s="72" t="s">
        <v>135</v>
      </c>
      <c r="B188" s="73">
        <f>B189+B192+B196</f>
        <v>12767.5</v>
      </c>
      <c r="C188" s="73">
        <f t="shared" ref="C188:K188" si="59">C189+C192+C196</f>
        <v>1698.5</v>
      </c>
      <c r="D188" s="73">
        <f t="shared" si="59"/>
        <v>5324</v>
      </c>
      <c r="E188" s="73">
        <f t="shared" si="59"/>
        <v>0</v>
      </c>
      <c r="F188" s="73">
        <f t="shared" si="59"/>
        <v>5745</v>
      </c>
      <c r="G188" s="73">
        <f t="shared" si="54"/>
        <v>12526.35</v>
      </c>
      <c r="H188" s="73">
        <f t="shared" si="59"/>
        <v>1698.5</v>
      </c>
      <c r="I188" s="73">
        <f t="shared" si="59"/>
        <v>5082.8500000000004</v>
      </c>
      <c r="J188" s="73">
        <f t="shared" si="59"/>
        <v>0</v>
      </c>
      <c r="K188" s="73">
        <f t="shared" si="59"/>
        <v>5745</v>
      </c>
      <c r="L188" s="75">
        <f t="shared" si="42"/>
        <v>0.9811121989426278</v>
      </c>
      <c r="M188" s="61"/>
      <c r="N188" s="12"/>
    </row>
    <row r="189" spans="1:14" s="8" customFormat="1" ht="46.5" customHeight="1">
      <c r="A189" s="69" t="s">
        <v>136</v>
      </c>
      <c r="B189" s="70">
        <f t="shared" ref="B189:B222" si="60">C189+D189+E189+F189</f>
        <v>2545</v>
      </c>
      <c r="C189" s="70">
        <f t="shared" ref="C189:K189" si="61">C190</f>
        <v>0</v>
      </c>
      <c r="D189" s="70">
        <f t="shared" si="61"/>
        <v>0</v>
      </c>
      <c r="E189" s="70">
        <f t="shared" si="61"/>
        <v>0</v>
      </c>
      <c r="F189" s="70">
        <f t="shared" si="61"/>
        <v>2545</v>
      </c>
      <c r="G189" s="70">
        <f t="shared" si="54"/>
        <v>2545</v>
      </c>
      <c r="H189" s="70">
        <f t="shared" si="61"/>
        <v>0</v>
      </c>
      <c r="I189" s="70">
        <f t="shared" si="61"/>
        <v>0</v>
      </c>
      <c r="J189" s="70">
        <f t="shared" si="61"/>
        <v>0</v>
      </c>
      <c r="K189" s="70">
        <f t="shared" si="61"/>
        <v>2545</v>
      </c>
      <c r="L189" s="76">
        <f t="shared" si="42"/>
        <v>1</v>
      </c>
      <c r="M189" s="35"/>
    </row>
    <row r="190" spans="1:14" s="8" customFormat="1" ht="81.75" customHeight="1">
      <c r="A190" s="25" t="s">
        <v>137</v>
      </c>
      <c r="B190" s="58">
        <f t="shared" si="60"/>
        <v>2545</v>
      </c>
      <c r="C190" s="26">
        <f t="shared" ref="C190:K190" si="62">C191</f>
        <v>0</v>
      </c>
      <c r="D190" s="26">
        <f t="shared" si="62"/>
        <v>0</v>
      </c>
      <c r="E190" s="26">
        <f t="shared" si="62"/>
        <v>0</v>
      </c>
      <c r="F190" s="26">
        <f t="shared" si="62"/>
        <v>2545</v>
      </c>
      <c r="G190" s="58">
        <f t="shared" si="54"/>
        <v>2545</v>
      </c>
      <c r="H190" s="26">
        <f t="shared" si="62"/>
        <v>0</v>
      </c>
      <c r="I190" s="26">
        <f t="shared" si="62"/>
        <v>0</v>
      </c>
      <c r="J190" s="26">
        <f t="shared" si="62"/>
        <v>0</v>
      </c>
      <c r="K190" s="26">
        <f t="shared" si="62"/>
        <v>2545</v>
      </c>
      <c r="L190" s="27">
        <f t="shared" si="42"/>
        <v>1</v>
      </c>
      <c r="M190" s="35"/>
    </row>
    <row r="191" spans="1:14" s="10" customFormat="1" ht="31.5" customHeight="1">
      <c r="A191" s="24" t="s">
        <v>138</v>
      </c>
      <c r="B191" s="51">
        <f t="shared" si="60"/>
        <v>2545</v>
      </c>
      <c r="C191" s="23">
        <v>0</v>
      </c>
      <c r="D191" s="23">
        <v>0</v>
      </c>
      <c r="E191" s="23">
        <v>0</v>
      </c>
      <c r="F191" s="23">
        <v>2545</v>
      </c>
      <c r="G191" s="51">
        <f t="shared" si="54"/>
        <v>2545</v>
      </c>
      <c r="H191" s="26">
        <v>0</v>
      </c>
      <c r="I191" s="26">
        <v>0</v>
      </c>
      <c r="J191" s="26">
        <v>0</v>
      </c>
      <c r="K191" s="26">
        <v>2545</v>
      </c>
      <c r="L191" s="27">
        <f t="shared" si="42"/>
        <v>1</v>
      </c>
      <c r="M191" s="33" t="s">
        <v>498</v>
      </c>
    </row>
    <row r="192" spans="1:14" s="7" customFormat="1" ht="46.5" customHeight="1">
      <c r="A192" s="69" t="s">
        <v>139</v>
      </c>
      <c r="B192" s="70">
        <f t="shared" si="60"/>
        <v>4898.5</v>
      </c>
      <c r="C192" s="70">
        <f t="shared" ref="C192:K192" si="63">C193</f>
        <v>1698.5</v>
      </c>
      <c r="D192" s="70">
        <f t="shared" si="63"/>
        <v>0</v>
      </c>
      <c r="E192" s="70">
        <f t="shared" si="63"/>
        <v>0</v>
      </c>
      <c r="F192" s="70">
        <f t="shared" si="63"/>
        <v>3200</v>
      </c>
      <c r="G192" s="70">
        <f t="shared" si="54"/>
        <v>4898.5</v>
      </c>
      <c r="H192" s="70">
        <f t="shared" si="63"/>
        <v>1698.5</v>
      </c>
      <c r="I192" s="70">
        <f t="shared" si="63"/>
        <v>0</v>
      </c>
      <c r="J192" s="70">
        <f t="shared" si="63"/>
        <v>0</v>
      </c>
      <c r="K192" s="70">
        <f t="shared" si="63"/>
        <v>3200</v>
      </c>
      <c r="L192" s="76">
        <f t="shared" si="42"/>
        <v>1</v>
      </c>
      <c r="M192" s="35"/>
    </row>
    <row r="193" spans="1:13" s="7" customFormat="1" ht="56.25" customHeight="1">
      <c r="A193" s="25" t="s">
        <v>140</v>
      </c>
      <c r="B193" s="58">
        <f t="shared" si="60"/>
        <v>4898.5</v>
      </c>
      <c r="C193" s="26">
        <f t="shared" ref="C193:K193" si="64">C194+C195</f>
        <v>1698.5</v>
      </c>
      <c r="D193" s="26">
        <f t="shared" si="64"/>
        <v>0</v>
      </c>
      <c r="E193" s="26">
        <f t="shared" si="64"/>
        <v>0</v>
      </c>
      <c r="F193" s="26">
        <f t="shared" si="64"/>
        <v>3200</v>
      </c>
      <c r="G193" s="58">
        <f t="shared" si="54"/>
        <v>4898.5</v>
      </c>
      <c r="H193" s="26">
        <f t="shared" si="64"/>
        <v>1698.5</v>
      </c>
      <c r="I193" s="26">
        <f t="shared" si="64"/>
        <v>0</v>
      </c>
      <c r="J193" s="26">
        <f t="shared" si="64"/>
        <v>0</v>
      </c>
      <c r="K193" s="26">
        <f t="shared" si="64"/>
        <v>3200</v>
      </c>
      <c r="L193" s="27">
        <f t="shared" si="42"/>
        <v>1</v>
      </c>
      <c r="M193" s="35"/>
    </row>
    <row r="194" spans="1:13" s="7" customFormat="1" ht="105" customHeight="1">
      <c r="A194" s="24" t="s">
        <v>141</v>
      </c>
      <c r="B194" s="51">
        <f t="shared" si="60"/>
        <v>3200</v>
      </c>
      <c r="C194" s="23">
        <v>0</v>
      </c>
      <c r="D194" s="23">
        <v>0</v>
      </c>
      <c r="E194" s="23">
        <v>0</v>
      </c>
      <c r="F194" s="23">
        <v>3200</v>
      </c>
      <c r="G194" s="51">
        <f t="shared" si="54"/>
        <v>3200</v>
      </c>
      <c r="H194" s="26">
        <v>0</v>
      </c>
      <c r="I194" s="26">
        <v>0</v>
      </c>
      <c r="J194" s="26">
        <v>0</v>
      </c>
      <c r="K194" s="26">
        <v>3200</v>
      </c>
      <c r="L194" s="27">
        <f t="shared" si="42"/>
        <v>1</v>
      </c>
      <c r="M194" s="33" t="s">
        <v>498</v>
      </c>
    </row>
    <row r="195" spans="1:13" s="7" customFormat="1" ht="46.5" customHeight="1">
      <c r="A195" s="24" t="s">
        <v>142</v>
      </c>
      <c r="B195" s="51">
        <f t="shared" si="60"/>
        <v>1698.5</v>
      </c>
      <c r="C195" s="23">
        <v>1698.5</v>
      </c>
      <c r="D195" s="23">
        <v>0</v>
      </c>
      <c r="E195" s="23">
        <v>0</v>
      </c>
      <c r="F195" s="23">
        <v>0</v>
      </c>
      <c r="G195" s="51">
        <f t="shared" si="54"/>
        <v>1698.5</v>
      </c>
      <c r="H195" s="26">
        <v>1698.5</v>
      </c>
      <c r="I195" s="26">
        <v>0</v>
      </c>
      <c r="J195" s="26">
        <v>0</v>
      </c>
      <c r="K195" s="26">
        <v>0</v>
      </c>
      <c r="L195" s="27">
        <f t="shared" si="42"/>
        <v>1</v>
      </c>
      <c r="M195" s="33" t="s">
        <v>498</v>
      </c>
    </row>
    <row r="196" spans="1:13" s="7" customFormat="1" ht="55.5" customHeight="1">
      <c r="A196" s="69" t="s">
        <v>143</v>
      </c>
      <c r="B196" s="70">
        <f t="shared" si="60"/>
        <v>5324</v>
      </c>
      <c r="C196" s="70">
        <f t="shared" ref="C196:K196" si="65">C197</f>
        <v>0</v>
      </c>
      <c r="D196" s="70">
        <f t="shared" si="65"/>
        <v>5324</v>
      </c>
      <c r="E196" s="70">
        <f t="shared" si="65"/>
        <v>0</v>
      </c>
      <c r="F196" s="70">
        <f t="shared" si="65"/>
        <v>0</v>
      </c>
      <c r="G196" s="70">
        <f t="shared" si="54"/>
        <v>5082.8500000000004</v>
      </c>
      <c r="H196" s="70">
        <f t="shared" si="65"/>
        <v>0</v>
      </c>
      <c r="I196" s="70">
        <f t="shared" si="65"/>
        <v>5082.8500000000004</v>
      </c>
      <c r="J196" s="70">
        <f t="shared" si="65"/>
        <v>0</v>
      </c>
      <c r="K196" s="70">
        <f t="shared" si="65"/>
        <v>0</v>
      </c>
      <c r="L196" s="76">
        <f t="shared" si="42"/>
        <v>0.9547051089406462</v>
      </c>
      <c r="M196" s="35"/>
    </row>
    <row r="197" spans="1:13" s="7" customFormat="1" ht="37.5" customHeight="1">
      <c r="A197" s="25" t="s">
        <v>144</v>
      </c>
      <c r="B197" s="58">
        <f t="shared" si="60"/>
        <v>5324</v>
      </c>
      <c r="C197" s="26">
        <f t="shared" ref="C197:K197" si="66">C198+C199</f>
        <v>0</v>
      </c>
      <c r="D197" s="26">
        <f t="shared" si="66"/>
        <v>5324</v>
      </c>
      <c r="E197" s="26">
        <f t="shared" si="66"/>
        <v>0</v>
      </c>
      <c r="F197" s="26">
        <f t="shared" si="66"/>
        <v>0</v>
      </c>
      <c r="G197" s="58">
        <f t="shared" si="54"/>
        <v>5082.8500000000004</v>
      </c>
      <c r="H197" s="26">
        <f t="shared" si="66"/>
        <v>0</v>
      </c>
      <c r="I197" s="26">
        <f t="shared" si="66"/>
        <v>5082.8500000000004</v>
      </c>
      <c r="J197" s="26">
        <f t="shared" si="66"/>
        <v>0</v>
      </c>
      <c r="K197" s="26">
        <f t="shared" si="66"/>
        <v>0</v>
      </c>
      <c r="L197" s="27">
        <f t="shared" si="42"/>
        <v>0.9547051089406462</v>
      </c>
      <c r="M197" s="35"/>
    </row>
    <row r="198" spans="1:13" s="7" customFormat="1" ht="77.25" customHeight="1">
      <c r="A198" s="24" t="s">
        <v>145</v>
      </c>
      <c r="B198" s="51">
        <f t="shared" si="60"/>
        <v>5324</v>
      </c>
      <c r="C198" s="23">
        <v>0</v>
      </c>
      <c r="D198" s="23">
        <v>5324</v>
      </c>
      <c r="E198" s="23">
        <v>0</v>
      </c>
      <c r="F198" s="23">
        <v>0</v>
      </c>
      <c r="G198" s="51">
        <f t="shared" si="54"/>
        <v>5082.8500000000004</v>
      </c>
      <c r="H198" s="26">
        <v>0</v>
      </c>
      <c r="I198" s="26">
        <v>5082.8500000000004</v>
      </c>
      <c r="J198" s="26">
        <v>0</v>
      </c>
      <c r="K198" s="26">
        <v>0</v>
      </c>
      <c r="L198" s="27">
        <f>G198/B198</f>
        <v>0.9547051089406462</v>
      </c>
      <c r="M198" s="33" t="s">
        <v>625</v>
      </c>
    </row>
    <row r="199" spans="1:13" s="7" customFormat="1" ht="97.5" customHeight="1">
      <c r="A199" s="24" t="s">
        <v>146</v>
      </c>
      <c r="B199" s="51">
        <f t="shared" si="60"/>
        <v>0</v>
      </c>
      <c r="C199" s="23">
        <v>0</v>
      </c>
      <c r="D199" s="23">
        <v>0</v>
      </c>
      <c r="E199" s="23">
        <v>0</v>
      </c>
      <c r="F199" s="23">
        <v>0</v>
      </c>
      <c r="G199" s="51">
        <f t="shared" si="54"/>
        <v>0</v>
      </c>
      <c r="H199" s="26">
        <v>0</v>
      </c>
      <c r="I199" s="26">
        <v>0</v>
      </c>
      <c r="J199" s="26">
        <v>0</v>
      </c>
      <c r="K199" s="26">
        <v>0</v>
      </c>
      <c r="L199" s="27" t="s">
        <v>497</v>
      </c>
      <c r="M199" s="35" t="s">
        <v>496</v>
      </c>
    </row>
    <row r="200" spans="1:13" s="9" customFormat="1" ht="25.5">
      <c r="A200" s="72" t="s">
        <v>147</v>
      </c>
      <c r="B200" s="73">
        <f t="shared" ref="B200:K200" si="67">B201+B209+B218+B223</f>
        <v>26032.7</v>
      </c>
      <c r="C200" s="73">
        <f t="shared" si="67"/>
        <v>10315</v>
      </c>
      <c r="D200" s="73">
        <f t="shared" si="67"/>
        <v>15717.7</v>
      </c>
      <c r="E200" s="73">
        <f t="shared" si="67"/>
        <v>0</v>
      </c>
      <c r="F200" s="73">
        <f t="shared" si="67"/>
        <v>0</v>
      </c>
      <c r="G200" s="73">
        <f t="shared" si="67"/>
        <v>26030.38</v>
      </c>
      <c r="H200" s="73">
        <f t="shared" si="67"/>
        <v>10314.35</v>
      </c>
      <c r="I200" s="73">
        <f t="shared" si="67"/>
        <v>15716.03</v>
      </c>
      <c r="J200" s="73">
        <f t="shared" si="67"/>
        <v>0</v>
      </c>
      <c r="K200" s="73">
        <f t="shared" si="67"/>
        <v>0</v>
      </c>
      <c r="L200" s="75">
        <f t="shared" si="42"/>
        <v>0.99991088131465422</v>
      </c>
      <c r="M200" s="61"/>
    </row>
    <row r="201" spans="1:13" s="7" customFormat="1" ht="25.5">
      <c r="A201" s="69" t="s">
        <v>148</v>
      </c>
      <c r="B201" s="70">
        <f>C201+D201+E201+F201</f>
        <v>1772.8</v>
      </c>
      <c r="C201" s="70">
        <f>C202+C205+C207</f>
        <v>1772.8</v>
      </c>
      <c r="D201" s="70">
        <f>D202+D205+D207</f>
        <v>0</v>
      </c>
      <c r="E201" s="70">
        <f>E202+E205+E207</f>
        <v>0</v>
      </c>
      <c r="F201" s="70">
        <f>F202+F205+F207</f>
        <v>0</v>
      </c>
      <c r="G201" s="70">
        <f>H201+I201+J201+K201</f>
        <v>1772.44</v>
      </c>
      <c r="H201" s="70">
        <f>H202+H205+H207</f>
        <v>1772.44</v>
      </c>
      <c r="I201" s="70">
        <f>I202+I205+I207</f>
        <v>0</v>
      </c>
      <c r="J201" s="70">
        <f>J202+J205+J207</f>
        <v>0</v>
      </c>
      <c r="K201" s="70">
        <f>K202+K205+K207</f>
        <v>0</v>
      </c>
      <c r="L201" s="76">
        <f t="shared" si="42"/>
        <v>0.99979693140794235</v>
      </c>
      <c r="M201" s="35"/>
    </row>
    <row r="202" spans="1:13" s="7" customFormat="1" ht="45" customHeight="1">
      <c r="A202" s="25" t="s">
        <v>149</v>
      </c>
      <c r="B202" s="58">
        <f t="shared" si="60"/>
        <v>1397.8</v>
      </c>
      <c r="C202" s="26">
        <f t="shared" ref="C202:K202" si="68">C203+C204</f>
        <v>1397.8</v>
      </c>
      <c r="D202" s="26">
        <f t="shared" si="68"/>
        <v>0</v>
      </c>
      <c r="E202" s="26">
        <f t="shared" si="68"/>
        <v>0</v>
      </c>
      <c r="F202" s="26">
        <f t="shared" si="68"/>
        <v>0</v>
      </c>
      <c r="G202" s="58">
        <f t="shared" si="54"/>
        <v>1397.44</v>
      </c>
      <c r="H202" s="26">
        <f t="shared" si="68"/>
        <v>1397.44</v>
      </c>
      <c r="I202" s="26">
        <f t="shared" si="68"/>
        <v>0</v>
      </c>
      <c r="J202" s="26">
        <f t="shared" si="68"/>
        <v>0</v>
      </c>
      <c r="K202" s="26">
        <f t="shared" si="68"/>
        <v>0</v>
      </c>
      <c r="L202" s="27">
        <f t="shared" si="42"/>
        <v>0.99974245242523974</v>
      </c>
      <c r="M202" s="35"/>
    </row>
    <row r="203" spans="1:13" s="7" customFormat="1" ht="27.75" customHeight="1">
      <c r="A203" s="24" t="s">
        <v>150</v>
      </c>
      <c r="B203" s="51">
        <f t="shared" si="60"/>
        <v>180.8</v>
      </c>
      <c r="C203" s="23">
        <v>180.8</v>
      </c>
      <c r="D203" s="23">
        <v>0</v>
      </c>
      <c r="E203" s="23">
        <v>0</v>
      </c>
      <c r="F203" s="23">
        <v>0</v>
      </c>
      <c r="G203" s="51">
        <f t="shared" si="54"/>
        <v>180.75</v>
      </c>
      <c r="H203" s="26">
        <v>180.75</v>
      </c>
      <c r="I203" s="26">
        <v>0</v>
      </c>
      <c r="J203" s="26">
        <v>0</v>
      </c>
      <c r="K203" s="26">
        <v>0</v>
      </c>
      <c r="L203" s="27">
        <f t="shared" si="42"/>
        <v>0.99972345132743357</v>
      </c>
      <c r="M203" s="33" t="s">
        <v>626</v>
      </c>
    </row>
    <row r="204" spans="1:13" s="7" customFormat="1" ht="39.75" customHeight="1">
      <c r="A204" s="24" t="s">
        <v>151</v>
      </c>
      <c r="B204" s="51">
        <f t="shared" si="60"/>
        <v>1217</v>
      </c>
      <c r="C204" s="23">
        <v>1217</v>
      </c>
      <c r="D204" s="23">
        <v>0</v>
      </c>
      <c r="E204" s="23">
        <v>0</v>
      </c>
      <c r="F204" s="23">
        <v>0</v>
      </c>
      <c r="G204" s="51">
        <f t="shared" si="54"/>
        <v>1216.69</v>
      </c>
      <c r="H204" s="26">
        <v>1216.69</v>
      </c>
      <c r="I204" s="26">
        <v>0</v>
      </c>
      <c r="J204" s="26">
        <v>0</v>
      </c>
      <c r="K204" s="26">
        <v>0</v>
      </c>
      <c r="L204" s="27">
        <f t="shared" si="42"/>
        <v>0.99974527526705015</v>
      </c>
      <c r="M204" s="33" t="s">
        <v>626</v>
      </c>
    </row>
    <row r="205" spans="1:13" s="7" customFormat="1" ht="57.75" customHeight="1">
      <c r="A205" s="25" t="s">
        <v>152</v>
      </c>
      <c r="B205" s="58">
        <f t="shared" si="60"/>
        <v>0</v>
      </c>
      <c r="C205" s="26">
        <f t="shared" ref="C205:K205" si="69">C206</f>
        <v>0</v>
      </c>
      <c r="D205" s="26">
        <f t="shared" si="69"/>
        <v>0</v>
      </c>
      <c r="E205" s="26">
        <f t="shared" si="69"/>
        <v>0</v>
      </c>
      <c r="F205" s="26">
        <f t="shared" si="69"/>
        <v>0</v>
      </c>
      <c r="G205" s="58">
        <f t="shared" si="54"/>
        <v>0</v>
      </c>
      <c r="H205" s="26">
        <f t="shared" si="69"/>
        <v>0</v>
      </c>
      <c r="I205" s="26">
        <f t="shared" si="69"/>
        <v>0</v>
      </c>
      <c r="J205" s="26">
        <f t="shared" si="69"/>
        <v>0</v>
      </c>
      <c r="K205" s="26">
        <f t="shared" si="69"/>
        <v>0</v>
      </c>
      <c r="L205" s="27" t="s">
        <v>497</v>
      </c>
      <c r="M205" s="35" t="s">
        <v>497</v>
      </c>
    </row>
    <row r="206" spans="1:13" s="7" customFormat="1" ht="25.5">
      <c r="A206" s="24" t="s">
        <v>153</v>
      </c>
      <c r="B206" s="51">
        <f t="shared" si="60"/>
        <v>0</v>
      </c>
      <c r="C206" s="23">
        <v>0</v>
      </c>
      <c r="D206" s="23">
        <v>0</v>
      </c>
      <c r="E206" s="23">
        <v>0</v>
      </c>
      <c r="F206" s="23">
        <v>0</v>
      </c>
      <c r="G206" s="51">
        <f t="shared" si="54"/>
        <v>0</v>
      </c>
      <c r="H206" s="26">
        <v>0</v>
      </c>
      <c r="I206" s="26">
        <v>0</v>
      </c>
      <c r="J206" s="26">
        <v>0</v>
      </c>
      <c r="K206" s="26">
        <v>0</v>
      </c>
      <c r="L206" s="27" t="s">
        <v>497</v>
      </c>
      <c r="M206" s="33" t="s">
        <v>496</v>
      </c>
    </row>
    <row r="207" spans="1:13" s="7" customFormat="1" ht="39.75" customHeight="1">
      <c r="A207" s="25" t="s">
        <v>154</v>
      </c>
      <c r="B207" s="58">
        <f>C207+D207+E207+F207</f>
        <v>375</v>
      </c>
      <c r="C207" s="26">
        <f>C208</f>
        <v>375</v>
      </c>
      <c r="D207" s="26">
        <f>D208</f>
        <v>0</v>
      </c>
      <c r="E207" s="26">
        <f>E208</f>
        <v>0</v>
      </c>
      <c r="F207" s="26">
        <f>F208</f>
        <v>0</v>
      </c>
      <c r="G207" s="58">
        <f>H207+I207+J207+K207</f>
        <v>375</v>
      </c>
      <c r="H207" s="26">
        <f>H208</f>
        <v>375</v>
      </c>
      <c r="I207" s="26">
        <f>I208</f>
        <v>0</v>
      </c>
      <c r="J207" s="26">
        <f>J208</f>
        <v>0</v>
      </c>
      <c r="K207" s="26">
        <f>K208</f>
        <v>0</v>
      </c>
      <c r="L207" s="27">
        <f t="shared" si="42"/>
        <v>1</v>
      </c>
      <c r="M207" s="35"/>
    </row>
    <row r="208" spans="1:13" s="7" customFormat="1" ht="59.25" customHeight="1">
      <c r="A208" s="24" t="s">
        <v>544</v>
      </c>
      <c r="B208" s="51">
        <f t="shared" si="60"/>
        <v>375</v>
      </c>
      <c r="C208" s="23">
        <v>375</v>
      </c>
      <c r="D208" s="23">
        <v>0</v>
      </c>
      <c r="E208" s="23">
        <v>0</v>
      </c>
      <c r="F208" s="23">
        <v>0</v>
      </c>
      <c r="G208" s="51">
        <f t="shared" ref="G208:G222" si="70">H208+I208+J208+K208</f>
        <v>375</v>
      </c>
      <c r="H208" s="26">
        <v>375</v>
      </c>
      <c r="I208" s="26">
        <v>0</v>
      </c>
      <c r="J208" s="26">
        <v>0</v>
      </c>
      <c r="K208" s="26">
        <v>0</v>
      </c>
      <c r="L208" s="27">
        <f t="shared" si="42"/>
        <v>1</v>
      </c>
      <c r="M208" s="33" t="s">
        <v>499</v>
      </c>
    </row>
    <row r="209" spans="1:13" s="7" customFormat="1" ht="32.25" customHeight="1">
      <c r="A209" s="69" t="s">
        <v>155</v>
      </c>
      <c r="B209" s="70">
        <f>C209+D209+E209+F209</f>
        <v>3542.2000000000003</v>
      </c>
      <c r="C209" s="70">
        <f>C210+C214</f>
        <v>3542.2000000000003</v>
      </c>
      <c r="D209" s="70">
        <f>D210+D214</f>
        <v>0</v>
      </c>
      <c r="E209" s="70">
        <f>E210+E214</f>
        <v>0</v>
      </c>
      <c r="F209" s="70">
        <f>F210+F214</f>
        <v>0</v>
      </c>
      <c r="G209" s="70">
        <f>H209+I209+J209+K209</f>
        <v>3541.91</v>
      </c>
      <c r="H209" s="70">
        <f>H210+H214</f>
        <v>3541.91</v>
      </c>
      <c r="I209" s="70">
        <f>I210+I214</f>
        <v>0</v>
      </c>
      <c r="J209" s="70">
        <f>J210+J214</f>
        <v>0</v>
      </c>
      <c r="K209" s="70">
        <f>K210+K214</f>
        <v>0</v>
      </c>
      <c r="L209" s="76">
        <f t="shared" si="42"/>
        <v>0.99991812997572116</v>
      </c>
      <c r="M209" s="35"/>
    </row>
    <row r="210" spans="1:13" s="7" customFormat="1" ht="52.5" customHeight="1">
      <c r="A210" s="25" t="s">
        <v>156</v>
      </c>
      <c r="B210" s="58">
        <f>C210+D210+E210+F210</f>
        <v>1321.9</v>
      </c>
      <c r="C210" s="26">
        <f>C211+C212+C213</f>
        <v>1321.9</v>
      </c>
      <c r="D210" s="26">
        <f>D211+D212+D213</f>
        <v>0</v>
      </c>
      <c r="E210" s="26">
        <f>E211+E212+E213</f>
        <v>0</v>
      </c>
      <c r="F210" s="26">
        <f>F211+F212+F213</f>
        <v>0</v>
      </c>
      <c r="G210" s="58">
        <f>H210+I210+J210+K210</f>
        <v>1321.8700000000001</v>
      </c>
      <c r="H210" s="26">
        <f>H211+H212+H213</f>
        <v>1321.8700000000001</v>
      </c>
      <c r="I210" s="26">
        <f>I211+I212+I213</f>
        <v>0</v>
      </c>
      <c r="J210" s="26">
        <f>J211+J212+J213</f>
        <v>0</v>
      </c>
      <c r="K210" s="26">
        <f>K211+K212+K213</f>
        <v>0</v>
      </c>
      <c r="L210" s="27">
        <f t="shared" si="42"/>
        <v>0.9999773053937514</v>
      </c>
      <c r="M210" s="35"/>
    </row>
    <row r="211" spans="1:13" s="7" customFormat="1" ht="79.5" customHeight="1">
      <c r="A211" s="24" t="s">
        <v>157</v>
      </c>
      <c r="B211" s="51">
        <f t="shared" si="60"/>
        <v>298.5</v>
      </c>
      <c r="C211" s="23">
        <v>298.5</v>
      </c>
      <c r="D211" s="23">
        <v>0</v>
      </c>
      <c r="E211" s="23">
        <v>0</v>
      </c>
      <c r="F211" s="23">
        <v>0</v>
      </c>
      <c r="G211" s="51">
        <f t="shared" si="70"/>
        <v>298.5</v>
      </c>
      <c r="H211" s="26">
        <v>298.5</v>
      </c>
      <c r="I211" s="26">
        <v>0</v>
      </c>
      <c r="J211" s="26">
        <v>0</v>
      </c>
      <c r="K211" s="26">
        <v>0</v>
      </c>
      <c r="L211" s="27">
        <f t="shared" ref="L211:L262" si="71">G211/B211</f>
        <v>1</v>
      </c>
      <c r="M211" s="33" t="s">
        <v>499</v>
      </c>
    </row>
    <row r="212" spans="1:13" s="7" customFormat="1" ht="69.75" customHeight="1">
      <c r="A212" s="24" t="s">
        <v>158</v>
      </c>
      <c r="B212" s="51">
        <f t="shared" si="60"/>
        <v>23.7</v>
      </c>
      <c r="C212" s="23">
        <v>23.7</v>
      </c>
      <c r="D212" s="23">
        <v>0</v>
      </c>
      <c r="E212" s="23">
        <v>0</v>
      </c>
      <c r="F212" s="23">
        <v>0</v>
      </c>
      <c r="G212" s="51">
        <f t="shared" si="70"/>
        <v>23.67</v>
      </c>
      <c r="H212" s="26">
        <v>23.67</v>
      </c>
      <c r="I212" s="26">
        <v>0</v>
      </c>
      <c r="J212" s="26">
        <v>0</v>
      </c>
      <c r="K212" s="26">
        <v>0</v>
      </c>
      <c r="L212" s="27">
        <f t="shared" si="71"/>
        <v>0.99873417721518998</v>
      </c>
      <c r="M212" s="33" t="s">
        <v>500</v>
      </c>
    </row>
    <row r="213" spans="1:13" s="7" customFormat="1" ht="43.5" customHeight="1">
      <c r="A213" s="24" t="s">
        <v>159</v>
      </c>
      <c r="B213" s="51">
        <f t="shared" si="60"/>
        <v>999.7</v>
      </c>
      <c r="C213" s="23">
        <v>999.7</v>
      </c>
      <c r="D213" s="23">
        <v>0</v>
      </c>
      <c r="E213" s="23">
        <v>0</v>
      </c>
      <c r="F213" s="23">
        <v>0</v>
      </c>
      <c r="G213" s="51">
        <f t="shared" si="70"/>
        <v>999.7</v>
      </c>
      <c r="H213" s="26">
        <v>999.7</v>
      </c>
      <c r="I213" s="26">
        <v>0</v>
      </c>
      <c r="J213" s="26">
        <v>0</v>
      </c>
      <c r="K213" s="26">
        <v>0</v>
      </c>
      <c r="L213" s="27">
        <f t="shared" si="71"/>
        <v>1</v>
      </c>
      <c r="M213" s="33" t="s">
        <v>498</v>
      </c>
    </row>
    <row r="214" spans="1:13" s="7" customFormat="1" ht="42.75" customHeight="1">
      <c r="A214" s="25" t="s">
        <v>160</v>
      </c>
      <c r="B214" s="58">
        <f>C214+D214+E214+F214</f>
        <v>2220.3000000000002</v>
      </c>
      <c r="C214" s="26">
        <f>C215+C216+C217</f>
        <v>2220.3000000000002</v>
      </c>
      <c r="D214" s="26">
        <f>D215+D216+D217</f>
        <v>0</v>
      </c>
      <c r="E214" s="26">
        <f>E215+E216+E217</f>
        <v>0</v>
      </c>
      <c r="F214" s="26">
        <f>F215+F216+F217</f>
        <v>0</v>
      </c>
      <c r="G214" s="58">
        <f>H214+I214+J214+K214</f>
        <v>2220.04</v>
      </c>
      <c r="H214" s="26">
        <f>H215+H216+H217</f>
        <v>2220.04</v>
      </c>
      <c r="I214" s="26">
        <f>I215+I216+I217</f>
        <v>0</v>
      </c>
      <c r="J214" s="26">
        <f>J215+J216+J217</f>
        <v>0</v>
      </c>
      <c r="K214" s="26">
        <f>K215+K216+K217</f>
        <v>0</v>
      </c>
      <c r="L214" s="27">
        <f t="shared" si="71"/>
        <v>0.99988289870738178</v>
      </c>
      <c r="M214" s="35"/>
    </row>
    <row r="215" spans="1:13" s="7" customFormat="1" ht="71.25" customHeight="1">
      <c r="A215" s="24" t="s">
        <v>161</v>
      </c>
      <c r="B215" s="51">
        <f t="shared" si="60"/>
        <v>0</v>
      </c>
      <c r="C215" s="23">
        <v>0</v>
      </c>
      <c r="D215" s="23">
        <v>0</v>
      </c>
      <c r="E215" s="23">
        <v>0</v>
      </c>
      <c r="F215" s="23">
        <v>0</v>
      </c>
      <c r="G215" s="51">
        <f t="shared" si="70"/>
        <v>0</v>
      </c>
      <c r="H215" s="26">
        <v>0</v>
      </c>
      <c r="I215" s="26">
        <v>0</v>
      </c>
      <c r="J215" s="26">
        <v>0</v>
      </c>
      <c r="K215" s="26">
        <v>0</v>
      </c>
      <c r="L215" s="27" t="s">
        <v>497</v>
      </c>
      <c r="M215" s="33" t="s">
        <v>496</v>
      </c>
    </row>
    <row r="216" spans="1:13" s="7" customFormat="1" ht="54.75" customHeight="1">
      <c r="A216" s="24" t="s">
        <v>162</v>
      </c>
      <c r="B216" s="51">
        <f t="shared" si="60"/>
        <v>0</v>
      </c>
      <c r="C216" s="23">
        <v>0</v>
      </c>
      <c r="D216" s="23">
        <v>0</v>
      </c>
      <c r="E216" s="23">
        <v>0</v>
      </c>
      <c r="F216" s="23">
        <v>0</v>
      </c>
      <c r="G216" s="51">
        <f t="shared" si="70"/>
        <v>0</v>
      </c>
      <c r="H216" s="26">
        <v>0</v>
      </c>
      <c r="I216" s="26">
        <v>0</v>
      </c>
      <c r="J216" s="26">
        <v>0</v>
      </c>
      <c r="K216" s="26">
        <v>0</v>
      </c>
      <c r="L216" s="27" t="s">
        <v>497</v>
      </c>
      <c r="M216" s="33" t="s">
        <v>496</v>
      </c>
    </row>
    <row r="217" spans="1:13" s="7" customFormat="1" ht="33" customHeight="1">
      <c r="A217" s="24" t="s">
        <v>163</v>
      </c>
      <c r="B217" s="51">
        <f t="shared" si="60"/>
        <v>2220.3000000000002</v>
      </c>
      <c r="C217" s="23">
        <v>2220.3000000000002</v>
      </c>
      <c r="D217" s="23">
        <v>0</v>
      </c>
      <c r="E217" s="23">
        <v>0</v>
      </c>
      <c r="F217" s="23">
        <v>0</v>
      </c>
      <c r="G217" s="51">
        <f t="shared" si="70"/>
        <v>2220.04</v>
      </c>
      <c r="H217" s="26">
        <v>2220.04</v>
      </c>
      <c r="I217" s="26">
        <v>0</v>
      </c>
      <c r="J217" s="26">
        <v>0</v>
      </c>
      <c r="K217" s="26">
        <v>0</v>
      </c>
      <c r="L217" s="27">
        <f t="shared" si="71"/>
        <v>0.99988289870738178</v>
      </c>
      <c r="M217" s="33" t="s">
        <v>627</v>
      </c>
    </row>
    <row r="218" spans="1:13" s="7" customFormat="1" ht="25.5">
      <c r="A218" s="69" t="s">
        <v>164</v>
      </c>
      <c r="B218" s="70">
        <f t="shared" ref="B218:K218" si="72">B219+B221</f>
        <v>15717.7</v>
      </c>
      <c r="C218" s="70">
        <f t="shared" si="72"/>
        <v>0</v>
      </c>
      <c r="D218" s="70">
        <f t="shared" si="72"/>
        <v>15717.7</v>
      </c>
      <c r="E218" s="70">
        <f t="shared" si="72"/>
        <v>0</v>
      </c>
      <c r="F218" s="70">
        <f t="shared" si="72"/>
        <v>0</v>
      </c>
      <c r="G218" s="70">
        <f t="shared" si="72"/>
        <v>15716.03</v>
      </c>
      <c r="H218" s="70">
        <f t="shared" si="72"/>
        <v>0</v>
      </c>
      <c r="I218" s="70">
        <f t="shared" si="72"/>
        <v>15716.03</v>
      </c>
      <c r="J218" s="70">
        <f t="shared" si="72"/>
        <v>0</v>
      </c>
      <c r="K218" s="70">
        <f t="shared" si="72"/>
        <v>0</v>
      </c>
      <c r="L218" s="76">
        <f t="shared" si="71"/>
        <v>0.99989375035787675</v>
      </c>
      <c r="M218" s="35"/>
    </row>
    <row r="219" spans="1:13" s="7" customFormat="1" ht="49.5" customHeight="1">
      <c r="A219" s="25" t="s">
        <v>165</v>
      </c>
      <c r="B219" s="58">
        <f>C219+D219+E219+F219</f>
        <v>15717.7</v>
      </c>
      <c r="C219" s="26">
        <f t="shared" ref="C219:K219" si="73">C220</f>
        <v>0</v>
      </c>
      <c r="D219" s="26">
        <f t="shared" si="73"/>
        <v>15717.7</v>
      </c>
      <c r="E219" s="26">
        <f t="shared" si="73"/>
        <v>0</v>
      </c>
      <c r="F219" s="26">
        <f t="shared" si="73"/>
        <v>0</v>
      </c>
      <c r="G219" s="58">
        <f>H219+I219+J219+K219</f>
        <v>15716.03</v>
      </c>
      <c r="H219" s="26">
        <f t="shared" si="73"/>
        <v>0</v>
      </c>
      <c r="I219" s="26">
        <f t="shared" si="73"/>
        <v>15716.03</v>
      </c>
      <c r="J219" s="26">
        <f t="shared" si="73"/>
        <v>0</v>
      </c>
      <c r="K219" s="26">
        <f t="shared" si="73"/>
        <v>0</v>
      </c>
      <c r="L219" s="27">
        <f t="shared" si="71"/>
        <v>0.99989375035787675</v>
      </c>
      <c r="M219" s="35"/>
    </row>
    <row r="220" spans="1:13" s="7" customFormat="1" ht="129.75" customHeight="1">
      <c r="A220" s="24" t="s">
        <v>166</v>
      </c>
      <c r="B220" s="51">
        <f>C220+D220+E220+F220</f>
        <v>15717.7</v>
      </c>
      <c r="C220" s="23">
        <v>0</v>
      </c>
      <c r="D220" s="23">
        <v>15717.7</v>
      </c>
      <c r="E220" s="23">
        <v>0</v>
      </c>
      <c r="F220" s="23">
        <v>0</v>
      </c>
      <c r="G220" s="51">
        <f>H220+I220+J220+K220</f>
        <v>15716.03</v>
      </c>
      <c r="H220" s="26">
        <v>0</v>
      </c>
      <c r="I220" s="26">
        <v>15716.03</v>
      </c>
      <c r="J220" s="26">
        <v>0</v>
      </c>
      <c r="K220" s="26">
        <v>0</v>
      </c>
      <c r="L220" s="27">
        <f t="shared" si="71"/>
        <v>0.99989375035787675</v>
      </c>
      <c r="M220" s="33" t="s">
        <v>627</v>
      </c>
    </row>
    <row r="221" spans="1:13" s="7" customFormat="1" ht="44.25" customHeight="1">
      <c r="A221" s="25" t="s">
        <v>167</v>
      </c>
      <c r="B221" s="58">
        <f>C221+D221+E221+F221</f>
        <v>0</v>
      </c>
      <c r="C221" s="26">
        <f>C222</f>
        <v>0</v>
      </c>
      <c r="D221" s="26">
        <f>D222</f>
        <v>0</v>
      </c>
      <c r="E221" s="26">
        <f>E222</f>
        <v>0</v>
      </c>
      <c r="F221" s="26">
        <f>F222</f>
        <v>0</v>
      </c>
      <c r="G221" s="58">
        <f>H221+I221+J221+K221</f>
        <v>0</v>
      </c>
      <c r="H221" s="26">
        <f>H222</f>
        <v>0</v>
      </c>
      <c r="I221" s="26">
        <f>I222</f>
        <v>0</v>
      </c>
      <c r="J221" s="26">
        <f>J222</f>
        <v>0</v>
      </c>
      <c r="K221" s="26">
        <f>K222</f>
        <v>0</v>
      </c>
      <c r="L221" s="27" t="s">
        <v>497</v>
      </c>
      <c r="M221" s="35" t="s">
        <v>497</v>
      </c>
    </row>
    <row r="222" spans="1:13" s="7" customFormat="1" ht="36.75" customHeight="1">
      <c r="A222" s="24" t="s">
        <v>168</v>
      </c>
      <c r="B222" s="51">
        <f t="shared" si="60"/>
        <v>0</v>
      </c>
      <c r="C222" s="23">
        <v>0</v>
      </c>
      <c r="D222" s="23">
        <v>0</v>
      </c>
      <c r="E222" s="23">
        <v>0</v>
      </c>
      <c r="F222" s="23">
        <v>0</v>
      </c>
      <c r="G222" s="51">
        <f t="shared" si="70"/>
        <v>0</v>
      </c>
      <c r="H222" s="26">
        <v>0</v>
      </c>
      <c r="I222" s="26">
        <v>0</v>
      </c>
      <c r="J222" s="26">
        <v>0</v>
      </c>
      <c r="K222" s="26">
        <v>0</v>
      </c>
      <c r="L222" s="27" t="s">
        <v>497</v>
      </c>
      <c r="M222" s="33" t="s">
        <v>496</v>
      </c>
    </row>
    <row r="223" spans="1:13" s="7" customFormat="1" ht="36.75" customHeight="1">
      <c r="A223" s="69" t="s">
        <v>545</v>
      </c>
      <c r="B223" s="70">
        <f>C223+D223+E223+F223</f>
        <v>5000</v>
      </c>
      <c r="C223" s="70">
        <f t="shared" ref="C223:K223" si="74">C224</f>
        <v>5000</v>
      </c>
      <c r="D223" s="70">
        <f t="shared" si="74"/>
        <v>0</v>
      </c>
      <c r="E223" s="70">
        <f t="shared" si="74"/>
        <v>0</v>
      </c>
      <c r="F223" s="70">
        <f t="shared" si="74"/>
        <v>0</v>
      </c>
      <c r="G223" s="70">
        <f t="shared" si="74"/>
        <v>5000</v>
      </c>
      <c r="H223" s="70">
        <f t="shared" si="74"/>
        <v>5000</v>
      </c>
      <c r="I223" s="70">
        <f t="shared" si="74"/>
        <v>0</v>
      </c>
      <c r="J223" s="70">
        <f t="shared" si="74"/>
        <v>0</v>
      </c>
      <c r="K223" s="70">
        <f t="shared" si="74"/>
        <v>0</v>
      </c>
      <c r="L223" s="76">
        <f>G223/B223</f>
        <v>1</v>
      </c>
      <c r="M223" s="61"/>
    </row>
    <row r="224" spans="1:13" s="7" customFormat="1" ht="70.5" customHeight="1">
      <c r="A224" s="25" t="s">
        <v>546</v>
      </c>
      <c r="B224" s="58">
        <f>C224+D224+E224+F224</f>
        <v>5000</v>
      </c>
      <c r="C224" s="26">
        <f>C225</f>
        <v>5000</v>
      </c>
      <c r="D224" s="26">
        <f>D225</f>
        <v>0</v>
      </c>
      <c r="E224" s="26">
        <f>E225</f>
        <v>0</v>
      </c>
      <c r="F224" s="26">
        <f>F225</f>
        <v>0</v>
      </c>
      <c r="G224" s="58">
        <f t="shared" ref="G224:G232" si="75">H224+I224+J224+K224</f>
        <v>5000</v>
      </c>
      <c r="H224" s="26">
        <f>H225</f>
        <v>5000</v>
      </c>
      <c r="I224" s="26">
        <f>I225</f>
        <v>0</v>
      </c>
      <c r="J224" s="26">
        <f>J225</f>
        <v>0</v>
      </c>
      <c r="K224" s="26">
        <f>K225</f>
        <v>0</v>
      </c>
      <c r="L224" s="27">
        <f>G224/B224</f>
        <v>1</v>
      </c>
      <c r="M224" s="61"/>
    </row>
    <row r="225" spans="1:16" s="7" customFormat="1" ht="52.5" customHeight="1">
      <c r="A225" s="24" t="s">
        <v>547</v>
      </c>
      <c r="B225" s="51">
        <f>C225+D225+E225+F225</f>
        <v>5000</v>
      </c>
      <c r="C225" s="23">
        <v>5000</v>
      </c>
      <c r="D225" s="23">
        <v>0</v>
      </c>
      <c r="E225" s="23">
        <v>0</v>
      </c>
      <c r="F225" s="23">
        <v>0</v>
      </c>
      <c r="G225" s="51">
        <f t="shared" si="75"/>
        <v>5000</v>
      </c>
      <c r="H225" s="26">
        <v>5000</v>
      </c>
      <c r="I225" s="26">
        <v>0</v>
      </c>
      <c r="J225" s="26">
        <v>0</v>
      </c>
      <c r="K225" s="26">
        <v>0</v>
      </c>
      <c r="L225" s="27">
        <f>G225/B225</f>
        <v>1</v>
      </c>
      <c r="M225" s="33" t="s">
        <v>498</v>
      </c>
    </row>
    <row r="226" spans="1:16" s="9" customFormat="1" ht="47.25" customHeight="1">
      <c r="A226" s="72" t="s">
        <v>169</v>
      </c>
      <c r="B226" s="73">
        <f>B227+B257+B269+B281+B289+B294</f>
        <v>223447.81000000003</v>
      </c>
      <c r="C226" s="73">
        <f>C227+C257+C269+C281+C289+C294</f>
        <v>222472.81000000003</v>
      </c>
      <c r="D226" s="73">
        <f>D227+D257+D269+D281+D289+D294</f>
        <v>975</v>
      </c>
      <c r="E226" s="73">
        <f>E227+E257+E269+E281+E289+E294</f>
        <v>0</v>
      </c>
      <c r="F226" s="73">
        <f>F227+F257+F269+F281+F289+F294</f>
        <v>0</v>
      </c>
      <c r="G226" s="73">
        <f t="shared" si="75"/>
        <v>208328.55</v>
      </c>
      <c r="H226" s="73">
        <f>H227+H257+H269+H281+H289+H294</f>
        <v>207399.75</v>
      </c>
      <c r="I226" s="73">
        <f>I227+I257+I269+I281+I289+I294</f>
        <v>928.8</v>
      </c>
      <c r="J226" s="73">
        <f>J227+J257+J269+J281+J289+J294</f>
        <v>0</v>
      </c>
      <c r="K226" s="73">
        <f>K227+K257+K269+K281+K289+K294</f>
        <v>0</v>
      </c>
      <c r="L226" s="75">
        <f t="shared" si="71"/>
        <v>0.93233650399169254</v>
      </c>
      <c r="M226" s="61"/>
      <c r="P226" s="12"/>
    </row>
    <row r="227" spans="1:16" s="8" customFormat="1" ht="30.75" customHeight="1">
      <c r="A227" s="69" t="s">
        <v>170</v>
      </c>
      <c r="B227" s="70">
        <f>B228+B232+B237+B242+B245+B250</f>
        <v>96120.200000000012</v>
      </c>
      <c r="C227" s="70">
        <f>C228+C232+C237+C242+C245+C250</f>
        <v>95145.200000000012</v>
      </c>
      <c r="D227" s="70">
        <f>D228+D232+D237+D242+D245+D250</f>
        <v>975</v>
      </c>
      <c r="E227" s="70">
        <f t="shared" ref="E227:K227" si="76">E228+E232+E237+E242+E245+E250</f>
        <v>0</v>
      </c>
      <c r="F227" s="70">
        <f t="shared" si="76"/>
        <v>0</v>
      </c>
      <c r="G227" s="70">
        <f t="shared" si="75"/>
        <v>95043.6</v>
      </c>
      <c r="H227" s="70">
        <f>H228+H232+H237+H242+H245+H250</f>
        <v>94114.8</v>
      </c>
      <c r="I227" s="70">
        <f>I228+I232+I237+I242+I245+I250</f>
        <v>928.8</v>
      </c>
      <c r="J227" s="70">
        <f t="shared" si="76"/>
        <v>0</v>
      </c>
      <c r="K227" s="70">
        <f t="shared" si="76"/>
        <v>0</v>
      </c>
      <c r="L227" s="76">
        <f t="shared" si="71"/>
        <v>0.9887994407002898</v>
      </c>
      <c r="M227" s="35"/>
    </row>
    <row r="228" spans="1:16" s="11" customFormat="1" ht="76.5">
      <c r="A228" s="25" t="s">
        <v>171</v>
      </c>
      <c r="B228" s="58">
        <f>C228+D228+E228+F228</f>
        <v>912.87</v>
      </c>
      <c r="C228" s="26">
        <f>C229+C230+C231</f>
        <v>912.87</v>
      </c>
      <c r="D228" s="26">
        <f>D229+D230+D231</f>
        <v>0</v>
      </c>
      <c r="E228" s="26">
        <f>E229+E230+E231</f>
        <v>0</v>
      </c>
      <c r="F228" s="26">
        <f>F229+F230+F231</f>
        <v>0</v>
      </c>
      <c r="G228" s="58">
        <f t="shared" si="75"/>
        <v>675.09999999999991</v>
      </c>
      <c r="H228" s="26">
        <f>H229+H230+H231</f>
        <v>675.09999999999991</v>
      </c>
      <c r="I228" s="26">
        <f>I229+I230+I231</f>
        <v>0</v>
      </c>
      <c r="J228" s="26">
        <f>J229+J230+J231</f>
        <v>0</v>
      </c>
      <c r="K228" s="26">
        <f>K229+K230+K231</f>
        <v>0</v>
      </c>
      <c r="L228" s="27">
        <f t="shared" si="71"/>
        <v>0.73953574988771664</v>
      </c>
      <c r="M228" s="35"/>
    </row>
    <row r="229" spans="1:16" s="11" customFormat="1" ht="55.5" customHeight="1">
      <c r="A229" s="25" t="s">
        <v>172</v>
      </c>
      <c r="B229" s="51">
        <f t="shared" ref="B229:B256" si="77">C229+D229+E229+F229</f>
        <v>193.62</v>
      </c>
      <c r="C229" s="26">
        <v>193.62</v>
      </c>
      <c r="D229" s="26">
        <v>0</v>
      </c>
      <c r="E229" s="26">
        <v>0</v>
      </c>
      <c r="F229" s="26">
        <v>0</v>
      </c>
      <c r="G229" s="51">
        <f t="shared" si="75"/>
        <v>162.69999999999999</v>
      </c>
      <c r="H229" s="26">
        <v>162.69999999999999</v>
      </c>
      <c r="I229" s="26">
        <v>0</v>
      </c>
      <c r="J229" s="26">
        <v>0</v>
      </c>
      <c r="K229" s="26">
        <v>0</v>
      </c>
      <c r="L229" s="27">
        <f t="shared" si="71"/>
        <v>0.84030575353785764</v>
      </c>
      <c r="M229" s="35" t="s">
        <v>628</v>
      </c>
    </row>
    <row r="230" spans="1:16" s="11" customFormat="1" ht="68.25" customHeight="1">
      <c r="A230" s="25" t="s">
        <v>173</v>
      </c>
      <c r="B230" s="51">
        <f t="shared" si="77"/>
        <v>19.25</v>
      </c>
      <c r="C230" s="26">
        <v>19.25</v>
      </c>
      <c r="D230" s="26">
        <v>0</v>
      </c>
      <c r="E230" s="26">
        <v>0</v>
      </c>
      <c r="F230" s="26">
        <v>0</v>
      </c>
      <c r="G230" s="51">
        <f t="shared" si="75"/>
        <v>19.25</v>
      </c>
      <c r="H230" s="26">
        <v>19.25</v>
      </c>
      <c r="I230" s="26">
        <v>0</v>
      </c>
      <c r="J230" s="26">
        <v>0</v>
      </c>
      <c r="K230" s="26">
        <v>0</v>
      </c>
      <c r="L230" s="27">
        <f t="shared" si="71"/>
        <v>1</v>
      </c>
      <c r="M230" s="35" t="s">
        <v>498</v>
      </c>
    </row>
    <row r="231" spans="1:16" s="11" customFormat="1" ht="132.75" customHeight="1">
      <c r="A231" s="25" t="s">
        <v>174</v>
      </c>
      <c r="B231" s="51">
        <f t="shared" si="77"/>
        <v>700</v>
      </c>
      <c r="C231" s="26">
        <v>700</v>
      </c>
      <c r="D231" s="26">
        <v>0</v>
      </c>
      <c r="E231" s="26">
        <v>0</v>
      </c>
      <c r="F231" s="26">
        <v>0</v>
      </c>
      <c r="G231" s="51">
        <f t="shared" si="75"/>
        <v>493.15</v>
      </c>
      <c r="H231" s="26">
        <v>493.15</v>
      </c>
      <c r="I231" s="26">
        <v>0</v>
      </c>
      <c r="J231" s="26">
        <v>0</v>
      </c>
      <c r="K231" s="26">
        <v>0</v>
      </c>
      <c r="L231" s="27">
        <f t="shared" si="71"/>
        <v>0.70450000000000002</v>
      </c>
      <c r="M231" s="35" t="s">
        <v>629</v>
      </c>
    </row>
    <row r="232" spans="1:16" s="11" customFormat="1" ht="51">
      <c r="A232" s="25" t="s">
        <v>175</v>
      </c>
      <c r="B232" s="58">
        <f>C232+D232+E232+F232</f>
        <v>652.20000000000005</v>
      </c>
      <c r="C232" s="26">
        <f>C233+C234+C235+C236</f>
        <v>652.20000000000005</v>
      </c>
      <c r="D232" s="26">
        <f>D233+D234+D235+D236</f>
        <v>0</v>
      </c>
      <c r="E232" s="26">
        <f>E233+E234+E235+E236</f>
        <v>0</v>
      </c>
      <c r="F232" s="26">
        <f>F233+F234+F235+F236</f>
        <v>0</v>
      </c>
      <c r="G232" s="58">
        <f t="shared" si="75"/>
        <v>652.20000000000005</v>
      </c>
      <c r="H232" s="26">
        <f>H233+H234+H235+H236</f>
        <v>652.20000000000005</v>
      </c>
      <c r="I232" s="26">
        <f>I233+I234+I235+I236</f>
        <v>0</v>
      </c>
      <c r="J232" s="26">
        <f>J233+J234+J235+J236</f>
        <v>0</v>
      </c>
      <c r="K232" s="26">
        <f>K233+K234+K235+K236</f>
        <v>0</v>
      </c>
      <c r="L232" s="27">
        <f t="shared" si="71"/>
        <v>1</v>
      </c>
      <c r="M232" s="35"/>
    </row>
    <row r="233" spans="1:16" s="11" customFormat="1" ht="51">
      <c r="A233" s="25" t="s">
        <v>176</v>
      </c>
      <c r="B233" s="51">
        <f t="shared" si="77"/>
        <v>0</v>
      </c>
      <c r="C233" s="26">
        <v>0</v>
      </c>
      <c r="D233" s="26">
        <v>0</v>
      </c>
      <c r="E233" s="26">
        <v>0</v>
      </c>
      <c r="F233" s="26">
        <v>0</v>
      </c>
      <c r="G233" s="51">
        <f t="shared" ref="G233:G244" si="78">H233+I233+J233+K233</f>
        <v>0</v>
      </c>
      <c r="H233" s="26">
        <v>0</v>
      </c>
      <c r="I233" s="26">
        <v>0</v>
      </c>
      <c r="J233" s="26">
        <v>0</v>
      </c>
      <c r="K233" s="26">
        <v>0</v>
      </c>
      <c r="L233" s="27" t="s">
        <v>497</v>
      </c>
      <c r="M233" s="35" t="s">
        <v>496</v>
      </c>
    </row>
    <row r="234" spans="1:16" s="11" customFormat="1" ht="38.25">
      <c r="A234" s="25" t="s">
        <v>177</v>
      </c>
      <c r="B234" s="51">
        <f t="shared" si="77"/>
        <v>652.20000000000005</v>
      </c>
      <c r="C234" s="26">
        <v>652.20000000000005</v>
      </c>
      <c r="D234" s="26">
        <v>0</v>
      </c>
      <c r="E234" s="26">
        <v>0</v>
      </c>
      <c r="F234" s="26">
        <v>0</v>
      </c>
      <c r="G234" s="51">
        <f t="shared" si="78"/>
        <v>652.20000000000005</v>
      </c>
      <c r="H234" s="26">
        <v>652.20000000000005</v>
      </c>
      <c r="I234" s="26">
        <v>0</v>
      </c>
      <c r="J234" s="26">
        <v>0</v>
      </c>
      <c r="K234" s="26">
        <v>0</v>
      </c>
      <c r="L234" s="27">
        <f t="shared" si="71"/>
        <v>1</v>
      </c>
      <c r="M234" s="33" t="s">
        <v>498</v>
      </c>
    </row>
    <row r="235" spans="1:16" s="11" customFormat="1" ht="38.25">
      <c r="A235" s="25" t="s">
        <v>178</v>
      </c>
      <c r="B235" s="51">
        <f t="shared" si="77"/>
        <v>0</v>
      </c>
      <c r="C235" s="26">
        <v>0</v>
      </c>
      <c r="D235" s="26">
        <v>0</v>
      </c>
      <c r="E235" s="26">
        <v>0</v>
      </c>
      <c r="F235" s="26">
        <v>0</v>
      </c>
      <c r="G235" s="51">
        <f t="shared" si="78"/>
        <v>0</v>
      </c>
      <c r="H235" s="26">
        <v>0</v>
      </c>
      <c r="I235" s="26">
        <v>0</v>
      </c>
      <c r="J235" s="26">
        <v>0</v>
      </c>
      <c r="K235" s="26">
        <v>0</v>
      </c>
      <c r="L235" s="27" t="s">
        <v>497</v>
      </c>
      <c r="M235" s="33" t="s">
        <v>496</v>
      </c>
    </row>
    <row r="236" spans="1:16" s="11" customFormat="1" ht="46.5" customHeight="1">
      <c r="A236" s="25" t="s">
        <v>179</v>
      </c>
      <c r="B236" s="51">
        <f t="shared" si="77"/>
        <v>0</v>
      </c>
      <c r="C236" s="26">
        <v>0</v>
      </c>
      <c r="D236" s="26">
        <v>0</v>
      </c>
      <c r="E236" s="26">
        <v>0</v>
      </c>
      <c r="F236" s="26">
        <v>0</v>
      </c>
      <c r="G236" s="51">
        <f t="shared" si="78"/>
        <v>0</v>
      </c>
      <c r="H236" s="26">
        <v>0</v>
      </c>
      <c r="I236" s="26">
        <v>0</v>
      </c>
      <c r="J236" s="26">
        <v>0</v>
      </c>
      <c r="K236" s="26">
        <v>0</v>
      </c>
      <c r="L236" s="27" t="s">
        <v>497</v>
      </c>
      <c r="M236" s="35" t="s">
        <v>496</v>
      </c>
    </row>
    <row r="237" spans="1:16" s="11" customFormat="1" ht="70.5" customHeight="1">
      <c r="A237" s="25" t="s">
        <v>180</v>
      </c>
      <c r="B237" s="58">
        <f>B238+B239+B240+B241</f>
        <v>45.45</v>
      </c>
      <c r="C237" s="26">
        <f>C238+C239+C240+C241</f>
        <v>45.45</v>
      </c>
      <c r="D237" s="26">
        <f>D238+D239+D240+D241</f>
        <v>0</v>
      </c>
      <c r="E237" s="26">
        <f>E238+E239+E240+E241</f>
        <v>0</v>
      </c>
      <c r="F237" s="26">
        <f>F238+F239+F240+F241</f>
        <v>0</v>
      </c>
      <c r="G237" s="58">
        <f>H237+I237+J237+K237</f>
        <v>45.45</v>
      </c>
      <c r="H237" s="26">
        <f>H238+H239+H240+H241</f>
        <v>45.45</v>
      </c>
      <c r="I237" s="26">
        <f>I238+I239+I240+I241</f>
        <v>0</v>
      </c>
      <c r="J237" s="26">
        <f>J238+J239+J240+J241</f>
        <v>0</v>
      </c>
      <c r="K237" s="26">
        <f>K238+K239+K240+K241</f>
        <v>0</v>
      </c>
      <c r="L237" s="27">
        <f t="shared" si="71"/>
        <v>1</v>
      </c>
      <c r="M237" s="35"/>
    </row>
    <row r="238" spans="1:16" s="11" customFormat="1" ht="86.25" customHeight="1">
      <c r="A238" s="25" t="s">
        <v>181</v>
      </c>
      <c r="B238" s="51">
        <f t="shared" si="77"/>
        <v>45.45</v>
      </c>
      <c r="C238" s="26">
        <v>45.45</v>
      </c>
      <c r="D238" s="26">
        <v>0</v>
      </c>
      <c r="E238" s="26">
        <v>0</v>
      </c>
      <c r="F238" s="26">
        <v>0</v>
      </c>
      <c r="G238" s="51">
        <f t="shared" si="78"/>
        <v>45.45</v>
      </c>
      <c r="H238" s="26">
        <v>45.45</v>
      </c>
      <c r="I238" s="26">
        <v>0</v>
      </c>
      <c r="J238" s="26">
        <v>0</v>
      </c>
      <c r="K238" s="26">
        <v>0</v>
      </c>
      <c r="L238" s="27">
        <f t="shared" si="71"/>
        <v>1</v>
      </c>
      <c r="M238" s="35" t="s">
        <v>496</v>
      </c>
    </row>
    <row r="239" spans="1:16" s="11" customFormat="1" ht="45.75" customHeight="1">
      <c r="A239" s="25" t="s">
        <v>182</v>
      </c>
      <c r="B239" s="51">
        <f t="shared" si="77"/>
        <v>0</v>
      </c>
      <c r="C239" s="26">
        <v>0</v>
      </c>
      <c r="D239" s="26">
        <v>0</v>
      </c>
      <c r="E239" s="26">
        <v>0</v>
      </c>
      <c r="F239" s="26">
        <v>0</v>
      </c>
      <c r="G239" s="51">
        <f t="shared" si="78"/>
        <v>0</v>
      </c>
      <c r="H239" s="26">
        <v>0</v>
      </c>
      <c r="I239" s="26">
        <v>0</v>
      </c>
      <c r="J239" s="26">
        <v>0</v>
      </c>
      <c r="K239" s="26">
        <v>0</v>
      </c>
      <c r="L239" s="27" t="s">
        <v>497</v>
      </c>
      <c r="M239" s="35" t="s">
        <v>496</v>
      </c>
    </row>
    <row r="240" spans="1:16" s="11" customFormat="1" ht="132.75" customHeight="1">
      <c r="A240" s="25" t="s">
        <v>183</v>
      </c>
      <c r="B240" s="51">
        <f t="shared" si="77"/>
        <v>0</v>
      </c>
      <c r="C240" s="26">
        <v>0</v>
      </c>
      <c r="D240" s="26">
        <v>0</v>
      </c>
      <c r="E240" s="26">
        <v>0</v>
      </c>
      <c r="F240" s="26">
        <v>0</v>
      </c>
      <c r="G240" s="51">
        <f t="shared" si="78"/>
        <v>0</v>
      </c>
      <c r="H240" s="26">
        <v>0</v>
      </c>
      <c r="I240" s="26">
        <v>0</v>
      </c>
      <c r="J240" s="26">
        <v>0</v>
      </c>
      <c r="K240" s="26">
        <v>0</v>
      </c>
      <c r="L240" s="27" t="s">
        <v>497</v>
      </c>
      <c r="M240" s="35" t="s">
        <v>496</v>
      </c>
    </row>
    <row r="241" spans="1:13" s="11" customFormat="1" ht="96.75" customHeight="1">
      <c r="A241" s="25" t="s">
        <v>184</v>
      </c>
      <c r="B241" s="51">
        <f t="shared" si="77"/>
        <v>0</v>
      </c>
      <c r="C241" s="26">
        <v>0</v>
      </c>
      <c r="D241" s="26">
        <v>0</v>
      </c>
      <c r="E241" s="26">
        <v>0</v>
      </c>
      <c r="F241" s="26">
        <v>0</v>
      </c>
      <c r="G241" s="51">
        <f t="shared" si="78"/>
        <v>0</v>
      </c>
      <c r="H241" s="26">
        <v>0</v>
      </c>
      <c r="I241" s="26">
        <v>0</v>
      </c>
      <c r="J241" s="26">
        <v>0</v>
      </c>
      <c r="K241" s="26">
        <v>0</v>
      </c>
      <c r="L241" s="27" t="s">
        <v>497</v>
      </c>
      <c r="M241" s="35" t="s">
        <v>496</v>
      </c>
    </row>
    <row r="242" spans="1:13" s="11" customFormat="1" ht="84" customHeight="1">
      <c r="A242" s="25" t="s">
        <v>185</v>
      </c>
      <c r="B242" s="58">
        <f>C242+D242+E242+F242</f>
        <v>56226.320000000007</v>
      </c>
      <c r="C242" s="26">
        <f>C243+C244</f>
        <v>56226.320000000007</v>
      </c>
      <c r="D242" s="26">
        <f>D243+D244</f>
        <v>0</v>
      </c>
      <c r="E242" s="26">
        <f>E243+E244</f>
        <v>0</v>
      </c>
      <c r="F242" s="26">
        <f>F243+F244</f>
        <v>0</v>
      </c>
      <c r="G242" s="58">
        <f>H242+I242+J242+K242</f>
        <v>55605.64</v>
      </c>
      <c r="H242" s="26">
        <f>H243+H244</f>
        <v>55605.64</v>
      </c>
      <c r="I242" s="26">
        <f>I243+I244</f>
        <v>0</v>
      </c>
      <c r="J242" s="26">
        <f>J243+J244</f>
        <v>0</v>
      </c>
      <c r="K242" s="58">
        <f>K243+K244</f>
        <v>0</v>
      </c>
      <c r="L242" s="27">
        <f t="shared" si="71"/>
        <v>0.98896104173276844</v>
      </c>
      <c r="M242" s="61"/>
    </row>
    <row r="243" spans="1:13" s="11" customFormat="1" ht="94.5" customHeight="1">
      <c r="A243" s="25" t="s">
        <v>186</v>
      </c>
      <c r="B243" s="51">
        <f>C243+D243+E243+F243</f>
        <v>55735.41</v>
      </c>
      <c r="C243" s="26">
        <v>55735.41</v>
      </c>
      <c r="D243" s="26">
        <v>0</v>
      </c>
      <c r="E243" s="26">
        <v>0</v>
      </c>
      <c r="F243" s="26">
        <v>0</v>
      </c>
      <c r="G243" s="51">
        <f t="shared" si="78"/>
        <v>55114.74</v>
      </c>
      <c r="H243" s="26">
        <v>55114.74</v>
      </c>
      <c r="I243" s="26">
        <v>0</v>
      </c>
      <c r="J243" s="26">
        <v>0</v>
      </c>
      <c r="K243" s="26">
        <v>0</v>
      </c>
      <c r="L243" s="27">
        <f t="shared" si="71"/>
        <v>0.98886399149122606</v>
      </c>
      <c r="M243" s="35" t="s">
        <v>630</v>
      </c>
    </row>
    <row r="244" spans="1:13" s="11" customFormat="1" ht="58.5" customHeight="1">
      <c r="A244" s="25" t="s">
        <v>187</v>
      </c>
      <c r="B244" s="51">
        <f t="shared" si="77"/>
        <v>490.91</v>
      </c>
      <c r="C244" s="26">
        <v>490.91</v>
      </c>
      <c r="D244" s="26">
        <v>0</v>
      </c>
      <c r="E244" s="26">
        <v>0</v>
      </c>
      <c r="F244" s="26">
        <v>0</v>
      </c>
      <c r="G244" s="51">
        <f t="shared" si="78"/>
        <v>490.9</v>
      </c>
      <c r="H244" s="26">
        <v>490.9</v>
      </c>
      <c r="I244" s="26">
        <v>0</v>
      </c>
      <c r="J244" s="26">
        <v>0</v>
      </c>
      <c r="K244" s="26">
        <v>0</v>
      </c>
      <c r="L244" s="27">
        <f t="shared" si="71"/>
        <v>0.99997962966735232</v>
      </c>
      <c r="M244" s="35" t="s">
        <v>498</v>
      </c>
    </row>
    <row r="245" spans="1:13" s="11" customFormat="1" ht="160.5" customHeight="1">
      <c r="A245" s="25" t="s">
        <v>188</v>
      </c>
      <c r="B245" s="58">
        <f>B246+B247+B248+B249</f>
        <v>31.37</v>
      </c>
      <c r="C245" s="26">
        <f>C246+C247+C248+C249</f>
        <v>31.37</v>
      </c>
      <c r="D245" s="26">
        <f>D246+D247+D248+D249</f>
        <v>0</v>
      </c>
      <c r="E245" s="26">
        <f>E246+E247+E248+E249</f>
        <v>0</v>
      </c>
      <c r="F245" s="26">
        <f>F246+F247+F248+F249</f>
        <v>0</v>
      </c>
      <c r="G245" s="58">
        <f>H245+I245+J245+K245</f>
        <v>31.37</v>
      </c>
      <c r="H245" s="26">
        <f>H246+H247+H248+H249</f>
        <v>31.37</v>
      </c>
      <c r="I245" s="26">
        <f>I246+I247+I248+I249</f>
        <v>0</v>
      </c>
      <c r="J245" s="26">
        <f>J246+J247+J248+J249</f>
        <v>0</v>
      </c>
      <c r="K245" s="26">
        <f>K246+K247+K248+K249</f>
        <v>0</v>
      </c>
      <c r="L245" s="27">
        <f t="shared" si="71"/>
        <v>1</v>
      </c>
      <c r="M245" s="61"/>
    </row>
    <row r="246" spans="1:13" s="11" customFormat="1" ht="122.25" customHeight="1">
      <c r="A246" s="25" t="s">
        <v>189</v>
      </c>
      <c r="B246" s="51">
        <f t="shared" si="77"/>
        <v>0</v>
      </c>
      <c r="C246" s="26">
        <v>0</v>
      </c>
      <c r="D246" s="26">
        <v>0</v>
      </c>
      <c r="E246" s="26">
        <v>0</v>
      </c>
      <c r="F246" s="26">
        <v>0</v>
      </c>
      <c r="G246" s="51">
        <f>H246+I246+J246+K246</f>
        <v>0</v>
      </c>
      <c r="H246" s="26">
        <v>0</v>
      </c>
      <c r="I246" s="26">
        <v>0</v>
      </c>
      <c r="J246" s="26">
        <v>0</v>
      </c>
      <c r="K246" s="26">
        <v>0</v>
      </c>
      <c r="L246" s="27" t="s">
        <v>497</v>
      </c>
      <c r="M246" s="35" t="s">
        <v>496</v>
      </c>
    </row>
    <row r="247" spans="1:13" s="11" customFormat="1" ht="72" customHeight="1">
      <c r="A247" s="25" t="s">
        <v>190</v>
      </c>
      <c r="B247" s="51">
        <f t="shared" si="77"/>
        <v>0</v>
      </c>
      <c r="C247" s="26">
        <v>0</v>
      </c>
      <c r="D247" s="26">
        <v>0</v>
      </c>
      <c r="E247" s="26">
        <v>0</v>
      </c>
      <c r="F247" s="26">
        <v>0</v>
      </c>
      <c r="G247" s="51">
        <f>H247+I247+J247+K247</f>
        <v>0</v>
      </c>
      <c r="H247" s="26">
        <v>0</v>
      </c>
      <c r="I247" s="26">
        <v>0</v>
      </c>
      <c r="J247" s="26">
        <v>0</v>
      </c>
      <c r="K247" s="26">
        <v>0</v>
      </c>
      <c r="L247" s="27" t="s">
        <v>497</v>
      </c>
      <c r="M247" s="35" t="s">
        <v>496</v>
      </c>
    </row>
    <row r="248" spans="1:13" s="11" customFormat="1" ht="233.25" customHeight="1">
      <c r="A248" s="25" t="s">
        <v>191</v>
      </c>
      <c r="B248" s="51">
        <f t="shared" si="77"/>
        <v>31.37</v>
      </c>
      <c r="C248" s="26">
        <v>31.37</v>
      </c>
      <c r="D248" s="26">
        <v>0</v>
      </c>
      <c r="E248" s="26">
        <v>0</v>
      </c>
      <c r="F248" s="26">
        <v>0</v>
      </c>
      <c r="G248" s="51">
        <f t="shared" ref="G248:G266" si="79">H248+I248+J248+K248</f>
        <v>31.37</v>
      </c>
      <c r="H248" s="26">
        <v>31.37</v>
      </c>
      <c r="I248" s="26">
        <v>0</v>
      </c>
      <c r="J248" s="26">
        <v>0</v>
      </c>
      <c r="K248" s="26">
        <v>0</v>
      </c>
      <c r="L248" s="27">
        <f t="shared" si="71"/>
        <v>1</v>
      </c>
      <c r="M248" s="35" t="s">
        <v>498</v>
      </c>
    </row>
    <row r="249" spans="1:13" s="11" customFormat="1" ht="116.25" customHeight="1">
      <c r="A249" s="25" t="s">
        <v>192</v>
      </c>
      <c r="B249" s="51">
        <f t="shared" si="77"/>
        <v>0</v>
      </c>
      <c r="C249" s="26">
        <v>0</v>
      </c>
      <c r="D249" s="26">
        <v>0</v>
      </c>
      <c r="E249" s="26">
        <v>0</v>
      </c>
      <c r="F249" s="26">
        <v>0</v>
      </c>
      <c r="G249" s="51">
        <f t="shared" si="79"/>
        <v>0</v>
      </c>
      <c r="H249" s="26">
        <v>0</v>
      </c>
      <c r="I249" s="26">
        <v>0</v>
      </c>
      <c r="J249" s="26">
        <v>0</v>
      </c>
      <c r="K249" s="26">
        <v>0</v>
      </c>
      <c r="L249" s="27" t="s">
        <v>497</v>
      </c>
      <c r="M249" s="35" t="s">
        <v>496</v>
      </c>
    </row>
    <row r="250" spans="1:13" s="11" customFormat="1" ht="35.25" customHeight="1">
      <c r="A250" s="25" t="s">
        <v>193</v>
      </c>
      <c r="B250" s="58">
        <f>C250+D250+E250+F250</f>
        <v>38251.99</v>
      </c>
      <c r="C250" s="26">
        <f>C251+C252+C253+C254+C255+C256</f>
        <v>37276.99</v>
      </c>
      <c r="D250" s="26">
        <f>D251+D252+D253+D254+D255+D256</f>
        <v>975</v>
      </c>
      <c r="E250" s="26">
        <f>E251+E252+E253+E254+E255+E256</f>
        <v>0</v>
      </c>
      <c r="F250" s="26">
        <f>F251+F252+F253+F254+F255+F256</f>
        <v>0</v>
      </c>
      <c r="G250" s="58">
        <f>H250+I250+J250+K250</f>
        <v>38033.840000000004</v>
      </c>
      <c r="H250" s="26">
        <f>H251+H252+H253+H254+H255+H256</f>
        <v>37105.040000000001</v>
      </c>
      <c r="I250" s="26">
        <f>I251+I252+I253+I254+I255+I256</f>
        <v>928.8</v>
      </c>
      <c r="J250" s="26">
        <f>J251+J252+J253+J254+J255+J256</f>
        <v>0</v>
      </c>
      <c r="K250" s="26">
        <f>K251+K252+K253+K254+K255+K256</f>
        <v>0</v>
      </c>
      <c r="L250" s="27">
        <f>G250/B250</f>
        <v>0.99429702872974723</v>
      </c>
      <c r="M250" s="35"/>
    </row>
    <row r="251" spans="1:13" s="11" customFormat="1" ht="96" customHeight="1">
      <c r="A251" s="25" t="s">
        <v>194</v>
      </c>
      <c r="B251" s="51">
        <f t="shared" si="77"/>
        <v>975</v>
      </c>
      <c r="C251" s="26">
        <v>0</v>
      </c>
      <c r="D251" s="26">
        <v>975</v>
      </c>
      <c r="E251" s="26">
        <v>0</v>
      </c>
      <c r="F251" s="26">
        <v>0</v>
      </c>
      <c r="G251" s="51">
        <f t="shared" si="79"/>
        <v>928.8</v>
      </c>
      <c r="H251" s="26">
        <v>0</v>
      </c>
      <c r="I251" s="26">
        <v>928.8</v>
      </c>
      <c r="J251" s="26">
        <v>0</v>
      </c>
      <c r="K251" s="26">
        <v>0</v>
      </c>
      <c r="L251" s="27">
        <f t="shared" si="71"/>
        <v>0.95261538461538453</v>
      </c>
      <c r="M251" s="35" t="s">
        <v>631</v>
      </c>
    </row>
    <row r="252" spans="1:13" s="11" customFormat="1" ht="38.25">
      <c r="A252" s="25" t="s">
        <v>195</v>
      </c>
      <c r="B252" s="51">
        <f t="shared" si="77"/>
        <v>17290.39</v>
      </c>
      <c r="C252" s="26">
        <v>17290.39</v>
      </c>
      <c r="D252" s="26">
        <v>0</v>
      </c>
      <c r="E252" s="26">
        <v>0</v>
      </c>
      <c r="F252" s="26">
        <v>0</v>
      </c>
      <c r="G252" s="51">
        <f t="shared" si="79"/>
        <v>17164.12</v>
      </c>
      <c r="H252" s="26">
        <v>17164.12</v>
      </c>
      <c r="I252" s="26">
        <v>0</v>
      </c>
      <c r="J252" s="26">
        <v>0</v>
      </c>
      <c r="K252" s="26">
        <v>0</v>
      </c>
      <c r="L252" s="27">
        <f t="shared" si="71"/>
        <v>0.99269709937138484</v>
      </c>
      <c r="M252" s="33" t="s">
        <v>632</v>
      </c>
    </row>
    <row r="253" spans="1:13" s="11" customFormat="1" ht="57.75" customHeight="1">
      <c r="A253" s="25" t="s">
        <v>196</v>
      </c>
      <c r="B253" s="51">
        <f t="shared" si="77"/>
        <v>0</v>
      </c>
      <c r="C253" s="26">
        <v>0</v>
      </c>
      <c r="D253" s="26">
        <v>0</v>
      </c>
      <c r="E253" s="26">
        <v>0</v>
      </c>
      <c r="F253" s="26">
        <v>0</v>
      </c>
      <c r="G253" s="51">
        <f t="shared" si="79"/>
        <v>0</v>
      </c>
      <c r="H253" s="26">
        <v>0</v>
      </c>
      <c r="I253" s="26">
        <v>0</v>
      </c>
      <c r="J253" s="26">
        <v>0</v>
      </c>
      <c r="K253" s="26">
        <v>0</v>
      </c>
      <c r="L253" s="27" t="s">
        <v>497</v>
      </c>
      <c r="M253" s="35" t="s">
        <v>496</v>
      </c>
    </row>
    <row r="254" spans="1:13" s="11" customFormat="1" ht="56.25" customHeight="1">
      <c r="A254" s="25" t="s">
        <v>197</v>
      </c>
      <c r="B254" s="51">
        <f t="shared" si="77"/>
        <v>18487.47</v>
      </c>
      <c r="C254" s="26">
        <v>18487.47</v>
      </c>
      <c r="D254" s="26">
        <v>0</v>
      </c>
      <c r="E254" s="26">
        <v>0</v>
      </c>
      <c r="F254" s="26">
        <v>0</v>
      </c>
      <c r="G254" s="51">
        <f t="shared" si="79"/>
        <v>18441.79</v>
      </c>
      <c r="H254" s="26">
        <v>18441.79</v>
      </c>
      <c r="I254" s="26">
        <v>0</v>
      </c>
      <c r="J254" s="26">
        <v>0</v>
      </c>
      <c r="K254" s="26">
        <v>0</v>
      </c>
      <c r="L254" s="27">
        <f t="shared" si="71"/>
        <v>0.99752913730218362</v>
      </c>
      <c r="M254" s="35" t="s">
        <v>633</v>
      </c>
    </row>
    <row r="255" spans="1:13" s="11" customFormat="1" ht="119.25" customHeight="1">
      <c r="A255" s="25" t="s">
        <v>198</v>
      </c>
      <c r="B255" s="51">
        <f t="shared" si="77"/>
        <v>0</v>
      </c>
      <c r="C255" s="26">
        <v>0</v>
      </c>
      <c r="D255" s="26">
        <v>0</v>
      </c>
      <c r="E255" s="26">
        <v>0</v>
      </c>
      <c r="F255" s="26">
        <v>0</v>
      </c>
      <c r="G255" s="51">
        <f t="shared" si="79"/>
        <v>0</v>
      </c>
      <c r="H255" s="26">
        <v>0</v>
      </c>
      <c r="I255" s="26">
        <v>0</v>
      </c>
      <c r="J255" s="26">
        <v>0</v>
      </c>
      <c r="K255" s="26">
        <v>0</v>
      </c>
      <c r="L255" s="27" t="s">
        <v>497</v>
      </c>
      <c r="M255" s="35" t="s">
        <v>496</v>
      </c>
    </row>
    <row r="256" spans="1:13" s="11" customFormat="1" ht="36.75" customHeight="1">
      <c r="A256" s="25" t="s">
        <v>199</v>
      </c>
      <c r="B256" s="51">
        <f t="shared" si="77"/>
        <v>1499.13</v>
      </c>
      <c r="C256" s="26">
        <v>1499.13</v>
      </c>
      <c r="D256" s="26">
        <v>0</v>
      </c>
      <c r="E256" s="26">
        <v>0</v>
      </c>
      <c r="F256" s="26">
        <v>0</v>
      </c>
      <c r="G256" s="51">
        <f t="shared" si="79"/>
        <v>1499.13</v>
      </c>
      <c r="H256" s="26">
        <v>1499.13</v>
      </c>
      <c r="I256" s="26">
        <v>0</v>
      </c>
      <c r="J256" s="26">
        <v>0</v>
      </c>
      <c r="K256" s="26">
        <v>0</v>
      </c>
      <c r="L256" s="27">
        <v>1</v>
      </c>
      <c r="M256" s="35" t="s">
        <v>499</v>
      </c>
    </row>
    <row r="257" spans="1:13" s="11" customFormat="1" ht="54" customHeight="1">
      <c r="A257" s="69" t="s">
        <v>548</v>
      </c>
      <c r="B257" s="70">
        <f>C257+D257+E257+F257</f>
        <v>1065.92</v>
      </c>
      <c r="C257" s="70">
        <f>C258+C261+C263+C267</f>
        <v>1065.92</v>
      </c>
      <c r="D257" s="70">
        <v>0</v>
      </c>
      <c r="E257" s="70">
        <v>0</v>
      </c>
      <c r="F257" s="70">
        <v>0</v>
      </c>
      <c r="G257" s="70">
        <f>H257+I257+J257+K257</f>
        <v>1065.92</v>
      </c>
      <c r="H257" s="70">
        <f>H258+H261+H263+H267</f>
        <v>1065.92</v>
      </c>
      <c r="I257" s="70">
        <v>0</v>
      </c>
      <c r="J257" s="70">
        <v>0</v>
      </c>
      <c r="K257" s="70">
        <v>0</v>
      </c>
      <c r="L257" s="76">
        <f t="shared" si="71"/>
        <v>1</v>
      </c>
      <c r="M257" s="35"/>
    </row>
    <row r="258" spans="1:13" s="11" customFormat="1" ht="30.75" customHeight="1">
      <c r="A258" s="25" t="s">
        <v>549</v>
      </c>
      <c r="B258" s="58">
        <f>C258+D258+E258+F258</f>
        <v>0</v>
      </c>
      <c r="C258" s="26">
        <v>0</v>
      </c>
      <c r="D258" s="26">
        <f t="shared" ref="D258:J258" si="80">D259+D260</f>
        <v>0</v>
      </c>
      <c r="E258" s="26">
        <f t="shared" si="80"/>
        <v>0</v>
      </c>
      <c r="F258" s="26">
        <f t="shared" si="80"/>
        <v>0</v>
      </c>
      <c r="G258" s="58">
        <f>H258+I258+J258+K258</f>
        <v>0</v>
      </c>
      <c r="H258" s="26">
        <f t="shared" si="80"/>
        <v>0</v>
      </c>
      <c r="I258" s="26">
        <f t="shared" si="80"/>
        <v>0</v>
      </c>
      <c r="J258" s="26">
        <f t="shared" si="80"/>
        <v>0</v>
      </c>
      <c r="K258" s="26">
        <f>K259+K260</f>
        <v>0</v>
      </c>
      <c r="L258" s="27" t="s">
        <v>497</v>
      </c>
      <c r="M258" s="35"/>
    </row>
    <row r="259" spans="1:13" s="11" customFormat="1" ht="25.5">
      <c r="A259" s="25" t="s">
        <v>550</v>
      </c>
      <c r="B259" s="51">
        <f>C259+D259+E259+F259</f>
        <v>0</v>
      </c>
      <c r="C259" s="26">
        <v>0</v>
      </c>
      <c r="D259" s="26">
        <f t="shared" ref="D259:F259" si="81">D260+D261</f>
        <v>0</v>
      </c>
      <c r="E259" s="26">
        <f t="shared" si="81"/>
        <v>0</v>
      </c>
      <c r="F259" s="26">
        <f t="shared" si="81"/>
        <v>0</v>
      </c>
      <c r="G259" s="51">
        <f>H259+I259+J259+K259</f>
        <v>0</v>
      </c>
      <c r="H259" s="26">
        <v>0</v>
      </c>
      <c r="I259" s="26">
        <v>0</v>
      </c>
      <c r="J259" s="26">
        <v>0</v>
      </c>
      <c r="K259" s="26">
        <v>0</v>
      </c>
      <c r="L259" s="27" t="s">
        <v>497</v>
      </c>
      <c r="M259" s="35" t="s">
        <v>496</v>
      </c>
    </row>
    <row r="260" spans="1:13" s="11" customFormat="1" ht="25.5">
      <c r="A260" s="25" t="s">
        <v>551</v>
      </c>
      <c r="B260" s="51">
        <f>C260+D260+E260+F2600</f>
        <v>0</v>
      </c>
      <c r="C260" s="26">
        <v>0</v>
      </c>
      <c r="D260" s="26">
        <f t="shared" ref="D260:F260" si="82">D261+D262</f>
        <v>0</v>
      </c>
      <c r="E260" s="26">
        <f t="shared" si="82"/>
        <v>0</v>
      </c>
      <c r="F260" s="26">
        <f t="shared" si="82"/>
        <v>0</v>
      </c>
      <c r="G260" s="51">
        <f>H260+I260+J260+K260</f>
        <v>0</v>
      </c>
      <c r="H260" s="26">
        <v>0</v>
      </c>
      <c r="I260" s="26">
        <v>0</v>
      </c>
      <c r="J260" s="26">
        <v>0</v>
      </c>
      <c r="K260" s="26">
        <v>0</v>
      </c>
      <c r="L260" s="27" t="s">
        <v>497</v>
      </c>
      <c r="M260" s="35" t="s">
        <v>496</v>
      </c>
    </row>
    <row r="261" spans="1:13" s="11" customFormat="1" ht="63.75">
      <c r="A261" s="25" t="s">
        <v>200</v>
      </c>
      <c r="B261" s="58">
        <f t="shared" ref="B261:B275" si="83">C261+D261+E261+F261</f>
        <v>1065.92</v>
      </c>
      <c r="C261" s="26">
        <f t="shared" ref="C261:K261" si="84">C262</f>
        <v>1065.92</v>
      </c>
      <c r="D261" s="26">
        <f t="shared" si="84"/>
        <v>0</v>
      </c>
      <c r="E261" s="26">
        <f t="shared" si="84"/>
        <v>0</v>
      </c>
      <c r="F261" s="26">
        <f t="shared" si="84"/>
        <v>0</v>
      </c>
      <c r="G261" s="58">
        <f t="shared" si="79"/>
        <v>1065.92</v>
      </c>
      <c r="H261" s="26">
        <f t="shared" si="84"/>
        <v>1065.92</v>
      </c>
      <c r="I261" s="26">
        <f t="shared" si="84"/>
        <v>0</v>
      </c>
      <c r="J261" s="26">
        <f t="shared" si="84"/>
        <v>0</v>
      </c>
      <c r="K261" s="26">
        <f t="shared" si="84"/>
        <v>0</v>
      </c>
      <c r="L261" s="27">
        <f t="shared" si="71"/>
        <v>1</v>
      </c>
      <c r="M261" s="35"/>
    </row>
    <row r="262" spans="1:13" s="11" customFormat="1" ht="74.25" customHeight="1">
      <c r="A262" s="25" t="s">
        <v>201</v>
      </c>
      <c r="B262" s="51">
        <f t="shared" si="83"/>
        <v>1065.92</v>
      </c>
      <c r="C262" s="26">
        <v>1065.92</v>
      </c>
      <c r="D262" s="26">
        <v>0</v>
      </c>
      <c r="E262" s="26">
        <v>0</v>
      </c>
      <c r="F262" s="26">
        <v>0</v>
      </c>
      <c r="G262" s="51">
        <f t="shared" si="79"/>
        <v>1065.92</v>
      </c>
      <c r="H262" s="26">
        <v>1065.92</v>
      </c>
      <c r="I262" s="26">
        <v>0</v>
      </c>
      <c r="J262" s="26">
        <v>0</v>
      </c>
      <c r="K262" s="26">
        <v>0</v>
      </c>
      <c r="L262" s="27">
        <f t="shared" si="71"/>
        <v>1</v>
      </c>
      <c r="M262" s="35" t="s">
        <v>498</v>
      </c>
    </row>
    <row r="263" spans="1:13" s="11" customFormat="1" ht="96" customHeight="1">
      <c r="A263" s="25" t="s">
        <v>202</v>
      </c>
      <c r="B263" s="58">
        <f t="shared" si="83"/>
        <v>0</v>
      </c>
      <c r="C263" s="26">
        <f t="shared" ref="C263:F263" si="85">C264</f>
        <v>0</v>
      </c>
      <c r="D263" s="26">
        <f t="shared" si="85"/>
        <v>0</v>
      </c>
      <c r="E263" s="26">
        <f t="shared" si="85"/>
        <v>0</v>
      </c>
      <c r="F263" s="26">
        <f t="shared" si="85"/>
        <v>0</v>
      </c>
      <c r="G263" s="58">
        <f>H263+I263+J263+K263</f>
        <v>0</v>
      </c>
      <c r="H263" s="26">
        <f t="shared" ref="H263:K263" si="86">H264</f>
        <v>0</v>
      </c>
      <c r="I263" s="26">
        <f t="shared" si="86"/>
        <v>0</v>
      </c>
      <c r="J263" s="26">
        <f t="shared" si="86"/>
        <v>0</v>
      </c>
      <c r="K263" s="26">
        <f t="shared" si="86"/>
        <v>0</v>
      </c>
      <c r="L263" s="27" t="s">
        <v>497</v>
      </c>
      <c r="M263" s="35"/>
    </row>
    <row r="264" spans="1:13" s="11" customFormat="1" ht="67.5" customHeight="1">
      <c r="A264" s="25" t="s">
        <v>203</v>
      </c>
      <c r="B264" s="51">
        <f t="shared" si="83"/>
        <v>0</v>
      </c>
      <c r="C264" s="26">
        <v>0</v>
      </c>
      <c r="D264" s="26">
        <v>0</v>
      </c>
      <c r="E264" s="26">
        <v>0</v>
      </c>
      <c r="F264" s="26">
        <v>0</v>
      </c>
      <c r="G264" s="51">
        <f t="shared" si="79"/>
        <v>0</v>
      </c>
      <c r="H264" s="26">
        <v>0</v>
      </c>
      <c r="I264" s="26">
        <v>0</v>
      </c>
      <c r="J264" s="26">
        <v>0</v>
      </c>
      <c r="K264" s="26">
        <v>0</v>
      </c>
      <c r="L264" s="27" t="s">
        <v>497</v>
      </c>
      <c r="M264" s="35" t="s">
        <v>496</v>
      </c>
    </row>
    <row r="265" spans="1:13" s="11" customFormat="1" ht="72.75" customHeight="1">
      <c r="A265" s="25" t="s">
        <v>204</v>
      </c>
      <c r="B265" s="51">
        <f t="shared" si="83"/>
        <v>0</v>
      </c>
      <c r="C265" s="26">
        <v>0</v>
      </c>
      <c r="D265" s="26">
        <v>0</v>
      </c>
      <c r="E265" s="26">
        <v>0</v>
      </c>
      <c r="F265" s="26">
        <v>0</v>
      </c>
      <c r="G265" s="51">
        <f t="shared" si="79"/>
        <v>0</v>
      </c>
      <c r="H265" s="26">
        <v>0</v>
      </c>
      <c r="I265" s="26">
        <v>0</v>
      </c>
      <c r="J265" s="26">
        <v>0</v>
      </c>
      <c r="K265" s="26">
        <v>0</v>
      </c>
      <c r="L265" s="27" t="s">
        <v>497</v>
      </c>
      <c r="M265" s="35" t="s">
        <v>496</v>
      </c>
    </row>
    <row r="266" spans="1:13" s="11" customFormat="1" ht="68.25" customHeight="1">
      <c r="A266" s="25" t="s">
        <v>205</v>
      </c>
      <c r="B266" s="51">
        <f t="shared" si="83"/>
        <v>0</v>
      </c>
      <c r="C266" s="26">
        <v>0</v>
      </c>
      <c r="D266" s="26">
        <v>0</v>
      </c>
      <c r="E266" s="26">
        <v>0</v>
      </c>
      <c r="F266" s="26">
        <v>0</v>
      </c>
      <c r="G266" s="51">
        <f t="shared" si="79"/>
        <v>0</v>
      </c>
      <c r="H266" s="26">
        <v>0</v>
      </c>
      <c r="I266" s="26">
        <v>0</v>
      </c>
      <c r="J266" s="26">
        <v>0</v>
      </c>
      <c r="K266" s="26">
        <v>0</v>
      </c>
      <c r="L266" s="27" t="s">
        <v>497</v>
      </c>
      <c r="M266" s="35" t="s">
        <v>496</v>
      </c>
    </row>
    <row r="267" spans="1:13" s="11" customFormat="1" ht="69" customHeight="1">
      <c r="A267" s="25" t="s">
        <v>206</v>
      </c>
      <c r="B267" s="58">
        <f t="shared" si="83"/>
        <v>0</v>
      </c>
      <c r="C267" s="26">
        <v>0</v>
      </c>
      <c r="D267" s="26">
        <f t="shared" ref="D267:I267" si="87">D268</f>
        <v>0</v>
      </c>
      <c r="E267" s="26">
        <f t="shared" si="87"/>
        <v>0</v>
      </c>
      <c r="F267" s="26">
        <f t="shared" si="87"/>
        <v>0</v>
      </c>
      <c r="G267" s="58">
        <f t="shared" ref="G267:G273" si="88">H267+I267+J267+K267</f>
        <v>0</v>
      </c>
      <c r="H267" s="26">
        <f t="shared" si="87"/>
        <v>0</v>
      </c>
      <c r="I267" s="26">
        <f t="shared" si="87"/>
        <v>0</v>
      </c>
      <c r="J267" s="26">
        <f>J268</f>
        <v>0</v>
      </c>
      <c r="K267" s="26">
        <f>K268</f>
        <v>0</v>
      </c>
      <c r="L267" s="27" t="s">
        <v>497</v>
      </c>
      <c r="M267" s="35"/>
    </row>
    <row r="268" spans="1:13" s="11" customFormat="1" ht="55.5" customHeight="1">
      <c r="A268" s="25" t="s">
        <v>207</v>
      </c>
      <c r="B268" s="51">
        <f t="shared" si="83"/>
        <v>0</v>
      </c>
      <c r="C268" s="26">
        <v>0</v>
      </c>
      <c r="D268" s="26">
        <v>0</v>
      </c>
      <c r="E268" s="26">
        <v>0</v>
      </c>
      <c r="F268" s="26">
        <v>0</v>
      </c>
      <c r="G268" s="51">
        <f t="shared" si="88"/>
        <v>0</v>
      </c>
      <c r="H268" s="26">
        <v>0</v>
      </c>
      <c r="I268" s="26">
        <v>0</v>
      </c>
      <c r="J268" s="26">
        <v>0</v>
      </c>
      <c r="K268" s="26">
        <v>0</v>
      </c>
      <c r="L268" s="27" t="s">
        <v>497</v>
      </c>
      <c r="M268" s="35" t="s">
        <v>496</v>
      </c>
    </row>
    <row r="269" spans="1:13" s="8" customFormat="1" ht="51">
      <c r="A269" s="69" t="s">
        <v>208</v>
      </c>
      <c r="B269" s="70">
        <f t="shared" si="83"/>
        <v>1911.49</v>
      </c>
      <c r="C269" s="70">
        <f>C270+C273+C275</f>
        <v>1911.49</v>
      </c>
      <c r="D269" s="70">
        <f>D270+D273+D275</f>
        <v>0</v>
      </c>
      <c r="E269" s="70">
        <f>E270+E273+E275</f>
        <v>0</v>
      </c>
      <c r="F269" s="70">
        <f>F270+F273+F275</f>
        <v>0</v>
      </c>
      <c r="G269" s="70">
        <f t="shared" si="88"/>
        <v>1878.9</v>
      </c>
      <c r="H269" s="70">
        <f>H270+H273+H275</f>
        <v>1878.9</v>
      </c>
      <c r="I269" s="70">
        <f>I270+I273+I275</f>
        <v>0</v>
      </c>
      <c r="J269" s="70">
        <f>J270+J273+J275</f>
        <v>0</v>
      </c>
      <c r="K269" s="70">
        <f>K270+K273+K275</f>
        <v>0</v>
      </c>
      <c r="L269" s="76">
        <f t="shared" ref="L269:L323" si="89">G269/B269</f>
        <v>0.98295047319107087</v>
      </c>
      <c r="M269" s="35"/>
    </row>
    <row r="270" spans="1:13" s="11" customFormat="1" ht="137.25" customHeight="1">
      <c r="A270" s="25" t="s">
        <v>209</v>
      </c>
      <c r="B270" s="58">
        <f t="shared" si="83"/>
        <v>1342.49</v>
      </c>
      <c r="C270" s="26">
        <f t="shared" ref="C270:K270" si="90">C271+C272</f>
        <v>1342.49</v>
      </c>
      <c r="D270" s="26">
        <f t="shared" si="90"/>
        <v>0</v>
      </c>
      <c r="E270" s="26">
        <f t="shared" si="90"/>
        <v>0</v>
      </c>
      <c r="F270" s="26">
        <f t="shared" si="90"/>
        <v>0</v>
      </c>
      <c r="G270" s="58">
        <f t="shared" si="88"/>
        <v>1309.9000000000001</v>
      </c>
      <c r="H270" s="26">
        <f t="shared" si="90"/>
        <v>1309.9000000000001</v>
      </c>
      <c r="I270" s="26">
        <f t="shared" si="90"/>
        <v>0</v>
      </c>
      <c r="J270" s="26">
        <f t="shared" si="90"/>
        <v>0</v>
      </c>
      <c r="K270" s="26">
        <f t="shared" si="90"/>
        <v>0</v>
      </c>
      <c r="L270" s="27">
        <f t="shared" si="89"/>
        <v>0.97572421396062547</v>
      </c>
      <c r="M270" s="61"/>
    </row>
    <row r="271" spans="1:13" s="11" customFormat="1" ht="51" customHeight="1">
      <c r="A271" s="25" t="s">
        <v>552</v>
      </c>
      <c r="B271" s="51">
        <f t="shared" si="83"/>
        <v>1342.49</v>
      </c>
      <c r="C271" s="26">
        <v>1342.49</v>
      </c>
      <c r="D271" s="26">
        <v>0</v>
      </c>
      <c r="E271" s="26">
        <v>0</v>
      </c>
      <c r="F271" s="26">
        <v>0</v>
      </c>
      <c r="G271" s="51">
        <f t="shared" si="88"/>
        <v>1309.9000000000001</v>
      </c>
      <c r="H271" s="26">
        <v>1309.9000000000001</v>
      </c>
      <c r="I271" s="26">
        <v>0</v>
      </c>
      <c r="J271" s="26">
        <v>0</v>
      </c>
      <c r="K271" s="26">
        <v>0</v>
      </c>
      <c r="L271" s="27">
        <f t="shared" si="89"/>
        <v>0.97572421396062547</v>
      </c>
      <c r="M271" s="35" t="s">
        <v>634</v>
      </c>
    </row>
    <row r="272" spans="1:13" s="11" customFormat="1" ht="33.75" customHeight="1">
      <c r="A272" s="25" t="s">
        <v>553</v>
      </c>
      <c r="B272" s="51">
        <f t="shared" si="83"/>
        <v>0</v>
      </c>
      <c r="C272" s="26">
        <v>0</v>
      </c>
      <c r="D272" s="26">
        <v>0</v>
      </c>
      <c r="E272" s="26">
        <v>0</v>
      </c>
      <c r="F272" s="26">
        <v>0</v>
      </c>
      <c r="G272" s="51">
        <f t="shared" si="88"/>
        <v>0</v>
      </c>
      <c r="H272" s="26">
        <v>0</v>
      </c>
      <c r="I272" s="26">
        <v>0</v>
      </c>
      <c r="J272" s="26">
        <v>0</v>
      </c>
      <c r="K272" s="26">
        <v>0</v>
      </c>
      <c r="L272" s="27" t="s">
        <v>497</v>
      </c>
      <c r="M272" s="35" t="s">
        <v>496</v>
      </c>
    </row>
    <row r="273" spans="1:13" s="11" customFormat="1" ht="76.5">
      <c r="A273" s="25" t="s">
        <v>210</v>
      </c>
      <c r="B273" s="58">
        <f t="shared" si="83"/>
        <v>569</v>
      </c>
      <c r="C273" s="26">
        <f t="shared" ref="C273:K273" si="91">C274</f>
        <v>569</v>
      </c>
      <c r="D273" s="26">
        <f t="shared" si="91"/>
        <v>0</v>
      </c>
      <c r="E273" s="26">
        <f t="shared" si="91"/>
        <v>0</v>
      </c>
      <c r="F273" s="26">
        <f t="shared" si="91"/>
        <v>0</v>
      </c>
      <c r="G273" s="58">
        <f t="shared" si="88"/>
        <v>569</v>
      </c>
      <c r="H273" s="26">
        <f t="shared" si="91"/>
        <v>569</v>
      </c>
      <c r="I273" s="26">
        <f t="shared" si="91"/>
        <v>0</v>
      </c>
      <c r="J273" s="26">
        <f t="shared" si="91"/>
        <v>0</v>
      </c>
      <c r="K273" s="26">
        <f t="shared" si="91"/>
        <v>0</v>
      </c>
      <c r="L273" s="27" t="s">
        <v>497</v>
      </c>
      <c r="M273" s="35"/>
    </row>
    <row r="274" spans="1:13" s="11" customFormat="1" ht="56.25" customHeight="1">
      <c r="A274" s="25" t="s">
        <v>554</v>
      </c>
      <c r="B274" s="51">
        <f t="shared" si="83"/>
        <v>569</v>
      </c>
      <c r="C274" s="26">
        <v>569</v>
      </c>
      <c r="D274" s="26">
        <v>0</v>
      </c>
      <c r="E274" s="26">
        <v>0</v>
      </c>
      <c r="F274" s="26">
        <v>0</v>
      </c>
      <c r="G274" s="51">
        <f t="shared" ref="G274:G280" si="92">H274+I274+J274+K274</f>
        <v>569</v>
      </c>
      <c r="H274" s="26">
        <v>569</v>
      </c>
      <c r="I274" s="26">
        <v>0</v>
      </c>
      <c r="J274" s="26">
        <v>0</v>
      </c>
      <c r="K274" s="26">
        <v>0</v>
      </c>
      <c r="L274" s="27">
        <f t="shared" si="89"/>
        <v>1</v>
      </c>
      <c r="M274" s="35" t="s">
        <v>499</v>
      </c>
    </row>
    <row r="275" spans="1:13" s="11" customFormat="1" ht="76.5">
      <c r="A275" s="25" t="s">
        <v>211</v>
      </c>
      <c r="B275" s="58">
        <f t="shared" si="83"/>
        <v>0</v>
      </c>
      <c r="C275" s="26">
        <v>0</v>
      </c>
      <c r="D275" s="26">
        <f t="shared" ref="D275:K275" si="93">D276+D277+D278+D279+D280</f>
        <v>0</v>
      </c>
      <c r="E275" s="26">
        <f t="shared" si="93"/>
        <v>0</v>
      </c>
      <c r="F275" s="26">
        <f t="shared" si="93"/>
        <v>0</v>
      </c>
      <c r="G275" s="58">
        <f>H275+I275+J275+K275</f>
        <v>0</v>
      </c>
      <c r="H275" s="26">
        <f t="shared" si="93"/>
        <v>0</v>
      </c>
      <c r="I275" s="26">
        <f t="shared" si="93"/>
        <v>0</v>
      </c>
      <c r="J275" s="26">
        <f t="shared" si="93"/>
        <v>0</v>
      </c>
      <c r="K275" s="26">
        <f t="shared" si="93"/>
        <v>0</v>
      </c>
      <c r="L275" s="27" t="s">
        <v>497</v>
      </c>
      <c r="M275" s="35"/>
    </row>
    <row r="276" spans="1:13" s="11" customFormat="1" ht="48.75" customHeight="1">
      <c r="A276" s="25" t="s">
        <v>212</v>
      </c>
      <c r="B276" s="51">
        <v>0</v>
      </c>
      <c r="C276" s="26">
        <v>0</v>
      </c>
      <c r="D276" s="26">
        <v>0</v>
      </c>
      <c r="E276" s="26">
        <v>0</v>
      </c>
      <c r="F276" s="26">
        <v>0</v>
      </c>
      <c r="G276" s="51">
        <f t="shared" si="92"/>
        <v>0</v>
      </c>
      <c r="H276" s="26">
        <v>0</v>
      </c>
      <c r="I276" s="26">
        <v>0</v>
      </c>
      <c r="J276" s="26">
        <v>0</v>
      </c>
      <c r="K276" s="26">
        <v>0</v>
      </c>
      <c r="L276" s="27" t="s">
        <v>497</v>
      </c>
      <c r="M276" s="35" t="s">
        <v>496</v>
      </c>
    </row>
    <row r="277" spans="1:13" s="11" customFormat="1" ht="33.75" customHeight="1">
      <c r="A277" s="25" t="s">
        <v>213</v>
      </c>
      <c r="B277" s="51">
        <v>0</v>
      </c>
      <c r="C277" s="26">
        <v>0</v>
      </c>
      <c r="D277" s="26">
        <v>0</v>
      </c>
      <c r="E277" s="26">
        <v>0</v>
      </c>
      <c r="F277" s="26">
        <v>0</v>
      </c>
      <c r="G277" s="51">
        <f t="shared" si="92"/>
        <v>0</v>
      </c>
      <c r="H277" s="26">
        <v>0</v>
      </c>
      <c r="I277" s="26">
        <v>0</v>
      </c>
      <c r="J277" s="26">
        <v>0</v>
      </c>
      <c r="K277" s="26">
        <v>0</v>
      </c>
      <c r="L277" s="27" t="s">
        <v>497</v>
      </c>
      <c r="M277" s="35" t="s">
        <v>496</v>
      </c>
    </row>
    <row r="278" spans="1:13" s="11" customFormat="1" ht="42" customHeight="1">
      <c r="A278" s="25" t="s">
        <v>214</v>
      </c>
      <c r="B278" s="51">
        <v>0</v>
      </c>
      <c r="C278" s="26">
        <v>0</v>
      </c>
      <c r="D278" s="26">
        <v>0</v>
      </c>
      <c r="E278" s="26">
        <v>0</v>
      </c>
      <c r="F278" s="26">
        <v>0</v>
      </c>
      <c r="G278" s="51">
        <f t="shared" si="92"/>
        <v>0</v>
      </c>
      <c r="H278" s="26">
        <v>0</v>
      </c>
      <c r="I278" s="26">
        <v>0</v>
      </c>
      <c r="J278" s="26">
        <v>0</v>
      </c>
      <c r="K278" s="26">
        <v>0</v>
      </c>
      <c r="L278" s="27" t="s">
        <v>497</v>
      </c>
      <c r="M278" s="35" t="s">
        <v>496</v>
      </c>
    </row>
    <row r="279" spans="1:13" s="11" customFormat="1" ht="30.75" customHeight="1">
      <c r="A279" s="25" t="s">
        <v>215</v>
      </c>
      <c r="B279" s="51">
        <v>0</v>
      </c>
      <c r="C279" s="26">
        <v>0</v>
      </c>
      <c r="D279" s="26">
        <v>0</v>
      </c>
      <c r="E279" s="26">
        <v>0</v>
      </c>
      <c r="F279" s="26">
        <v>0</v>
      </c>
      <c r="G279" s="51">
        <f t="shared" si="92"/>
        <v>0</v>
      </c>
      <c r="H279" s="26">
        <v>0</v>
      </c>
      <c r="I279" s="26">
        <v>0</v>
      </c>
      <c r="J279" s="26">
        <v>0</v>
      </c>
      <c r="K279" s="26">
        <v>0</v>
      </c>
      <c r="L279" s="27" t="s">
        <v>497</v>
      </c>
      <c r="M279" s="35" t="s">
        <v>496</v>
      </c>
    </row>
    <row r="280" spans="1:13" s="11" customFormat="1" ht="57" customHeight="1">
      <c r="A280" s="25" t="s">
        <v>216</v>
      </c>
      <c r="B280" s="51">
        <v>0</v>
      </c>
      <c r="C280" s="26">
        <v>0</v>
      </c>
      <c r="D280" s="26">
        <v>0</v>
      </c>
      <c r="E280" s="26">
        <v>0</v>
      </c>
      <c r="F280" s="26">
        <v>0</v>
      </c>
      <c r="G280" s="51">
        <f t="shared" si="92"/>
        <v>0</v>
      </c>
      <c r="H280" s="26">
        <v>0</v>
      </c>
      <c r="I280" s="26">
        <v>0</v>
      </c>
      <c r="J280" s="26">
        <v>0</v>
      </c>
      <c r="K280" s="26">
        <v>0</v>
      </c>
      <c r="L280" s="27" t="s">
        <v>497</v>
      </c>
      <c r="M280" s="35" t="s">
        <v>496</v>
      </c>
    </row>
    <row r="281" spans="1:13" s="11" customFormat="1" ht="54" customHeight="1">
      <c r="A281" s="69" t="s">
        <v>217</v>
      </c>
      <c r="B281" s="70">
        <f t="shared" ref="B281:K281" si="94">B282</f>
        <v>19616.57</v>
      </c>
      <c r="C281" s="70">
        <f t="shared" si="94"/>
        <v>19616.57</v>
      </c>
      <c r="D281" s="70">
        <f t="shared" si="94"/>
        <v>0</v>
      </c>
      <c r="E281" s="70">
        <f t="shared" si="94"/>
        <v>0</v>
      </c>
      <c r="F281" s="70">
        <f t="shared" si="94"/>
        <v>0</v>
      </c>
      <c r="G281" s="70">
        <f t="shared" si="94"/>
        <v>5928.33</v>
      </c>
      <c r="H281" s="70">
        <f t="shared" si="94"/>
        <v>5928.33</v>
      </c>
      <c r="I281" s="70">
        <f t="shared" si="94"/>
        <v>0</v>
      </c>
      <c r="J281" s="70">
        <f t="shared" si="94"/>
        <v>0</v>
      </c>
      <c r="K281" s="70">
        <f t="shared" si="94"/>
        <v>0</v>
      </c>
      <c r="L281" s="76">
        <f t="shared" si="89"/>
        <v>0.30221032525054076</v>
      </c>
      <c r="M281" s="35"/>
    </row>
    <row r="282" spans="1:13" s="11" customFormat="1" ht="55.5" customHeight="1">
      <c r="A282" s="25" t="s">
        <v>218</v>
      </c>
      <c r="B282" s="58">
        <f>C282+D282+E282+F282</f>
        <v>19616.57</v>
      </c>
      <c r="C282" s="26">
        <f>C283+C284+C285+C286+C287+C288</f>
        <v>19616.57</v>
      </c>
      <c r="D282" s="26">
        <f>D283+D284+D285+D286+D287+D288</f>
        <v>0</v>
      </c>
      <c r="E282" s="26">
        <f>E283+E284+E285+E286+E287+E288</f>
        <v>0</v>
      </c>
      <c r="F282" s="26">
        <f>F283+F284+F285+F286+F287+F288</f>
        <v>0</v>
      </c>
      <c r="G282" s="58">
        <f>H282+I282+J282+K282</f>
        <v>5928.33</v>
      </c>
      <c r="H282" s="26">
        <f>H283+H284+H285+H286+H287+H288</f>
        <v>5928.33</v>
      </c>
      <c r="I282" s="26">
        <f>I283+I284+I285+I286+I287+I288</f>
        <v>0</v>
      </c>
      <c r="J282" s="26">
        <f>J283+J284+J285+J286+J287+J288</f>
        <v>0</v>
      </c>
      <c r="K282" s="26">
        <f>K283+K284+K285+K286+K287+K288</f>
        <v>0</v>
      </c>
      <c r="L282" s="27">
        <f t="shared" si="89"/>
        <v>0.30221032525054076</v>
      </c>
      <c r="M282" s="61"/>
    </row>
    <row r="283" spans="1:13" s="11" customFormat="1" ht="81.75" customHeight="1">
      <c r="A283" s="25" t="s">
        <v>219</v>
      </c>
      <c r="B283" s="51">
        <f t="shared" ref="B283:B288" si="95">C283+D283+E283+F283</f>
        <v>5631.83</v>
      </c>
      <c r="C283" s="26">
        <v>5631.83</v>
      </c>
      <c r="D283" s="26">
        <v>0</v>
      </c>
      <c r="E283" s="26">
        <v>0</v>
      </c>
      <c r="F283" s="26">
        <v>0</v>
      </c>
      <c r="G283" s="51">
        <f t="shared" ref="G283:G288" si="96">H283+I283+J283+K283</f>
        <v>5631.83</v>
      </c>
      <c r="H283" s="26">
        <v>5631.83</v>
      </c>
      <c r="I283" s="26">
        <v>0</v>
      </c>
      <c r="J283" s="26">
        <v>0</v>
      </c>
      <c r="K283" s="26">
        <v>0</v>
      </c>
      <c r="L283" s="27">
        <f t="shared" si="89"/>
        <v>1</v>
      </c>
      <c r="M283" s="35" t="s">
        <v>499</v>
      </c>
    </row>
    <row r="284" spans="1:13" s="11" customFormat="1" ht="81.75" customHeight="1">
      <c r="A284" s="25" t="s">
        <v>220</v>
      </c>
      <c r="B284" s="51">
        <f t="shared" si="95"/>
        <v>0</v>
      </c>
      <c r="C284" s="26">
        <v>0</v>
      </c>
      <c r="D284" s="26">
        <v>0</v>
      </c>
      <c r="E284" s="26">
        <v>0</v>
      </c>
      <c r="F284" s="26">
        <v>0</v>
      </c>
      <c r="G284" s="51">
        <f t="shared" si="96"/>
        <v>0</v>
      </c>
      <c r="H284" s="26">
        <v>0</v>
      </c>
      <c r="I284" s="26">
        <v>0</v>
      </c>
      <c r="J284" s="26">
        <v>0</v>
      </c>
      <c r="K284" s="26">
        <v>0</v>
      </c>
      <c r="L284" s="27" t="s">
        <v>497</v>
      </c>
      <c r="M284" s="35" t="s">
        <v>496</v>
      </c>
    </row>
    <row r="285" spans="1:13" s="11" customFormat="1" ht="38.25">
      <c r="A285" s="25" t="s">
        <v>221</v>
      </c>
      <c r="B285" s="51">
        <f t="shared" si="95"/>
        <v>0</v>
      </c>
      <c r="C285" s="26">
        <v>0</v>
      </c>
      <c r="D285" s="26">
        <v>0</v>
      </c>
      <c r="E285" s="26">
        <v>0</v>
      </c>
      <c r="F285" s="26">
        <v>0</v>
      </c>
      <c r="G285" s="51">
        <f t="shared" si="96"/>
        <v>0</v>
      </c>
      <c r="H285" s="26">
        <v>0</v>
      </c>
      <c r="I285" s="26">
        <v>0</v>
      </c>
      <c r="J285" s="26">
        <v>0</v>
      </c>
      <c r="K285" s="26">
        <v>0</v>
      </c>
      <c r="L285" s="27" t="s">
        <v>497</v>
      </c>
      <c r="M285" s="35" t="s">
        <v>496</v>
      </c>
    </row>
    <row r="286" spans="1:13" s="11" customFormat="1" ht="55.5" customHeight="1">
      <c r="A286" s="25" t="s">
        <v>222</v>
      </c>
      <c r="B286" s="51">
        <f t="shared" si="95"/>
        <v>80</v>
      </c>
      <c r="C286" s="26">
        <v>80</v>
      </c>
      <c r="D286" s="26">
        <v>0</v>
      </c>
      <c r="E286" s="26">
        <v>0</v>
      </c>
      <c r="F286" s="26">
        <v>0</v>
      </c>
      <c r="G286" s="51">
        <f t="shared" si="96"/>
        <v>80</v>
      </c>
      <c r="H286" s="26">
        <v>80</v>
      </c>
      <c r="I286" s="26">
        <v>0</v>
      </c>
      <c r="J286" s="26">
        <v>0</v>
      </c>
      <c r="K286" s="26">
        <v>0</v>
      </c>
      <c r="L286" s="27">
        <v>1</v>
      </c>
      <c r="M286" s="35" t="s">
        <v>499</v>
      </c>
    </row>
    <row r="287" spans="1:13" s="11" customFormat="1" ht="51">
      <c r="A287" s="25" t="s">
        <v>223</v>
      </c>
      <c r="B287" s="51">
        <f t="shared" si="95"/>
        <v>216.5</v>
      </c>
      <c r="C287" s="26">
        <v>216.5</v>
      </c>
      <c r="D287" s="26">
        <v>0</v>
      </c>
      <c r="E287" s="26">
        <v>0</v>
      </c>
      <c r="F287" s="26">
        <v>0</v>
      </c>
      <c r="G287" s="51">
        <f t="shared" si="96"/>
        <v>216.5</v>
      </c>
      <c r="H287" s="26">
        <v>216.5</v>
      </c>
      <c r="I287" s="26">
        <v>0</v>
      </c>
      <c r="J287" s="26">
        <v>0</v>
      </c>
      <c r="K287" s="26">
        <v>0</v>
      </c>
      <c r="L287" s="27">
        <f t="shared" si="89"/>
        <v>1</v>
      </c>
      <c r="M287" s="35" t="s">
        <v>498</v>
      </c>
    </row>
    <row r="288" spans="1:13" s="11" customFormat="1" ht="105.75" customHeight="1">
      <c r="A288" s="25" t="s">
        <v>224</v>
      </c>
      <c r="B288" s="51">
        <f t="shared" si="95"/>
        <v>13688.24</v>
      </c>
      <c r="C288" s="26">
        <v>13688.24</v>
      </c>
      <c r="D288" s="26">
        <v>0</v>
      </c>
      <c r="E288" s="26">
        <v>0</v>
      </c>
      <c r="F288" s="26">
        <v>0</v>
      </c>
      <c r="G288" s="51">
        <f t="shared" si="96"/>
        <v>0</v>
      </c>
      <c r="H288" s="26">
        <v>0</v>
      </c>
      <c r="I288" s="26">
        <v>0</v>
      </c>
      <c r="J288" s="26">
        <v>0</v>
      </c>
      <c r="K288" s="26">
        <v>0</v>
      </c>
      <c r="L288" s="27">
        <f t="shared" si="89"/>
        <v>0</v>
      </c>
      <c r="M288" s="35" t="s">
        <v>635</v>
      </c>
    </row>
    <row r="289" spans="1:13" s="8" customFormat="1" ht="66.75" customHeight="1">
      <c r="A289" s="69" t="s">
        <v>225</v>
      </c>
      <c r="B289" s="70">
        <f>C289+D289+E289+F289</f>
        <v>369.22</v>
      </c>
      <c r="C289" s="70">
        <f t="shared" ref="C289:K289" si="97">C290</f>
        <v>369.22</v>
      </c>
      <c r="D289" s="70">
        <f t="shared" si="97"/>
        <v>0</v>
      </c>
      <c r="E289" s="70">
        <f t="shared" si="97"/>
        <v>0</v>
      </c>
      <c r="F289" s="70">
        <f t="shared" si="97"/>
        <v>0</v>
      </c>
      <c r="G289" s="70">
        <f t="shared" si="97"/>
        <v>369.22</v>
      </c>
      <c r="H289" s="70">
        <f t="shared" si="97"/>
        <v>369.22</v>
      </c>
      <c r="I289" s="70">
        <f t="shared" si="97"/>
        <v>0</v>
      </c>
      <c r="J289" s="70">
        <f t="shared" si="97"/>
        <v>0</v>
      </c>
      <c r="K289" s="70">
        <f t="shared" si="97"/>
        <v>0</v>
      </c>
      <c r="L289" s="76">
        <f t="shared" si="89"/>
        <v>1</v>
      </c>
      <c r="M289" s="35"/>
    </row>
    <row r="290" spans="1:13" s="11" customFormat="1" ht="58.5" customHeight="1">
      <c r="A290" s="25" t="s">
        <v>226</v>
      </c>
      <c r="B290" s="58">
        <f>B291+B292+B293</f>
        <v>369.22</v>
      </c>
      <c r="C290" s="26">
        <f>C291+C292+C293</f>
        <v>369.22</v>
      </c>
      <c r="D290" s="26">
        <f>D291+D292+D293</f>
        <v>0</v>
      </c>
      <c r="E290" s="26">
        <f>E291+E292+E293</f>
        <v>0</v>
      </c>
      <c r="F290" s="26">
        <f>F293</f>
        <v>0</v>
      </c>
      <c r="G290" s="58">
        <f t="shared" ref="G290:G295" si="98">H290+I290+J290+K290</f>
        <v>369.22</v>
      </c>
      <c r="H290" s="26">
        <f>H291+H292+H293</f>
        <v>369.22</v>
      </c>
      <c r="I290" s="26">
        <f>I291+I292+I293</f>
        <v>0</v>
      </c>
      <c r="J290" s="26">
        <f>J291+J292+J293</f>
        <v>0</v>
      </c>
      <c r="K290" s="26">
        <f>K291+K292+K293</f>
        <v>0</v>
      </c>
      <c r="L290" s="27">
        <f t="shared" si="89"/>
        <v>1</v>
      </c>
      <c r="M290" s="35"/>
    </row>
    <row r="291" spans="1:13" s="11" customFormat="1" ht="78.75" customHeight="1">
      <c r="A291" s="25" t="s">
        <v>227</v>
      </c>
      <c r="B291" s="51">
        <f>C291+D291+E291+F291</f>
        <v>300.22000000000003</v>
      </c>
      <c r="C291" s="26">
        <v>300.22000000000003</v>
      </c>
      <c r="D291" s="26">
        <v>0</v>
      </c>
      <c r="E291" s="26">
        <v>0</v>
      </c>
      <c r="F291" s="26">
        <f>+F292+F293</f>
        <v>0</v>
      </c>
      <c r="G291" s="51">
        <f t="shared" si="98"/>
        <v>300.22000000000003</v>
      </c>
      <c r="H291" s="26">
        <v>300.22000000000003</v>
      </c>
      <c r="I291" s="26">
        <v>0</v>
      </c>
      <c r="J291" s="26">
        <v>0</v>
      </c>
      <c r="K291" s="26">
        <v>0</v>
      </c>
      <c r="L291" s="27">
        <f>G291/B291</f>
        <v>1</v>
      </c>
      <c r="M291" s="35" t="s">
        <v>499</v>
      </c>
    </row>
    <row r="292" spans="1:13" s="11" customFormat="1" ht="40.5" customHeight="1">
      <c r="A292" s="25" t="s">
        <v>228</v>
      </c>
      <c r="B292" s="51">
        <f>C292+D292+E292+F292</f>
        <v>69</v>
      </c>
      <c r="C292" s="26">
        <v>69</v>
      </c>
      <c r="D292" s="26">
        <v>0</v>
      </c>
      <c r="E292" s="26">
        <v>0</v>
      </c>
      <c r="F292" s="26">
        <v>0</v>
      </c>
      <c r="G292" s="51">
        <f t="shared" si="98"/>
        <v>69</v>
      </c>
      <c r="H292" s="26">
        <v>69</v>
      </c>
      <c r="I292" s="26">
        <v>0</v>
      </c>
      <c r="J292" s="26">
        <v>0</v>
      </c>
      <c r="K292" s="26">
        <v>0</v>
      </c>
      <c r="L292" s="27">
        <f t="shared" si="89"/>
        <v>1</v>
      </c>
      <c r="M292" s="35" t="s">
        <v>499</v>
      </c>
    </row>
    <row r="293" spans="1:13" s="11" customFormat="1" ht="38.25">
      <c r="A293" s="25" t="s">
        <v>229</v>
      </c>
      <c r="B293" s="51">
        <v>0</v>
      </c>
      <c r="C293" s="26">
        <v>0</v>
      </c>
      <c r="D293" s="26">
        <v>0</v>
      </c>
      <c r="E293" s="26">
        <v>0</v>
      </c>
      <c r="F293" s="26">
        <v>0</v>
      </c>
      <c r="G293" s="51">
        <f t="shared" si="98"/>
        <v>0</v>
      </c>
      <c r="H293" s="26">
        <v>0</v>
      </c>
      <c r="I293" s="26">
        <v>0</v>
      </c>
      <c r="J293" s="26">
        <v>0</v>
      </c>
      <c r="K293" s="26">
        <v>0</v>
      </c>
      <c r="L293" s="27" t="s">
        <v>497</v>
      </c>
      <c r="M293" s="35" t="s">
        <v>496</v>
      </c>
    </row>
    <row r="294" spans="1:13" s="11" customFormat="1" ht="33" customHeight="1">
      <c r="A294" s="69" t="s">
        <v>230</v>
      </c>
      <c r="B294" s="70">
        <f>C294+D294+E294+F294</f>
        <v>104364.41</v>
      </c>
      <c r="C294" s="70">
        <f t="shared" ref="C294:K294" si="99">C295</f>
        <v>104364.41</v>
      </c>
      <c r="D294" s="70">
        <f t="shared" si="99"/>
        <v>0</v>
      </c>
      <c r="E294" s="70">
        <f t="shared" si="99"/>
        <v>0</v>
      </c>
      <c r="F294" s="70">
        <f t="shared" si="99"/>
        <v>0</v>
      </c>
      <c r="G294" s="70">
        <f t="shared" si="98"/>
        <v>104042.58</v>
      </c>
      <c r="H294" s="70">
        <f t="shared" si="99"/>
        <v>104042.58</v>
      </c>
      <c r="I294" s="70">
        <f t="shared" si="99"/>
        <v>0</v>
      </c>
      <c r="J294" s="70">
        <f t="shared" si="99"/>
        <v>0</v>
      </c>
      <c r="K294" s="70">
        <f t="shared" si="99"/>
        <v>0</v>
      </c>
      <c r="L294" s="76">
        <f t="shared" si="89"/>
        <v>0.99691628592544146</v>
      </c>
      <c r="M294" s="35"/>
    </row>
    <row r="295" spans="1:13" s="11" customFormat="1" ht="42.75" customHeight="1">
      <c r="A295" s="25" t="s">
        <v>59</v>
      </c>
      <c r="B295" s="58">
        <f>C295+D295+E295+F295</f>
        <v>104364.41</v>
      </c>
      <c r="C295" s="26">
        <f>C296+C297</f>
        <v>104364.41</v>
      </c>
      <c r="D295" s="26">
        <f>D296+D297</f>
        <v>0</v>
      </c>
      <c r="E295" s="26">
        <f>E296+E297</f>
        <v>0</v>
      </c>
      <c r="F295" s="26">
        <f>F296+F297</f>
        <v>0</v>
      </c>
      <c r="G295" s="58">
        <f t="shared" si="98"/>
        <v>104042.58</v>
      </c>
      <c r="H295" s="26">
        <f>H296+H297</f>
        <v>104042.58</v>
      </c>
      <c r="I295" s="26">
        <f>I296+I297</f>
        <v>0</v>
      </c>
      <c r="J295" s="26">
        <f>J296+J297</f>
        <v>0</v>
      </c>
      <c r="K295" s="26">
        <f>K296+K297</f>
        <v>0</v>
      </c>
      <c r="L295" s="27">
        <f t="shared" si="89"/>
        <v>0.99691628592544146</v>
      </c>
      <c r="M295" s="35"/>
    </row>
    <row r="296" spans="1:13" s="11" customFormat="1" ht="66" customHeight="1">
      <c r="A296" s="25" t="s">
        <v>231</v>
      </c>
      <c r="B296" s="51">
        <v>0</v>
      </c>
      <c r="C296" s="26">
        <v>0</v>
      </c>
      <c r="D296" s="26">
        <v>0</v>
      </c>
      <c r="E296" s="26">
        <v>0</v>
      </c>
      <c r="F296" s="26">
        <v>0</v>
      </c>
      <c r="G296" s="51">
        <f t="shared" ref="G296:G307" si="100">H296+I296+J296+K296</f>
        <v>0</v>
      </c>
      <c r="H296" s="26">
        <v>0</v>
      </c>
      <c r="I296" s="26">
        <v>0</v>
      </c>
      <c r="J296" s="26">
        <v>0</v>
      </c>
      <c r="K296" s="26">
        <v>0</v>
      </c>
      <c r="L296" s="27" t="s">
        <v>497</v>
      </c>
      <c r="M296" s="35" t="s">
        <v>496</v>
      </c>
    </row>
    <row r="297" spans="1:13" s="11" customFormat="1" ht="120" customHeight="1">
      <c r="A297" s="25" t="s">
        <v>232</v>
      </c>
      <c r="B297" s="51">
        <f>C297+D297+E297+F297</f>
        <v>104364.41</v>
      </c>
      <c r="C297" s="26">
        <v>104364.41</v>
      </c>
      <c r="D297" s="26">
        <v>0</v>
      </c>
      <c r="E297" s="26">
        <v>0</v>
      </c>
      <c r="F297" s="26">
        <v>0</v>
      </c>
      <c r="G297" s="51">
        <f t="shared" si="100"/>
        <v>104042.58</v>
      </c>
      <c r="H297" s="26">
        <v>104042.58</v>
      </c>
      <c r="I297" s="26">
        <v>0</v>
      </c>
      <c r="J297" s="26">
        <v>0</v>
      </c>
      <c r="K297" s="26">
        <v>0</v>
      </c>
      <c r="L297" s="27">
        <f t="shared" si="89"/>
        <v>0.99691628592544146</v>
      </c>
      <c r="M297" s="35" t="s">
        <v>636</v>
      </c>
    </row>
    <row r="298" spans="1:13" s="12" customFormat="1">
      <c r="A298" s="72" t="s">
        <v>233</v>
      </c>
      <c r="B298" s="73">
        <f>B299+B305+B308+B312+B315+B321</f>
        <v>308969.3</v>
      </c>
      <c r="C298" s="73">
        <f>C299+C305+C308+C312+C315+C321</f>
        <v>25337.8</v>
      </c>
      <c r="D298" s="73">
        <f>D299+D305+D308+D312+D315+D321</f>
        <v>201509.8</v>
      </c>
      <c r="E298" s="73">
        <f>E299+E305+E308+E312+E315+E321</f>
        <v>5412.2</v>
      </c>
      <c r="F298" s="73">
        <f>F299+F305+F308+F312+F315+F321</f>
        <v>76709.5</v>
      </c>
      <c r="G298" s="73">
        <f>H298+I298+J298+K298</f>
        <v>308966.71000000002</v>
      </c>
      <c r="H298" s="73">
        <f>H299+H305+H308+H312+H315+H321</f>
        <v>25337.21</v>
      </c>
      <c r="I298" s="73">
        <f>I299+I305+I308+I312+I315+I321</f>
        <v>201507.83000000002</v>
      </c>
      <c r="J298" s="73">
        <f>J299+J305+J308+J312+J315+J321</f>
        <v>5412.17</v>
      </c>
      <c r="K298" s="73">
        <f>K299+K305+K308+K312+K315+K321</f>
        <v>76709.5</v>
      </c>
      <c r="L298" s="75">
        <f>G298/B298</f>
        <v>0.9999916172901322</v>
      </c>
      <c r="M298" s="61"/>
    </row>
    <row r="299" spans="1:13" s="8" customFormat="1" ht="25.5">
      <c r="A299" s="69" t="s">
        <v>234</v>
      </c>
      <c r="B299" s="70">
        <f>B300+B303</f>
        <v>0</v>
      </c>
      <c r="C299" s="70">
        <f>C300+C303</f>
        <v>0</v>
      </c>
      <c r="D299" s="70">
        <f>D300+D303</f>
        <v>0</v>
      </c>
      <c r="E299" s="70">
        <f>E300+E303</f>
        <v>0</v>
      </c>
      <c r="F299" s="70">
        <f>F300+F303</f>
        <v>0</v>
      </c>
      <c r="G299" s="70">
        <f t="shared" si="100"/>
        <v>0</v>
      </c>
      <c r="H299" s="70">
        <f>H300+H303</f>
        <v>0</v>
      </c>
      <c r="I299" s="70">
        <f>I300+I303</f>
        <v>0</v>
      </c>
      <c r="J299" s="70">
        <f>J300+J303</f>
        <v>0</v>
      </c>
      <c r="K299" s="70">
        <f>K300+K303</f>
        <v>0</v>
      </c>
      <c r="L299" s="74" t="s">
        <v>497</v>
      </c>
      <c r="M299" s="35"/>
    </row>
    <row r="300" spans="1:13" s="8" customFormat="1" ht="38.25">
      <c r="A300" s="25" t="s">
        <v>235</v>
      </c>
      <c r="B300" s="58">
        <f t="shared" ref="B300:B307" si="101">C300+D300+E300+F300</f>
        <v>0</v>
      </c>
      <c r="C300" s="26">
        <f>C301+C302</f>
        <v>0</v>
      </c>
      <c r="D300" s="26">
        <f>D301+D302</f>
        <v>0</v>
      </c>
      <c r="E300" s="26">
        <f>E301+E302</f>
        <v>0</v>
      </c>
      <c r="F300" s="26">
        <f>F301+F302</f>
        <v>0</v>
      </c>
      <c r="G300" s="58">
        <f t="shared" si="100"/>
        <v>0</v>
      </c>
      <c r="H300" s="26">
        <f>H301+H302</f>
        <v>0</v>
      </c>
      <c r="I300" s="26">
        <f>I301+I302</f>
        <v>0</v>
      </c>
      <c r="J300" s="26">
        <f>J301+J302</f>
        <v>0</v>
      </c>
      <c r="K300" s="26">
        <f>K301+K302</f>
        <v>0</v>
      </c>
      <c r="L300" s="27" t="s">
        <v>497</v>
      </c>
      <c r="M300" s="61" t="s">
        <v>497</v>
      </c>
    </row>
    <row r="301" spans="1:13" s="8" customFormat="1" ht="36" customHeight="1">
      <c r="A301" s="25" t="s">
        <v>236</v>
      </c>
      <c r="B301" s="51">
        <f t="shared" si="101"/>
        <v>0</v>
      </c>
      <c r="C301" s="26">
        <v>0</v>
      </c>
      <c r="D301" s="26">
        <v>0</v>
      </c>
      <c r="E301" s="26">
        <v>0</v>
      </c>
      <c r="F301" s="26">
        <v>0</v>
      </c>
      <c r="G301" s="51">
        <f t="shared" si="100"/>
        <v>0</v>
      </c>
      <c r="H301" s="26">
        <v>0</v>
      </c>
      <c r="I301" s="26">
        <v>0</v>
      </c>
      <c r="J301" s="26">
        <v>0</v>
      </c>
      <c r="K301" s="26">
        <v>0</v>
      </c>
      <c r="L301" s="27" t="s">
        <v>497</v>
      </c>
      <c r="M301" s="35" t="s">
        <v>496</v>
      </c>
    </row>
    <row r="302" spans="1:13" s="8" customFormat="1" ht="65.25" customHeight="1">
      <c r="A302" s="25" t="s">
        <v>237</v>
      </c>
      <c r="B302" s="51">
        <f t="shared" si="101"/>
        <v>0</v>
      </c>
      <c r="C302" s="26">
        <v>0</v>
      </c>
      <c r="D302" s="26">
        <v>0</v>
      </c>
      <c r="E302" s="26">
        <v>0</v>
      </c>
      <c r="F302" s="26">
        <v>0</v>
      </c>
      <c r="G302" s="51">
        <f t="shared" si="100"/>
        <v>0</v>
      </c>
      <c r="H302" s="26">
        <v>0</v>
      </c>
      <c r="I302" s="26">
        <v>0</v>
      </c>
      <c r="J302" s="26">
        <v>0</v>
      </c>
      <c r="K302" s="26">
        <v>0</v>
      </c>
      <c r="L302" s="27" t="s">
        <v>497</v>
      </c>
      <c r="M302" s="35" t="s">
        <v>496</v>
      </c>
    </row>
    <row r="303" spans="1:13" s="8" customFormat="1" ht="55.5" customHeight="1">
      <c r="A303" s="25" t="s">
        <v>238</v>
      </c>
      <c r="B303" s="58">
        <f t="shared" si="101"/>
        <v>0</v>
      </c>
      <c r="C303" s="26">
        <f>C304</f>
        <v>0</v>
      </c>
      <c r="D303" s="26">
        <f>D304</f>
        <v>0</v>
      </c>
      <c r="E303" s="26">
        <f>E304</f>
        <v>0</v>
      </c>
      <c r="F303" s="26">
        <f>F304</f>
        <v>0</v>
      </c>
      <c r="G303" s="58">
        <f t="shared" si="100"/>
        <v>0</v>
      </c>
      <c r="H303" s="26">
        <f>H304</f>
        <v>0</v>
      </c>
      <c r="I303" s="26">
        <f>I304</f>
        <v>0</v>
      </c>
      <c r="J303" s="26">
        <f>J304</f>
        <v>0</v>
      </c>
      <c r="K303" s="26">
        <f>K304</f>
        <v>0</v>
      </c>
      <c r="L303" s="27" t="s">
        <v>497</v>
      </c>
      <c r="M303" s="61"/>
    </row>
    <row r="304" spans="1:13" s="8" customFormat="1" ht="249" customHeight="1">
      <c r="A304" s="25" t="s">
        <v>239</v>
      </c>
      <c r="B304" s="51">
        <f t="shared" si="101"/>
        <v>0</v>
      </c>
      <c r="C304" s="26">
        <v>0</v>
      </c>
      <c r="D304" s="26">
        <v>0</v>
      </c>
      <c r="E304" s="26">
        <v>0</v>
      </c>
      <c r="F304" s="26">
        <v>0</v>
      </c>
      <c r="G304" s="51">
        <f t="shared" si="100"/>
        <v>0</v>
      </c>
      <c r="H304" s="26">
        <v>0</v>
      </c>
      <c r="I304" s="26">
        <v>0</v>
      </c>
      <c r="J304" s="26">
        <v>0</v>
      </c>
      <c r="K304" s="26">
        <v>0</v>
      </c>
      <c r="L304" s="27" t="s">
        <v>497</v>
      </c>
      <c r="M304" s="35" t="s">
        <v>496</v>
      </c>
    </row>
    <row r="305" spans="1:13" s="8" customFormat="1" ht="25.5">
      <c r="A305" s="69" t="s">
        <v>240</v>
      </c>
      <c r="B305" s="70">
        <f>C305+D305+E305+F305</f>
        <v>131953.29999999999</v>
      </c>
      <c r="C305" s="70">
        <f t="shared" ref="C305:F306" si="102">C306</f>
        <v>24915.8</v>
      </c>
      <c r="D305" s="70">
        <f t="shared" si="102"/>
        <v>24915.8</v>
      </c>
      <c r="E305" s="70">
        <f t="shared" si="102"/>
        <v>5412.2</v>
      </c>
      <c r="F305" s="70">
        <f t="shared" si="102"/>
        <v>76709.5</v>
      </c>
      <c r="G305" s="70">
        <f>H305+I305+J305+K305</f>
        <v>131953.22</v>
      </c>
      <c r="H305" s="70">
        <f t="shared" ref="H305:K306" si="103">H306</f>
        <v>24915.77</v>
      </c>
      <c r="I305" s="70">
        <f t="shared" si="103"/>
        <v>24915.78</v>
      </c>
      <c r="J305" s="70">
        <f t="shared" si="103"/>
        <v>5412.17</v>
      </c>
      <c r="K305" s="70">
        <f t="shared" si="103"/>
        <v>76709.5</v>
      </c>
      <c r="L305" s="76">
        <f t="shared" si="89"/>
        <v>0.99999939372490121</v>
      </c>
      <c r="M305" s="35"/>
    </row>
    <row r="306" spans="1:13" s="8" customFormat="1" ht="82.5" customHeight="1">
      <c r="A306" s="25" t="s">
        <v>241</v>
      </c>
      <c r="B306" s="58">
        <f t="shared" si="101"/>
        <v>131953.29999999999</v>
      </c>
      <c r="C306" s="26">
        <f t="shared" si="102"/>
        <v>24915.8</v>
      </c>
      <c r="D306" s="26">
        <f t="shared" si="102"/>
        <v>24915.8</v>
      </c>
      <c r="E306" s="26">
        <f t="shared" si="102"/>
        <v>5412.2</v>
      </c>
      <c r="F306" s="26">
        <f t="shared" si="102"/>
        <v>76709.5</v>
      </c>
      <c r="G306" s="58">
        <f t="shared" si="100"/>
        <v>131953.22</v>
      </c>
      <c r="H306" s="26">
        <f t="shared" si="103"/>
        <v>24915.77</v>
      </c>
      <c r="I306" s="26">
        <f t="shared" si="103"/>
        <v>24915.78</v>
      </c>
      <c r="J306" s="26">
        <f t="shared" si="103"/>
        <v>5412.17</v>
      </c>
      <c r="K306" s="26">
        <f t="shared" si="103"/>
        <v>76709.5</v>
      </c>
      <c r="L306" s="27">
        <f t="shared" si="89"/>
        <v>0.99999939372490121</v>
      </c>
      <c r="M306" s="35"/>
    </row>
    <row r="307" spans="1:13" s="8" customFormat="1" ht="42" customHeight="1">
      <c r="A307" s="25" t="s">
        <v>242</v>
      </c>
      <c r="B307" s="51">
        <f t="shared" si="101"/>
        <v>131953.29999999999</v>
      </c>
      <c r="C307" s="26">
        <v>24915.8</v>
      </c>
      <c r="D307" s="26">
        <v>24915.8</v>
      </c>
      <c r="E307" s="26">
        <v>5412.2</v>
      </c>
      <c r="F307" s="26">
        <v>76709.5</v>
      </c>
      <c r="G307" s="51">
        <f t="shared" si="100"/>
        <v>131953.22</v>
      </c>
      <c r="H307" s="26">
        <v>24915.77</v>
      </c>
      <c r="I307" s="26">
        <v>24915.78</v>
      </c>
      <c r="J307" s="26">
        <v>5412.17</v>
      </c>
      <c r="K307" s="26">
        <v>76709.5</v>
      </c>
      <c r="L307" s="27">
        <f t="shared" si="89"/>
        <v>0.99999939372490121</v>
      </c>
      <c r="M307" s="35" t="s">
        <v>498</v>
      </c>
    </row>
    <row r="308" spans="1:13" s="8" customFormat="1" ht="70.5" customHeight="1">
      <c r="A308" s="69" t="s">
        <v>243</v>
      </c>
      <c r="B308" s="70">
        <f t="shared" ref="B308:B323" si="104">C308+D308+E308+F308</f>
        <v>134871</v>
      </c>
      <c r="C308" s="70">
        <f>C309</f>
        <v>0</v>
      </c>
      <c r="D308" s="70">
        <f>D309</f>
        <v>134871</v>
      </c>
      <c r="E308" s="70">
        <f>E309</f>
        <v>0</v>
      </c>
      <c r="F308" s="70">
        <f>F309</f>
        <v>0</v>
      </c>
      <c r="G308" s="70">
        <f>H308+I308+J308+K308</f>
        <v>134869.32</v>
      </c>
      <c r="H308" s="70">
        <f t="shared" ref="H308:K309" si="105">H309</f>
        <v>0</v>
      </c>
      <c r="I308" s="70">
        <f t="shared" si="105"/>
        <v>134869.32</v>
      </c>
      <c r="J308" s="70">
        <f t="shared" si="105"/>
        <v>0</v>
      </c>
      <c r="K308" s="70">
        <f t="shared" si="105"/>
        <v>0</v>
      </c>
      <c r="L308" s="76">
        <f t="shared" si="89"/>
        <v>0.99998754365282383</v>
      </c>
      <c r="M308" s="35"/>
    </row>
    <row r="309" spans="1:13" s="8" customFormat="1" ht="92.25" customHeight="1">
      <c r="A309" s="25" t="s">
        <v>244</v>
      </c>
      <c r="B309" s="58">
        <f t="shared" si="104"/>
        <v>134871</v>
      </c>
      <c r="C309" s="26">
        <f>C310</f>
        <v>0</v>
      </c>
      <c r="D309" s="26">
        <f>D310+D311</f>
        <v>134871</v>
      </c>
      <c r="E309" s="26">
        <f>E310</f>
        <v>0</v>
      </c>
      <c r="F309" s="26">
        <f>F310</f>
        <v>0</v>
      </c>
      <c r="G309" s="58">
        <f>H309+I309+J309+K309</f>
        <v>134869.32</v>
      </c>
      <c r="H309" s="26">
        <f t="shared" si="105"/>
        <v>0</v>
      </c>
      <c r="I309" s="26">
        <f>I310+I311</f>
        <v>134869.32</v>
      </c>
      <c r="J309" s="26">
        <f t="shared" si="105"/>
        <v>0</v>
      </c>
      <c r="K309" s="26">
        <f t="shared" si="105"/>
        <v>0</v>
      </c>
      <c r="L309" s="27">
        <f t="shared" si="89"/>
        <v>0.99998754365282383</v>
      </c>
      <c r="M309" s="35"/>
    </row>
    <row r="310" spans="1:13" s="8" customFormat="1" ht="69.75" customHeight="1">
      <c r="A310" s="25" t="s">
        <v>245</v>
      </c>
      <c r="B310" s="51">
        <f t="shared" si="104"/>
        <v>26659</v>
      </c>
      <c r="C310" s="26">
        <v>0</v>
      </c>
      <c r="D310" s="26">
        <v>26659</v>
      </c>
      <c r="E310" s="26">
        <v>0</v>
      </c>
      <c r="F310" s="26">
        <v>0</v>
      </c>
      <c r="G310" s="51">
        <f>H310+I310+J310+K310</f>
        <v>26658.85</v>
      </c>
      <c r="H310" s="26">
        <v>0</v>
      </c>
      <c r="I310" s="26">
        <v>26658.85</v>
      </c>
      <c r="J310" s="26">
        <v>0</v>
      </c>
      <c r="K310" s="26">
        <v>0</v>
      </c>
      <c r="L310" s="27">
        <f t="shared" si="89"/>
        <v>0.99999437338234742</v>
      </c>
      <c r="M310" s="35" t="s">
        <v>499</v>
      </c>
    </row>
    <row r="311" spans="1:13" s="8" customFormat="1" ht="48.75" customHeight="1">
      <c r="A311" s="25" t="s">
        <v>555</v>
      </c>
      <c r="B311" s="51">
        <f t="shared" si="104"/>
        <v>108212</v>
      </c>
      <c r="C311" s="26">
        <v>0</v>
      </c>
      <c r="D311" s="26">
        <v>108212</v>
      </c>
      <c r="E311" s="26">
        <v>0</v>
      </c>
      <c r="F311" s="26">
        <v>0</v>
      </c>
      <c r="G311" s="51">
        <f>H311+I311+J311+K311</f>
        <v>108210.47</v>
      </c>
      <c r="H311" s="26">
        <v>0</v>
      </c>
      <c r="I311" s="26">
        <v>108210.47</v>
      </c>
      <c r="J311" s="26">
        <v>0</v>
      </c>
      <c r="K311" s="26">
        <v>0</v>
      </c>
      <c r="L311" s="27">
        <f>G311/B311</f>
        <v>0.99998586108749488</v>
      </c>
      <c r="M311" s="35" t="s">
        <v>499</v>
      </c>
    </row>
    <row r="312" spans="1:13" s="8" customFormat="1" ht="22.5" customHeight="1">
      <c r="A312" s="69" t="s">
        <v>246</v>
      </c>
      <c r="B312" s="70">
        <f t="shared" si="104"/>
        <v>0</v>
      </c>
      <c r="C312" s="70">
        <f t="shared" ref="C312:F313" si="106">C313</f>
        <v>0</v>
      </c>
      <c r="D312" s="70">
        <f t="shared" si="106"/>
        <v>0</v>
      </c>
      <c r="E312" s="70">
        <f t="shared" si="106"/>
        <v>0</v>
      </c>
      <c r="F312" s="70">
        <f t="shared" si="106"/>
        <v>0</v>
      </c>
      <c r="G312" s="70">
        <f>H312+I312++J312+K312</f>
        <v>0</v>
      </c>
      <c r="H312" s="70">
        <f>H313</f>
        <v>0</v>
      </c>
      <c r="I312" s="70">
        <f>I313</f>
        <v>0</v>
      </c>
      <c r="J312" s="70">
        <f>J313</f>
        <v>0</v>
      </c>
      <c r="K312" s="70">
        <f>K313</f>
        <v>0</v>
      </c>
      <c r="L312" s="74" t="s">
        <v>497</v>
      </c>
      <c r="M312" s="35"/>
    </row>
    <row r="313" spans="1:13" s="8" customFormat="1" ht="56.25" customHeight="1">
      <c r="A313" s="25" t="s">
        <v>247</v>
      </c>
      <c r="B313" s="58">
        <f t="shared" si="104"/>
        <v>0</v>
      </c>
      <c r="C313" s="26">
        <f t="shared" si="106"/>
        <v>0</v>
      </c>
      <c r="D313" s="26">
        <f t="shared" si="106"/>
        <v>0</v>
      </c>
      <c r="E313" s="26">
        <f t="shared" si="106"/>
        <v>0</v>
      </c>
      <c r="F313" s="26">
        <f t="shared" si="106"/>
        <v>0</v>
      </c>
      <c r="G313" s="58">
        <f>H313+I313+J313+K313</f>
        <v>0</v>
      </c>
      <c r="H313" s="26">
        <f>H314</f>
        <v>0</v>
      </c>
      <c r="I313" s="26">
        <f>I314</f>
        <v>0</v>
      </c>
      <c r="J313" s="26">
        <f>J314</f>
        <v>0</v>
      </c>
      <c r="K313" s="26">
        <f>+K314</f>
        <v>0</v>
      </c>
      <c r="L313" s="27" t="s">
        <v>497</v>
      </c>
      <c r="M313" s="35"/>
    </row>
    <row r="314" spans="1:13" s="8" customFormat="1" ht="60" customHeight="1">
      <c r="A314" s="25" t="s">
        <v>248</v>
      </c>
      <c r="B314" s="51">
        <f t="shared" si="104"/>
        <v>0</v>
      </c>
      <c r="C314" s="26">
        <v>0</v>
      </c>
      <c r="D314" s="26">
        <v>0</v>
      </c>
      <c r="E314" s="26">
        <v>0</v>
      </c>
      <c r="F314" s="26">
        <v>0</v>
      </c>
      <c r="G314" s="51">
        <f>H314+I314+J314+K314</f>
        <v>0</v>
      </c>
      <c r="H314" s="26">
        <v>0</v>
      </c>
      <c r="I314" s="26">
        <v>0</v>
      </c>
      <c r="J314" s="26">
        <v>0</v>
      </c>
      <c r="K314" s="26">
        <v>0</v>
      </c>
      <c r="L314" s="27" t="s">
        <v>497</v>
      </c>
      <c r="M314" s="35" t="s">
        <v>496</v>
      </c>
    </row>
    <row r="315" spans="1:13" s="8" customFormat="1" ht="50.25" customHeight="1">
      <c r="A315" s="69" t="s">
        <v>249</v>
      </c>
      <c r="B315" s="70">
        <f t="shared" si="104"/>
        <v>0</v>
      </c>
      <c r="C315" s="70">
        <f>C316+C318</f>
        <v>0</v>
      </c>
      <c r="D315" s="70">
        <f>D316+D318</f>
        <v>0</v>
      </c>
      <c r="E315" s="70">
        <f>E316+E318</f>
        <v>0</v>
      </c>
      <c r="F315" s="70">
        <f>F316+F318</f>
        <v>0</v>
      </c>
      <c r="G315" s="70">
        <f>H315+I315+J315+K315</f>
        <v>0</v>
      </c>
      <c r="H315" s="70">
        <f t="shared" ref="H315:K316" si="107">H316</f>
        <v>0</v>
      </c>
      <c r="I315" s="70">
        <f t="shared" si="107"/>
        <v>0</v>
      </c>
      <c r="J315" s="70">
        <f t="shared" si="107"/>
        <v>0</v>
      </c>
      <c r="K315" s="70">
        <f t="shared" si="107"/>
        <v>0</v>
      </c>
      <c r="L315" s="74" t="s">
        <v>497</v>
      </c>
      <c r="M315" s="35"/>
    </row>
    <row r="316" spans="1:13" s="8" customFormat="1" ht="148.5" customHeight="1">
      <c r="A316" s="25" t="s">
        <v>250</v>
      </c>
      <c r="B316" s="58">
        <f t="shared" si="104"/>
        <v>0</v>
      </c>
      <c r="C316" s="26">
        <f t="shared" ref="C316:F316" si="108">C317</f>
        <v>0</v>
      </c>
      <c r="D316" s="26">
        <f t="shared" si="108"/>
        <v>0</v>
      </c>
      <c r="E316" s="26">
        <f t="shared" si="108"/>
        <v>0</v>
      </c>
      <c r="F316" s="26">
        <f t="shared" si="108"/>
        <v>0</v>
      </c>
      <c r="G316" s="58">
        <f>H316+I316+J316+K316</f>
        <v>0</v>
      </c>
      <c r="H316" s="26">
        <f t="shared" si="107"/>
        <v>0</v>
      </c>
      <c r="I316" s="26">
        <f t="shared" si="107"/>
        <v>0</v>
      </c>
      <c r="J316" s="26">
        <f t="shared" si="107"/>
        <v>0</v>
      </c>
      <c r="K316" s="26">
        <f t="shared" si="107"/>
        <v>0</v>
      </c>
      <c r="L316" s="27" t="s">
        <v>497</v>
      </c>
      <c r="M316" s="35"/>
    </row>
    <row r="317" spans="1:13" s="8" customFormat="1" ht="134.25" customHeight="1">
      <c r="A317" s="25" t="s">
        <v>251</v>
      </c>
      <c r="B317" s="51">
        <f t="shared" si="104"/>
        <v>0</v>
      </c>
      <c r="C317" s="26">
        <v>0</v>
      </c>
      <c r="D317" s="26">
        <v>0</v>
      </c>
      <c r="E317" s="26">
        <v>0</v>
      </c>
      <c r="F317" s="26">
        <v>0</v>
      </c>
      <c r="G317" s="51">
        <f>H317+I317+J317+K317</f>
        <v>0</v>
      </c>
      <c r="H317" s="26">
        <v>0</v>
      </c>
      <c r="I317" s="26">
        <v>0</v>
      </c>
      <c r="J317" s="26">
        <v>0</v>
      </c>
      <c r="K317" s="26">
        <v>0</v>
      </c>
      <c r="L317" s="27" t="s">
        <v>497</v>
      </c>
      <c r="M317" s="35" t="s">
        <v>496</v>
      </c>
    </row>
    <row r="318" spans="1:13" s="8" customFormat="1" ht="123" customHeight="1">
      <c r="A318" s="25" t="s">
        <v>252</v>
      </c>
      <c r="B318" s="58">
        <f t="shared" si="104"/>
        <v>0</v>
      </c>
      <c r="C318" s="26">
        <f>C319+C320</f>
        <v>0</v>
      </c>
      <c r="D318" s="26">
        <f>D319+D320</f>
        <v>0</v>
      </c>
      <c r="E318" s="26">
        <f>E319+E320</f>
        <v>0</v>
      </c>
      <c r="F318" s="26">
        <f>F319+F320</f>
        <v>0</v>
      </c>
      <c r="G318" s="58">
        <f t="shared" ref="G318:G323" si="109">H318+I318+J318+K318</f>
        <v>0</v>
      </c>
      <c r="H318" s="26">
        <f>H319+H320</f>
        <v>0</v>
      </c>
      <c r="I318" s="26">
        <f>I319+I320</f>
        <v>0</v>
      </c>
      <c r="J318" s="26">
        <f>J319+J320</f>
        <v>0</v>
      </c>
      <c r="K318" s="26">
        <f>K319+K320</f>
        <v>0</v>
      </c>
      <c r="L318" s="27" t="s">
        <v>497</v>
      </c>
      <c r="M318" s="35"/>
    </row>
    <row r="319" spans="1:13" s="8" customFormat="1" ht="66" customHeight="1">
      <c r="A319" s="25" t="s">
        <v>556</v>
      </c>
      <c r="B319" s="51">
        <f t="shared" si="104"/>
        <v>0</v>
      </c>
      <c r="C319" s="26">
        <v>0</v>
      </c>
      <c r="D319" s="26">
        <v>0</v>
      </c>
      <c r="E319" s="26">
        <v>0</v>
      </c>
      <c r="F319" s="26">
        <v>0</v>
      </c>
      <c r="G319" s="51">
        <f t="shared" si="109"/>
        <v>0</v>
      </c>
      <c r="H319" s="26">
        <v>0</v>
      </c>
      <c r="I319" s="26">
        <v>0</v>
      </c>
      <c r="J319" s="26">
        <v>0</v>
      </c>
      <c r="K319" s="26">
        <v>0</v>
      </c>
      <c r="L319" s="27" t="s">
        <v>497</v>
      </c>
      <c r="M319" s="35" t="s">
        <v>496</v>
      </c>
    </row>
    <row r="320" spans="1:13" s="8" customFormat="1" ht="57" customHeight="1">
      <c r="A320" s="25" t="s">
        <v>557</v>
      </c>
      <c r="B320" s="51">
        <f t="shared" si="104"/>
        <v>0</v>
      </c>
      <c r="C320" s="26">
        <v>0</v>
      </c>
      <c r="D320" s="26">
        <v>0</v>
      </c>
      <c r="E320" s="26">
        <v>0</v>
      </c>
      <c r="F320" s="26">
        <v>0</v>
      </c>
      <c r="G320" s="51">
        <f t="shared" si="109"/>
        <v>0</v>
      </c>
      <c r="H320" s="26">
        <v>0</v>
      </c>
      <c r="I320" s="26">
        <v>0</v>
      </c>
      <c r="J320" s="26">
        <v>0</v>
      </c>
      <c r="K320" s="26">
        <v>0</v>
      </c>
      <c r="L320" s="27" t="s">
        <v>497</v>
      </c>
      <c r="M320" s="35" t="s">
        <v>496</v>
      </c>
    </row>
    <row r="321" spans="1:13" s="8" customFormat="1" ht="54" customHeight="1">
      <c r="A321" s="69" t="s">
        <v>253</v>
      </c>
      <c r="B321" s="70">
        <f t="shared" si="104"/>
        <v>42145</v>
      </c>
      <c r="C321" s="70">
        <f t="shared" ref="C321:F322" si="110">C322</f>
        <v>422</v>
      </c>
      <c r="D321" s="70">
        <f t="shared" si="110"/>
        <v>41723</v>
      </c>
      <c r="E321" s="70">
        <f t="shared" si="110"/>
        <v>0</v>
      </c>
      <c r="F321" s="70">
        <f t="shared" si="110"/>
        <v>0</v>
      </c>
      <c r="G321" s="70">
        <f t="shared" si="109"/>
        <v>42144.170000000006</v>
      </c>
      <c r="H321" s="70">
        <f t="shared" ref="H321:K322" si="111">H322</f>
        <v>421.44</v>
      </c>
      <c r="I321" s="70">
        <f t="shared" si="111"/>
        <v>41722.730000000003</v>
      </c>
      <c r="J321" s="70">
        <f t="shared" si="111"/>
        <v>0</v>
      </c>
      <c r="K321" s="70">
        <f t="shared" si="111"/>
        <v>0</v>
      </c>
      <c r="L321" s="76">
        <f t="shared" si="89"/>
        <v>0.99998030608613131</v>
      </c>
      <c r="M321" s="35"/>
    </row>
    <row r="322" spans="1:13" s="8" customFormat="1" ht="66" customHeight="1">
      <c r="A322" s="25" t="s">
        <v>254</v>
      </c>
      <c r="B322" s="58">
        <f t="shared" si="104"/>
        <v>42145</v>
      </c>
      <c r="C322" s="26">
        <f t="shared" si="110"/>
        <v>422</v>
      </c>
      <c r="D322" s="26">
        <f t="shared" si="110"/>
        <v>41723</v>
      </c>
      <c r="E322" s="26">
        <f t="shared" si="110"/>
        <v>0</v>
      </c>
      <c r="F322" s="26">
        <f t="shared" si="110"/>
        <v>0</v>
      </c>
      <c r="G322" s="58">
        <f t="shared" si="109"/>
        <v>42144.170000000006</v>
      </c>
      <c r="H322" s="26">
        <f t="shared" si="111"/>
        <v>421.44</v>
      </c>
      <c r="I322" s="26">
        <f t="shared" si="111"/>
        <v>41722.730000000003</v>
      </c>
      <c r="J322" s="26">
        <f t="shared" si="111"/>
        <v>0</v>
      </c>
      <c r="K322" s="26">
        <f t="shared" si="111"/>
        <v>0</v>
      </c>
      <c r="L322" s="27">
        <f t="shared" si="89"/>
        <v>0.99998030608613131</v>
      </c>
      <c r="M322" s="35"/>
    </row>
    <row r="323" spans="1:13" s="8" customFormat="1" ht="46.5" customHeight="1">
      <c r="A323" s="25" t="s">
        <v>255</v>
      </c>
      <c r="B323" s="51">
        <f t="shared" si="104"/>
        <v>42145</v>
      </c>
      <c r="C323" s="26">
        <v>422</v>
      </c>
      <c r="D323" s="26">
        <v>41723</v>
      </c>
      <c r="E323" s="26">
        <v>0</v>
      </c>
      <c r="F323" s="26">
        <v>0</v>
      </c>
      <c r="G323" s="51">
        <f t="shared" si="109"/>
        <v>42144.170000000006</v>
      </c>
      <c r="H323" s="26">
        <v>421.44</v>
      </c>
      <c r="I323" s="26">
        <v>41722.730000000003</v>
      </c>
      <c r="J323" s="26">
        <v>0</v>
      </c>
      <c r="K323" s="26">
        <v>0</v>
      </c>
      <c r="L323" s="27">
        <f t="shared" si="89"/>
        <v>0.99998030608613131</v>
      </c>
      <c r="M323" s="35" t="s">
        <v>499</v>
      </c>
    </row>
    <row r="324" spans="1:13" s="12" customFormat="1" ht="45" customHeight="1">
      <c r="A324" s="72" t="s">
        <v>256</v>
      </c>
      <c r="B324" s="73">
        <f>C324+D324+F324</f>
        <v>1331255.3700000001</v>
      </c>
      <c r="C324" s="73">
        <f>C325+C330+C338+C359+C370+C373</f>
        <v>296462.61</v>
      </c>
      <c r="D324" s="73">
        <f>D325+D330+D338+D359+D370+D373</f>
        <v>1032892.76</v>
      </c>
      <c r="E324" s="73">
        <f>E325+E330+E338+E359+E370+E373</f>
        <v>0</v>
      </c>
      <c r="F324" s="73">
        <f>F325+F330+F338+F359+F370+F373</f>
        <v>1900</v>
      </c>
      <c r="G324" s="73">
        <f>H324+I324+K324</f>
        <v>528456.51</v>
      </c>
      <c r="H324" s="73">
        <f>H325+H330+H338+H359+H370+H373</f>
        <v>100962.67</v>
      </c>
      <c r="I324" s="73">
        <f>I325+I330+I338+I359+I370+I373</f>
        <v>425593.83999999997</v>
      </c>
      <c r="J324" s="73">
        <f>J325+J330+J338+J359+J370+J373</f>
        <v>0</v>
      </c>
      <c r="K324" s="73">
        <f>K325+K330+K338+K359+K370+K373</f>
        <v>1900</v>
      </c>
      <c r="L324" s="75">
        <f>G324/B324</f>
        <v>0.39696103535717564</v>
      </c>
      <c r="M324" s="61"/>
    </row>
    <row r="325" spans="1:13" s="8" customFormat="1">
      <c r="A325" s="69" t="s">
        <v>257</v>
      </c>
      <c r="B325" s="70">
        <f t="shared" ref="B325:K325" si="112">B326</f>
        <v>1760</v>
      </c>
      <c r="C325" s="70">
        <f t="shared" si="112"/>
        <v>1760</v>
      </c>
      <c r="D325" s="70">
        <f t="shared" si="112"/>
        <v>0</v>
      </c>
      <c r="E325" s="70">
        <f t="shared" si="112"/>
        <v>0</v>
      </c>
      <c r="F325" s="70">
        <f t="shared" si="112"/>
        <v>0</v>
      </c>
      <c r="G325" s="70">
        <f t="shared" si="112"/>
        <v>1759.96</v>
      </c>
      <c r="H325" s="70">
        <f t="shared" si="112"/>
        <v>1759.96</v>
      </c>
      <c r="I325" s="70">
        <f t="shared" si="112"/>
        <v>0</v>
      </c>
      <c r="J325" s="70">
        <f t="shared" si="112"/>
        <v>0</v>
      </c>
      <c r="K325" s="70">
        <f t="shared" si="112"/>
        <v>0</v>
      </c>
      <c r="L325" s="76">
        <f t="shared" ref="L325:L398" si="113">G325/B325</f>
        <v>0.99997727272727277</v>
      </c>
      <c r="M325" s="35"/>
    </row>
    <row r="326" spans="1:13" s="8" customFormat="1" ht="90" customHeight="1">
      <c r="A326" s="25" t="s">
        <v>258</v>
      </c>
      <c r="B326" s="58">
        <f>B329</f>
        <v>1760</v>
      </c>
      <c r="C326" s="26">
        <f>C329</f>
        <v>1760</v>
      </c>
      <c r="D326" s="26">
        <f t="shared" ref="D326:F326" si="114">D327+D328+D329</f>
        <v>0</v>
      </c>
      <c r="E326" s="26">
        <f t="shared" si="114"/>
        <v>0</v>
      </c>
      <c r="F326" s="26">
        <f t="shared" si="114"/>
        <v>0</v>
      </c>
      <c r="G326" s="58">
        <f>G329</f>
        <v>1759.96</v>
      </c>
      <c r="H326" s="26">
        <f>H327+H328+H329</f>
        <v>1759.96</v>
      </c>
      <c r="I326" s="26">
        <f>I327+I328+I329</f>
        <v>0</v>
      </c>
      <c r="J326" s="26">
        <f>J327+J328+J329</f>
        <v>0</v>
      </c>
      <c r="K326" s="26">
        <f>K327+K328+K329</f>
        <v>0</v>
      </c>
      <c r="L326" s="27">
        <f t="shared" si="113"/>
        <v>0.99997727272727277</v>
      </c>
      <c r="M326" s="35"/>
    </row>
    <row r="327" spans="1:13" s="8" customFormat="1" ht="57" customHeight="1">
      <c r="A327" s="25" t="s">
        <v>259</v>
      </c>
      <c r="B327" s="51">
        <f>C327+D327+E327+RF330327</f>
        <v>0</v>
      </c>
      <c r="C327" s="26">
        <v>0</v>
      </c>
      <c r="D327" s="26">
        <v>0</v>
      </c>
      <c r="E327" s="26">
        <v>0</v>
      </c>
      <c r="F327" s="26">
        <v>0</v>
      </c>
      <c r="G327" s="51">
        <f>H327+I327+J327+K327</f>
        <v>0</v>
      </c>
      <c r="H327" s="26">
        <v>0</v>
      </c>
      <c r="I327" s="26">
        <v>0</v>
      </c>
      <c r="J327" s="26">
        <v>0</v>
      </c>
      <c r="K327" s="26">
        <v>0</v>
      </c>
      <c r="L327" s="27" t="s">
        <v>497</v>
      </c>
      <c r="M327" s="35" t="s">
        <v>496</v>
      </c>
    </row>
    <row r="328" spans="1:13" s="8" customFormat="1" ht="46.5" customHeight="1">
      <c r="A328" s="25" t="s">
        <v>260</v>
      </c>
      <c r="B328" s="51">
        <f t="shared" ref="B328:B377" si="115">C328+D328+E328+F328</f>
        <v>0</v>
      </c>
      <c r="C328" s="26">
        <v>0</v>
      </c>
      <c r="D328" s="26">
        <v>0</v>
      </c>
      <c r="E328" s="26">
        <v>0</v>
      </c>
      <c r="F328" s="26">
        <v>0</v>
      </c>
      <c r="G328" s="51">
        <f>H328+I328+J328+K328</f>
        <v>0</v>
      </c>
      <c r="H328" s="26">
        <v>0</v>
      </c>
      <c r="I328" s="26">
        <v>0</v>
      </c>
      <c r="J328" s="26">
        <v>0</v>
      </c>
      <c r="K328" s="26">
        <v>0</v>
      </c>
      <c r="L328" s="27" t="s">
        <v>497</v>
      </c>
      <c r="M328" s="35" t="s">
        <v>496</v>
      </c>
    </row>
    <row r="329" spans="1:13" s="8" customFormat="1" ht="36" customHeight="1">
      <c r="A329" s="25" t="s">
        <v>261</v>
      </c>
      <c r="B329" s="51">
        <f t="shared" si="115"/>
        <v>1760</v>
      </c>
      <c r="C329" s="26">
        <v>1760</v>
      </c>
      <c r="D329" s="26">
        <v>0</v>
      </c>
      <c r="E329" s="26">
        <v>0</v>
      </c>
      <c r="F329" s="26">
        <v>0</v>
      </c>
      <c r="G329" s="51">
        <f>H329+I329+J329+K329</f>
        <v>1759.96</v>
      </c>
      <c r="H329" s="26">
        <v>1759.96</v>
      </c>
      <c r="I329" s="26">
        <v>0</v>
      </c>
      <c r="J329" s="26">
        <v>0</v>
      </c>
      <c r="K329" s="26">
        <v>0</v>
      </c>
      <c r="L329" s="27">
        <f t="shared" si="113"/>
        <v>0.99997727272727277</v>
      </c>
      <c r="M329" s="35" t="s">
        <v>499</v>
      </c>
    </row>
    <row r="330" spans="1:13" s="8" customFormat="1" ht="25.5">
      <c r="A330" s="69" t="s">
        <v>262</v>
      </c>
      <c r="B330" s="70">
        <f>B334</f>
        <v>277629.43</v>
      </c>
      <c r="C330" s="70">
        <f>C334</f>
        <v>34584.86</v>
      </c>
      <c r="D330" s="70">
        <f>D334</f>
        <v>243044.57</v>
      </c>
      <c r="E330" s="70">
        <f t="shared" ref="E330:K330" si="116">E331+E334</f>
        <v>0</v>
      </c>
      <c r="F330" s="70">
        <f t="shared" si="116"/>
        <v>0</v>
      </c>
      <c r="G330" s="70">
        <f>G334</f>
        <v>270574.78999999998</v>
      </c>
      <c r="H330" s="70">
        <f>H334</f>
        <v>34232.119999999995</v>
      </c>
      <c r="I330" s="70">
        <f>I334</f>
        <v>236342.66999999998</v>
      </c>
      <c r="J330" s="70">
        <f t="shared" si="116"/>
        <v>0</v>
      </c>
      <c r="K330" s="70">
        <f t="shared" si="116"/>
        <v>0</v>
      </c>
      <c r="L330" s="76">
        <f t="shared" si="113"/>
        <v>0.97458972559213186</v>
      </c>
      <c r="M330" s="35"/>
    </row>
    <row r="331" spans="1:13" s="8" customFormat="1" ht="95.25" customHeight="1">
      <c r="A331" s="25" t="s">
        <v>263</v>
      </c>
      <c r="B331" s="58">
        <f t="shared" si="115"/>
        <v>0</v>
      </c>
      <c r="C331" s="26">
        <f t="shared" ref="C331:K331" si="117">C333</f>
        <v>0</v>
      </c>
      <c r="D331" s="26">
        <f t="shared" si="117"/>
        <v>0</v>
      </c>
      <c r="E331" s="26">
        <f t="shared" si="117"/>
        <v>0</v>
      </c>
      <c r="F331" s="26">
        <f t="shared" si="117"/>
        <v>0</v>
      </c>
      <c r="G331" s="58">
        <f t="shared" ref="G331:G337" si="118">H331+I331+J331+K331</f>
        <v>0</v>
      </c>
      <c r="H331" s="26">
        <f t="shared" si="117"/>
        <v>0</v>
      </c>
      <c r="I331" s="26">
        <f t="shared" si="117"/>
        <v>0</v>
      </c>
      <c r="J331" s="26">
        <f t="shared" si="117"/>
        <v>0</v>
      </c>
      <c r="K331" s="26">
        <f t="shared" si="117"/>
        <v>0</v>
      </c>
      <c r="L331" s="27" t="s">
        <v>497</v>
      </c>
      <c r="M331" s="35"/>
    </row>
    <row r="332" spans="1:13" s="8" customFormat="1" ht="57.75" customHeight="1">
      <c r="A332" s="25" t="s">
        <v>558</v>
      </c>
      <c r="B332" s="51">
        <f>C332+D332+E332+F332</f>
        <v>0</v>
      </c>
      <c r="C332" s="26">
        <v>0</v>
      </c>
      <c r="D332" s="26">
        <v>0</v>
      </c>
      <c r="E332" s="26">
        <v>0</v>
      </c>
      <c r="F332" s="26">
        <v>0</v>
      </c>
      <c r="G332" s="51">
        <f t="shared" si="118"/>
        <v>0</v>
      </c>
      <c r="H332" s="26">
        <v>0</v>
      </c>
      <c r="I332" s="26">
        <v>0</v>
      </c>
      <c r="J332" s="26">
        <v>0</v>
      </c>
      <c r="K332" s="26">
        <v>0</v>
      </c>
      <c r="L332" s="27" t="s">
        <v>497</v>
      </c>
      <c r="M332" s="35" t="s">
        <v>496</v>
      </c>
    </row>
    <row r="333" spans="1:13" s="8" customFormat="1" ht="58.5" customHeight="1">
      <c r="A333" s="25" t="s">
        <v>559</v>
      </c>
      <c r="B333" s="51">
        <f t="shared" si="115"/>
        <v>0</v>
      </c>
      <c r="C333" s="26">
        <v>0</v>
      </c>
      <c r="D333" s="26">
        <v>0</v>
      </c>
      <c r="E333" s="26">
        <v>0</v>
      </c>
      <c r="F333" s="26">
        <v>0</v>
      </c>
      <c r="G333" s="51">
        <f t="shared" si="118"/>
        <v>0</v>
      </c>
      <c r="H333" s="26">
        <v>0</v>
      </c>
      <c r="I333" s="26">
        <v>0</v>
      </c>
      <c r="J333" s="26">
        <v>0</v>
      </c>
      <c r="K333" s="26">
        <v>0</v>
      </c>
      <c r="L333" s="27" t="s">
        <v>497</v>
      </c>
      <c r="M333" s="35" t="s">
        <v>496</v>
      </c>
    </row>
    <row r="334" spans="1:13" s="8" customFormat="1" ht="101.25" customHeight="1">
      <c r="A334" s="25" t="s">
        <v>264</v>
      </c>
      <c r="B334" s="58">
        <f>C334+D334+E3349</f>
        <v>277629.43</v>
      </c>
      <c r="C334" s="26">
        <f>C335+C336</f>
        <v>34584.86</v>
      </c>
      <c r="D334" s="26">
        <f>D335+D336</f>
        <v>243044.57</v>
      </c>
      <c r="E334" s="26">
        <f t="shared" ref="E334:K334" si="119">E335+E336+E337</f>
        <v>0</v>
      </c>
      <c r="F334" s="26">
        <f t="shared" si="119"/>
        <v>0</v>
      </c>
      <c r="G334" s="58">
        <f>H334+I334+J334+K334</f>
        <v>270574.78999999998</v>
      </c>
      <c r="H334" s="26">
        <f>H335+H336</f>
        <v>34232.119999999995</v>
      </c>
      <c r="I334" s="26">
        <f>I335+I336+I337</f>
        <v>236342.66999999998</v>
      </c>
      <c r="J334" s="26">
        <f t="shared" si="119"/>
        <v>0</v>
      </c>
      <c r="K334" s="26">
        <f t="shared" si="119"/>
        <v>0</v>
      </c>
      <c r="L334" s="27">
        <f t="shared" si="113"/>
        <v>0.97458972559213186</v>
      </c>
      <c r="M334" s="35"/>
    </row>
    <row r="335" spans="1:13" s="8" customFormat="1" ht="54.75" customHeight="1">
      <c r="A335" s="25" t="s">
        <v>265</v>
      </c>
      <c r="B335" s="51">
        <f t="shared" si="115"/>
        <v>171999.96000000002</v>
      </c>
      <c r="C335" s="26">
        <v>8600.01</v>
      </c>
      <c r="D335" s="26">
        <v>163399.95000000001</v>
      </c>
      <c r="E335" s="26">
        <v>0</v>
      </c>
      <c r="F335" s="26">
        <v>0</v>
      </c>
      <c r="G335" s="51">
        <f t="shared" si="118"/>
        <v>164945.31999999998</v>
      </c>
      <c r="H335" s="26">
        <v>8247.27</v>
      </c>
      <c r="I335" s="26">
        <v>156698.04999999999</v>
      </c>
      <c r="J335" s="26">
        <v>0</v>
      </c>
      <c r="K335" s="26">
        <v>0</v>
      </c>
      <c r="L335" s="27">
        <f t="shared" si="113"/>
        <v>0.95898464162433505</v>
      </c>
      <c r="M335" s="35" t="s">
        <v>637</v>
      </c>
    </row>
    <row r="336" spans="1:13" s="8" customFormat="1" ht="83.25" customHeight="1">
      <c r="A336" s="25" t="s">
        <v>560</v>
      </c>
      <c r="B336" s="51">
        <f t="shared" si="115"/>
        <v>105629.47</v>
      </c>
      <c r="C336" s="26">
        <v>25984.85</v>
      </c>
      <c r="D336" s="26">
        <v>79644.62</v>
      </c>
      <c r="E336" s="26">
        <v>0</v>
      </c>
      <c r="F336" s="26">
        <v>0</v>
      </c>
      <c r="G336" s="51">
        <f t="shared" si="118"/>
        <v>105629.47</v>
      </c>
      <c r="H336" s="26">
        <v>25984.85</v>
      </c>
      <c r="I336" s="26">
        <v>79644.62</v>
      </c>
      <c r="J336" s="26">
        <v>0</v>
      </c>
      <c r="K336" s="26">
        <v>0</v>
      </c>
      <c r="L336" s="27">
        <f>G336/B336</f>
        <v>1</v>
      </c>
      <c r="M336" s="35" t="s">
        <v>499</v>
      </c>
    </row>
    <row r="337" spans="1:13" s="8" customFormat="1" ht="42.75" customHeight="1">
      <c r="A337" s="25" t="s">
        <v>266</v>
      </c>
      <c r="B337" s="51">
        <f t="shared" si="115"/>
        <v>0</v>
      </c>
      <c r="C337" s="26">
        <v>0</v>
      </c>
      <c r="D337" s="26">
        <v>0</v>
      </c>
      <c r="E337" s="26">
        <v>0</v>
      </c>
      <c r="F337" s="26">
        <v>0</v>
      </c>
      <c r="G337" s="51">
        <f t="shared" si="118"/>
        <v>0</v>
      </c>
      <c r="H337" s="26">
        <v>0</v>
      </c>
      <c r="I337" s="26">
        <v>0</v>
      </c>
      <c r="J337" s="26">
        <v>0</v>
      </c>
      <c r="K337" s="26">
        <v>0</v>
      </c>
      <c r="L337" s="27" t="s">
        <v>497</v>
      </c>
      <c r="M337" s="35" t="s">
        <v>496</v>
      </c>
    </row>
    <row r="338" spans="1:13" s="8" customFormat="1" ht="40.5" customHeight="1">
      <c r="A338" s="69" t="s">
        <v>267</v>
      </c>
      <c r="B338" s="70">
        <f>B339+B345+B355</f>
        <v>1049432.52</v>
      </c>
      <c r="C338" s="70">
        <f>C339+C345+C355+C353</f>
        <v>259584.33000000002</v>
      </c>
      <c r="D338" s="70">
        <f>D339+D345+D353</f>
        <v>789848.19</v>
      </c>
      <c r="E338" s="70">
        <f t="shared" ref="E338:K338" si="120">E345+E350+E353+E355</f>
        <v>0</v>
      </c>
      <c r="F338" s="70">
        <f t="shared" si="120"/>
        <v>0</v>
      </c>
      <c r="G338" s="70">
        <f>H338+I338+J338</f>
        <v>253688.33999999997</v>
      </c>
      <c r="H338" s="70">
        <f>H339+H345+H350+H355</f>
        <v>64437.17</v>
      </c>
      <c r="I338" s="70">
        <f>I339+I345+I350</f>
        <v>189251.16999999998</v>
      </c>
      <c r="J338" s="70">
        <f t="shared" si="120"/>
        <v>0</v>
      </c>
      <c r="K338" s="70">
        <f t="shared" si="120"/>
        <v>0</v>
      </c>
      <c r="L338" s="76">
        <f t="shared" si="113"/>
        <v>0.2417385922060048</v>
      </c>
      <c r="M338" s="35"/>
    </row>
    <row r="339" spans="1:13" s="8" customFormat="1" ht="40.5" customHeight="1">
      <c r="A339" s="25" t="s">
        <v>561</v>
      </c>
      <c r="B339" s="58">
        <f>C339+D339+E339+F339</f>
        <v>541257.42000000004</v>
      </c>
      <c r="C339" s="26">
        <f>C340+C341+C342+C343+C344</f>
        <v>132543.47000000003</v>
      </c>
      <c r="D339" s="26">
        <f>D340+D341+D342+D343+D344</f>
        <v>408713.95</v>
      </c>
      <c r="E339" s="26">
        <f>E340+E341+E342+E343+E344</f>
        <v>0</v>
      </c>
      <c r="F339" s="26">
        <f>F340+F341+F342+F343+F344</f>
        <v>0</v>
      </c>
      <c r="G339" s="58">
        <f>H339+I339</f>
        <v>143407.28999999998</v>
      </c>
      <c r="H339" s="26">
        <f>H340</f>
        <v>35278.25</v>
      </c>
      <c r="I339" s="26">
        <f>I340</f>
        <v>108129.04</v>
      </c>
      <c r="J339" s="26">
        <f>J340+J341+J342+J343+J344</f>
        <v>0</v>
      </c>
      <c r="K339" s="26">
        <f>K340+K341+K342+K343+K344</f>
        <v>0</v>
      </c>
      <c r="L339" s="27">
        <f t="shared" si="113"/>
        <v>0.26495209987144375</v>
      </c>
      <c r="M339" s="35"/>
    </row>
    <row r="340" spans="1:13" s="11" customFormat="1" ht="90" customHeight="1">
      <c r="A340" s="25" t="s">
        <v>562</v>
      </c>
      <c r="B340" s="51">
        <f t="shared" ref="B340:B348" si="121">C340+D340+E340+F340</f>
        <v>152013.13</v>
      </c>
      <c r="C340" s="26">
        <v>41085.64</v>
      </c>
      <c r="D340" s="26">
        <v>110927.49</v>
      </c>
      <c r="E340" s="26">
        <v>0</v>
      </c>
      <c r="F340" s="26">
        <v>0</v>
      </c>
      <c r="G340" s="51">
        <f t="shared" ref="G340:G349" si="122">H340+I340+J340+K340</f>
        <v>143407.28999999998</v>
      </c>
      <c r="H340" s="26">
        <v>35278.25</v>
      </c>
      <c r="I340" s="26">
        <v>108129.04</v>
      </c>
      <c r="J340" s="26">
        <v>0</v>
      </c>
      <c r="K340" s="26">
        <v>0</v>
      </c>
      <c r="L340" s="27">
        <f>G340/B340</f>
        <v>0.94338752185419761</v>
      </c>
      <c r="M340" s="35" t="s">
        <v>638</v>
      </c>
    </row>
    <row r="341" spans="1:13" s="11" customFormat="1" ht="81.75" customHeight="1">
      <c r="A341" s="25" t="s">
        <v>563</v>
      </c>
      <c r="B341" s="51">
        <f t="shared" si="121"/>
        <v>29979.63</v>
      </c>
      <c r="C341" s="26">
        <v>10979.07</v>
      </c>
      <c r="D341" s="26">
        <v>19000.560000000001</v>
      </c>
      <c r="E341" s="26">
        <v>0</v>
      </c>
      <c r="F341" s="26">
        <v>0</v>
      </c>
      <c r="G341" s="51">
        <f t="shared" si="122"/>
        <v>0</v>
      </c>
      <c r="H341" s="26">
        <v>0</v>
      </c>
      <c r="I341" s="26">
        <v>0</v>
      </c>
      <c r="J341" s="26">
        <v>0</v>
      </c>
      <c r="K341" s="26">
        <v>0</v>
      </c>
      <c r="L341" s="27">
        <f>G341/B341</f>
        <v>0</v>
      </c>
      <c r="M341" s="35" t="s">
        <v>639</v>
      </c>
    </row>
    <row r="342" spans="1:13" s="11" customFormat="1" ht="70.5" customHeight="1">
      <c r="A342" s="25" t="s">
        <v>564</v>
      </c>
      <c r="B342" s="51">
        <f t="shared" si="121"/>
        <v>109672.12</v>
      </c>
      <c r="C342" s="26">
        <v>26979.34</v>
      </c>
      <c r="D342" s="26">
        <v>82692.78</v>
      </c>
      <c r="E342" s="26">
        <v>0</v>
      </c>
      <c r="F342" s="26">
        <v>0</v>
      </c>
      <c r="G342" s="51">
        <f t="shared" si="122"/>
        <v>0</v>
      </c>
      <c r="H342" s="26">
        <v>0</v>
      </c>
      <c r="I342" s="26">
        <v>0</v>
      </c>
      <c r="J342" s="26">
        <v>0</v>
      </c>
      <c r="K342" s="26">
        <v>0</v>
      </c>
      <c r="L342" s="27">
        <f>G342/B342</f>
        <v>0</v>
      </c>
      <c r="M342" s="35" t="s">
        <v>639</v>
      </c>
    </row>
    <row r="343" spans="1:13" s="11" customFormat="1" ht="40.5" customHeight="1">
      <c r="A343" s="25" t="s">
        <v>565</v>
      </c>
      <c r="B343" s="51">
        <f t="shared" si="121"/>
        <v>246831.71</v>
      </c>
      <c r="C343" s="26">
        <v>52820.22</v>
      </c>
      <c r="D343" s="26">
        <v>194011.49</v>
      </c>
      <c r="E343" s="26">
        <v>0</v>
      </c>
      <c r="F343" s="26">
        <v>0</v>
      </c>
      <c r="G343" s="51">
        <f t="shared" si="122"/>
        <v>0</v>
      </c>
      <c r="H343" s="26">
        <v>0</v>
      </c>
      <c r="I343" s="26">
        <v>0</v>
      </c>
      <c r="J343" s="26">
        <v>0</v>
      </c>
      <c r="K343" s="26">
        <v>0</v>
      </c>
      <c r="L343" s="27">
        <f>G343/B343</f>
        <v>0</v>
      </c>
      <c r="M343" s="35" t="s">
        <v>639</v>
      </c>
    </row>
    <row r="344" spans="1:13" s="11" customFormat="1" ht="81.75" customHeight="1">
      <c r="A344" s="25" t="s">
        <v>566</v>
      </c>
      <c r="B344" s="51">
        <f t="shared" si="121"/>
        <v>2760.83</v>
      </c>
      <c r="C344" s="26">
        <v>679.2</v>
      </c>
      <c r="D344" s="26">
        <v>2081.63</v>
      </c>
      <c r="E344" s="26">
        <v>0</v>
      </c>
      <c r="F344" s="26">
        <v>0</v>
      </c>
      <c r="G344" s="51">
        <f t="shared" si="122"/>
        <v>0</v>
      </c>
      <c r="H344" s="26">
        <v>0</v>
      </c>
      <c r="I344" s="26">
        <v>0</v>
      </c>
      <c r="J344" s="26">
        <v>0</v>
      </c>
      <c r="K344" s="26">
        <v>0</v>
      </c>
      <c r="L344" s="27">
        <f>G344/B344</f>
        <v>0</v>
      </c>
      <c r="M344" s="35" t="s">
        <v>639</v>
      </c>
    </row>
    <row r="345" spans="1:13" s="8" customFormat="1" ht="94.5" customHeight="1">
      <c r="A345" s="25" t="s">
        <v>567</v>
      </c>
      <c r="B345" s="58">
        <f>C345+D345</f>
        <v>505483.07999999996</v>
      </c>
      <c r="C345" s="26">
        <f>C347+C348</f>
        <v>124348.84</v>
      </c>
      <c r="D345" s="26">
        <f>D347+D348</f>
        <v>381134.24</v>
      </c>
      <c r="E345" s="26">
        <f t="shared" ref="E345:K345" si="123">E346+E347</f>
        <v>0</v>
      </c>
      <c r="F345" s="26">
        <f t="shared" si="123"/>
        <v>0</v>
      </c>
      <c r="G345" s="58">
        <f>G347+G348</f>
        <v>107589.03</v>
      </c>
      <c r="H345" s="26">
        <f>H347</f>
        <v>26466.9</v>
      </c>
      <c r="I345" s="26">
        <f>I347</f>
        <v>81122.13</v>
      </c>
      <c r="J345" s="26">
        <f t="shared" si="123"/>
        <v>0</v>
      </c>
      <c r="K345" s="26">
        <f t="shared" si="123"/>
        <v>0</v>
      </c>
      <c r="L345" s="27">
        <f t="shared" si="113"/>
        <v>0.21284397887264597</v>
      </c>
      <c r="M345" s="35"/>
    </row>
    <row r="346" spans="1:13" s="8" customFormat="1" ht="58.5" customHeight="1">
      <c r="A346" s="25" t="s">
        <v>268</v>
      </c>
      <c r="B346" s="51">
        <f t="shared" si="121"/>
        <v>0</v>
      </c>
      <c r="C346" s="26">
        <v>0</v>
      </c>
      <c r="D346" s="26">
        <v>0</v>
      </c>
      <c r="E346" s="26">
        <v>0</v>
      </c>
      <c r="F346" s="26">
        <v>0</v>
      </c>
      <c r="G346" s="51">
        <f t="shared" si="122"/>
        <v>0</v>
      </c>
      <c r="H346" s="26">
        <v>0</v>
      </c>
      <c r="I346" s="26">
        <v>0</v>
      </c>
      <c r="J346" s="26">
        <v>0</v>
      </c>
      <c r="K346" s="26">
        <v>0</v>
      </c>
      <c r="L346" s="27" t="s">
        <v>497</v>
      </c>
      <c r="M346" s="35" t="s">
        <v>496</v>
      </c>
    </row>
    <row r="347" spans="1:13" s="8" customFormat="1" ht="51.75" customHeight="1">
      <c r="A347" s="25" t="s">
        <v>568</v>
      </c>
      <c r="B347" s="51">
        <f t="shared" si="121"/>
        <v>348248.95</v>
      </c>
      <c r="C347" s="26">
        <v>85669.25</v>
      </c>
      <c r="D347" s="26">
        <v>262579.7</v>
      </c>
      <c r="E347" s="26">
        <v>0</v>
      </c>
      <c r="F347" s="26">
        <v>0</v>
      </c>
      <c r="G347" s="51">
        <f t="shared" si="122"/>
        <v>107589.03</v>
      </c>
      <c r="H347" s="26">
        <v>26466.9</v>
      </c>
      <c r="I347" s="26">
        <v>81122.13</v>
      </c>
      <c r="J347" s="26">
        <v>0</v>
      </c>
      <c r="K347" s="26">
        <v>0</v>
      </c>
      <c r="L347" s="27">
        <f>G347/B347</f>
        <v>0.30894286974878171</v>
      </c>
      <c r="M347" s="35" t="s">
        <v>693</v>
      </c>
    </row>
    <row r="348" spans="1:13" s="8" customFormat="1" ht="36.75" customHeight="1">
      <c r="A348" s="25" t="s">
        <v>569</v>
      </c>
      <c r="B348" s="51">
        <f t="shared" si="121"/>
        <v>157234.13</v>
      </c>
      <c r="C348" s="26">
        <v>38679.589999999997</v>
      </c>
      <c r="D348" s="26">
        <v>118554.54</v>
      </c>
      <c r="E348" s="26">
        <v>0</v>
      </c>
      <c r="F348" s="26">
        <v>0</v>
      </c>
      <c r="G348" s="51">
        <f t="shared" si="122"/>
        <v>0</v>
      </c>
      <c r="H348" s="26">
        <v>0</v>
      </c>
      <c r="I348" s="26">
        <v>0</v>
      </c>
      <c r="J348" s="26">
        <v>0</v>
      </c>
      <c r="K348" s="26">
        <v>0</v>
      </c>
      <c r="L348" s="27">
        <f>G348/B348</f>
        <v>0</v>
      </c>
      <c r="M348" s="35" t="s">
        <v>639</v>
      </c>
    </row>
    <row r="349" spans="1:13" s="8" customFormat="1" ht="51">
      <c r="A349" s="25" t="s">
        <v>570</v>
      </c>
      <c r="B349" s="51">
        <f>C349+D349+E349+F349+F349</f>
        <v>0</v>
      </c>
      <c r="C349" s="26">
        <v>0</v>
      </c>
      <c r="D349" s="26">
        <v>0</v>
      </c>
      <c r="E349" s="26">
        <v>0</v>
      </c>
      <c r="F349" s="26">
        <v>0</v>
      </c>
      <c r="G349" s="51">
        <f t="shared" si="122"/>
        <v>0</v>
      </c>
      <c r="H349" s="26">
        <v>0</v>
      </c>
      <c r="I349" s="26">
        <v>0</v>
      </c>
      <c r="J349" s="26">
        <v>0</v>
      </c>
      <c r="K349" s="26">
        <v>0</v>
      </c>
      <c r="L349" s="27" t="s">
        <v>497</v>
      </c>
      <c r="M349" s="35" t="s">
        <v>496</v>
      </c>
    </row>
    <row r="350" spans="1:13" s="8" customFormat="1" ht="42.75" customHeight="1">
      <c r="A350" s="25" t="s">
        <v>269</v>
      </c>
      <c r="B350" s="58">
        <f t="shared" si="115"/>
        <v>0</v>
      </c>
      <c r="C350" s="26">
        <f t="shared" ref="C350:K350" si="124">C351+C352</f>
        <v>0</v>
      </c>
      <c r="D350" s="26">
        <f t="shared" si="124"/>
        <v>0</v>
      </c>
      <c r="E350" s="26">
        <f t="shared" si="124"/>
        <v>0</v>
      </c>
      <c r="F350" s="26">
        <f t="shared" si="124"/>
        <v>0</v>
      </c>
      <c r="G350" s="58">
        <f t="shared" si="124"/>
        <v>0</v>
      </c>
      <c r="H350" s="26">
        <f t="shared" si="124"/>
        <v>0</v>
      </c>
      <c r="I350" s="26">
        <f t="shared" si="124"/>
        <v>0</v>
      </c>
      <c r="J350" s="26">
        <f t="shared" si="124"/>
        <v>0</v>
      </c>
      <c r="K350" s="26">
        <f t="shared" si="124"/>
        <v>0</v>
      </c>
      <c r="L350" s="27" t="s">
        <v>497</v>
      </c>
      <c r="M350" s="35"/>
    </row>
    <row r="351" spans="1:13" s="8" customFormat="1" ht="95.25" customHeight="1">
      <c r="A351" s="25" t="s">
        <v>270</v>
      </c>
      <c r="B351" s="51">
        <f t="shared" si="115"/>
        <v>0</v>
      </c>
      <c r="C351" s="26">
        <v>0</v>
      </c>
      <c r="D351" s="26">
        <v>0</v>
      </c>
      <c r="E351" s="26">
        <v>0</v>
      </c>
      <c r="F351" s="26">
        <v>0</v>
      </c>
      <c r="G351" s="51">
        <f>H351+I351+J351+K351</f>
        <v>0</v>
      </c>
      <c r="H351" s="26">
        <v>0</v>
      </c>
      <c r="I351" s="26">
        <v>0</v>
      </c>
      <c r="J351" s="26">
        <v>0</v>
      </c>
      <c r="K351" s="26">
        <v>0</v>
      </c>
      <c r="L351" s="27" t="s">
        <v>497</v>
      </c>
      <c r="M351" s="35" t="s">
        <v>496</v>
      </c>
    </row>
    <row r="352" spans="1:13" s="8" customFormat="1" ht="54.75" customHeight="1">
      <c r="A352" s="25" t="s">
        <v>271</v>
      </c>
      <c r="B352" s="51">
        <f t="shared" si="115"/>
        <v>0</v>
      </c>
      <c r="C352" s="26">
        <v>0</v>
      </c>
      <c r="D352" s="26">
        <v>0</v>
      </c>
      <c r="E352" s="26">
        <v>0</v>
      </c>
      <c r="F352" s="26">
        <v>0</v>
      </c>
      <c r="G352" s="51">
        <f>H352+I352+J352+K352</f>
        <v>0</v>
      </c>
      <c r="H352" s="26">
        <v>0</v>
      </c>
      <c r="I352" s="26">
        <v>0</v>
      </c>
      <c r="J352" s="26">
        <v>0</v>
      </c>
      <c r="K352" s="26">
        <v>0</v>
      </c>
      <c r="L352" s="27" t="s">
        <v>497</v>
      </c>
      <c r="M352" s="35" t="s">
        <v>496</v>
      </c>
    </row>
    <row r="353" spans="1:13" s="8" customFormat="1" ht="96.75" customHeight="1">
      <c r="A353" s="25" t="s">
        <v>272</v>
      </c>
      <c r="B353" s="58">
        <f t="shared" si="115"/>
        <v>0</v>
      </c>
      <c r="C353" s="26">
        <f t="shared" ref="C353:K353" si="125">C354</f>
        <v>0</v>
      </c>
      <c r="D353" s="26">
        <f t="shared" si="125"/>
        <v>0</v>
      </c>
      <c r="E353" s="26">
        <f t="shared" si="125"/>
        <v>0</v>
      </c>
      <c r="F353" s="26">
        <f t="shared" si="125"/>
        <v>0</v>
      </c>
      <c r="G353" s="58">
        <f t="shared" si="125"/>
        <v>0</v>
      </c>
      <c r="H353" s="26">
        <f t="shared" si="125"/>
        <v>0</v>
      </c>
      <c r="I353" s="26">
        <f t="shared" si="125"/>
        <v>0</v>
      </c>
      <c r="J353" s="26">
        <f t="shared" si="125"/>
        <v>0</v>
      </c>
      <c r="K353" s="26">
        <f t="shared" si="125"/>
        <v>0</v>
      </c>
      <c r="L353" s="27" t="s">
        <v>497</v>
      </c>
      <c r="M353" s="35"/>
    </row>
    <row r="354" spans="1:13" s="8" customFormat="1" ht="105" customHeight="1">
      <c r="A354" s="25" t="s">
        <v>273</v>
      </c>
      <c r="B354" s="51">
        <f t="shared" si="115"/>
        <v>0</v>
      </c>
      <c r="C354" s="26">
        <v>0</v>
      </c>
      <c r="D354" s="26">
        <v>0</v>
      </c>
      <c r="E354" s="26">
        <v>0</v>
      </c>
      <c r="F354" s="26">
        <v>0</v>
      </c>
      <c r="G354" s="51">
        <f>H354+I354+J354+K354</f>
        <v>0</v>
      </c>
      <c r="H354" s="26">
        <v>0</v>
      </c>
      <c r="I354" s="26">
        <v>0</v>
      </c>
      <c r="J354" s="26">
        <v>0</v>
      </c>
      <c r="K354" s="26">
        <v>0</v>
      </c>
      <c r="L354" s="27" t="s">
        <v>497</v>
      </c>
      <c r="M354" s="35" t="s">
        <v>496</v>
      </c>
    </row>
    <row r="355" spans="1:13" s="8" customFormat="1" ht="94.5" customHeight="1">
      <c r="A355" s="25" t="s">
        <v>274</v>
      </c>
      <c r="B355" s="58">
        <f>C355+D355+E355+F355</f>
        <v>2692.02</v>
      </c>
      <c r="C355" s="26">
        <f>C356+C357+C358</f>
        <v>2692.02</v>
      </c>
      <c r="D355" s="26">
        <f>D356+D357+D358</f>
        <v>0</v>
      </c>
      <c r="E355" s="26">
        <f>E356+E357+E358</f>
        <v>0</v>
      </c>
      <c r="F355" s="26">
        <f>F356+F357+F358</f>
        <v>0</v>
      </c>
      <c r="G355" s="58">
        <f>H355+I355+J355+K355</f>
        <v>2692.02</v>
      </c>
      <c r="H355" s="26">
        <f>H356+H357+H358</f>
        <v>2692.02</v>
      </c>
      <c r="I355" s="26">
        <f>I356+I357+I358</f>
        <v>0</v>
      </c>
      <c r="J355" s="26">
        <f>J356+J357+J358</f>
        <v>0</v>
      </c>
      <c r="K355" s="26">
        <f>K356+K357+K358</f>
        <v>0</v>
      </c>
      <c r="L355" s="27">
        <f>G355/B355</f>
        <v>1</v>
      </c>
      <c r="M355" s="35"/>
    </row>
    <row r="356" spans="1:13" s="8" customFormat="1" ht="56.25" customHeight="1">
      <c r="A356" s="25" t="s">
        <v>275</v>
      </c>
      <c r="B356" s="51">
        <f t="shared" si="115"/>
        <v>2692.02</v>
      </c>
      <c r="C356" s="26">
        <v>2692.02</v>
      </c>
      <c r="D356" s="26">
        <v>0</v>
      </c>
      <c r="E356" s="26">
        <v>0</v>
      </c>
      <c r="F356" s="26">
        <v>0</v>
      </c>
      <c r="G356" s="51">
        <f>H356+I356+J356+K356</f>
        <v>2692.02</v>
      </c>
      <c r="H356" s="26">
        <v>2692.02</v>
      </c>
      <c r="I356" s="26">
        <v>0</v>
      </c>
      <c r="J356" s="26">
        <v>0</v>
      </c>
      <c r="K356" s="26">
        <v>0</v>
      </c>
      <c r="L356" s="27">
        <f>G356/B356</f>
        <v>1</v>
      </c>
      <c r="M356" s="35" t="s">
        <v>499</v>
      </c>
    </row>
    <row r="357" spans="1:13" s="8" customFormat="1" ht="51">
      <c r="A357" s="25" t="s">
        <v>276</v>
      </c>
      <c r="B357" s="51">
        <f t="shared" si="115"/>
        <v>0</v>
      </c>
      <c r="C357" s="26">
        <v>0</v>
      </c>
      <c r="D357" s="26">
        <v>0</v>
      </c>
      <c r="E357" s="26">
        <v>0</v>
      </c>
      <c r="F357" s="26">
        <v>0</v>
      </c>
      <c r="G357" s="51">
        <f>H357+I357+J357+K357</f>
        <v>0</v>
      </c>
      <c r="H357" s="26">
        <v>0</v>
      </c>
      <c r="I357" s="26">
        <v>0</v>
      </c>
      <c r="J357" s="26">
        <v>0</v>
      </c>
      <c r="K357" s="26">
        <v>0</v>
      </c>
      <c r="L357" s="27" t="s">
        <v>497</v>
      </c>
      <c r="M357" s="35" t="s">
        <v>496</v>
      </c>
    </row>
    <row r="358" spans="1:13" s="8" customFormat="1" ht="73.5" customHeight="1">
      <c r="A358" s="25" t="s">
        <v>571</v>
      </c>
      <c r="B358" s="51">
        <f t="shared" si="115"/>
        <v>0</v>
      </c>
      <c r="C358" s="26">
        <v>0</v>
      </c>
      <c r="D358" s="26">
        <v>0</v>
      </c>
      <c r="E358" s="26">
        <v>0</v>
      </c>
      <c r="F358" s="26">
        <v>0</v>
      </c>
      <c r="G358" s="51">
        <f>H358+I358+J358+K358</f>
        <v>0</v>
      </c>
      <c r="H358" s="26">
        <v>0</v>
      </c>
      <c r="I358" s="26">
        <v>0</v>
      </c>
      <c r="J358" s="26">
        <v>0</v>
      </c>
      <c r="K358" s="26">
        <v>0</v>
      </c>
      <c r="L358" s="27" t="s">
        <v>497</v>
      </c>
      <c r="M358" s="35" t="s">
        <v>496</v>
      </c>
    </row>
    <row r="359" spans="1:13" s="8" customFormat="1" ht="43.5" customHeight="1">
      <c r="A359" s="69" t="s">
        <v>277</v>
      </c>
      <c r="B359" s="70">
        <f>C359+D359+E359+F359</f>
        <v>2100</v>
      </c>
      <c r="C359" s="70">
        <f t="shared" ref="C359:K359" si="126">C360+C364+C368</f>
        <v>200</v>
      </c>
      <c r="D359" s="70">
        <f t="shared" si="126"/>
        <v>0</v>
      </c>
      <c r="E359" s="70">
        <f t="shared" si="126"/>
        <v>0</v>
      </c>
      <c r="F359" s="70">
        <f t="shared" si="126"/>
        <v>1900</v>
      </c>
      <c r="G359" s="70">
        <f t="shared" si="126"/>
        <v>2100</v>
      </c>
      <c r="H359" s="70">
        <f t="shared" si="126"/>
        <v>200</v>
      </c>
      <c r="I359" s="70">
        <f t="shared" si="126"/>
        <v>0</v>
      </c>
      <c r="J359" s="70">
        <f t="shared" si="126"/>
        <v>0</v>
      </c>
      <c r="K359" s="70">
        <f t="shared" si="126"/>
        <v>1900</v>
      </c>
      <c r="L359" s="76">
        <f t="shared" si="113"/>
        <v>1</v>
      </c>
      <c r="M359" s="35"/>
    </row>
    <row r="360" spans="1:13" s="8" customFormat="1" ht="54" customHeight="1">
      <c r="A360" s="25" t="s">
        <v>278</v>
      </c>
      <c r="B360" s="58">
        <f>B361+B362+B363</f>
        <v>700</v>
      </c>
      <c r="C360" s="26">
        <f t="shared" ref="C360:J360" si="127">C361+C362</f>
        <v>0</v>
      </c>
      <c r="D360" s="26">
        <f t="shared" si="127"/>
        <v>0</v>
      </c>
      <c r="E360" s="26">
        <f t="shared" si="127"/>
        <v>0</v>
      </c>
      <c r="F360" s="26">
        <f>F361+F362+F363</f>
        <v>700</v>
      </c>
      <c r="G360" s="58">
        <f>G361+G362+G363</f>
        <v>700</v>
      </c>
      <c r="H360" s="26">
        <f t="shared" si="127"/>
        <v>0</v>
      </c>
      <c r="I360" s="26">
        <f t="shared" si="127"/>
        <v>0</v>
      </c>
      <c r="J360" s="26">
        <f t="shared" si="127"/>
        <v>0</v>
      </c>
      <c r="K360" s="26">
        <f>K361+K362+K363</f>
        <v>700</v>
      </c>
      <c r="L360" s="27">
        <f t="shared" si="113"/>
        <v>1</v>
      </c>
      <c r="M360" s="35"/>
    </row>
    <row r="361" spans="1:13" s="8" customFormat="1" ht="39.75" customHeight="1">
      <c r="A361" s="25" t="s">
        <v>279</v>
      </c>
      <c r="B361" s="51">
        <f t="shared" si="115"/>
        <v>0</v>
      </c>
      <c r="C361" s="26">
        <v>0</v>
      </c>
      <c r="D361" s="26">
        <v>0</v>
      </c>
      <c r="E361" s="26">
        <v>0</v>
      </c>
      <c r="F361" s="26">
        <v>0</v>
      </c>
      <c r="G361" s="51">
        <f t="shared" ref="G361:G367" si="128">H361+I361+J361+K361</f>
        <v>0</v>
      </c>
      <c r="H361" s="26">
        <v>0</v>
      </c>
      <c r="I361" s="26">
        <v>0</v>
      </c>
      <c r="J361" s="26">
        <v>0</v>
      </c>
      <c r="K361" s="26">
        <v>0</v>
      </c>
      <c r="L361" s="27" t="s">
        <v>497</v>
      </c>
      <c r="M361" s="35" t="s">
        <v>496</v>
      </c>
    </row>
    <row r="362" spans="1:13" s="8" customFormat="1" ht="51.75" customHeight="1">
      <c r="A362" s="25" t="s">
        <v>280</v>
      </c>
      <c r="B362" s="51">
        <f t="shared" si="115"/>
        <v>400</v>
      </c>
      <c r="C362" s="26">
        <v>0</v>
      </c>
      <c r="D362" s="26">
        <v>0</v>
      </c>
      <c r="E362" s="26">
        <v>0</v>
      </c>
      <c r="F362" s="26">
        <v>400</v>
      </c>
      <c r="G362" s="51">
        <f t="shared" si="128"/>
        <v>400</v>
      </c>
      <c r="H362" s="26">
        <v>0</v>
      </c>
      <c r="I362" s="26">
        <v>0</v>
      </c>
      <c r="J362" s="26">
        <v>0</v>
      </c>
      <c r="K362" s="26">
        <v>400</v>
      </c>
      <c r="L362" s="27">
        <f t="shared" si="113"/>
        <v>1</v>
      </c>
      <c r="M362" s="35" t="s">
        <v>499</v>
      </c>
    </row>
    <row r="363" spans="1:13" s="8" customFormat="1" ht="69.75" customHeight="1">
      <c r="A363" s="25" t="s">
        <v>572</v>
      </c>
      <c r="B363" s="51">
        <f t="shared" si="115"/>
        <v>300</v>
      </c>
      <c r="C363" s="26">
        <v>0</v>
      </c>
      <c r="D363" s="26">
        <v>0</v>
      </c>
      <c r="E363" s="26">
        <v>0</v>
      </c>
      <c r="F363" s="26">
        <v>300</v>
      </c>
      <c r="G363" s="51">
        <f t="shared" si="128"/>
        <v>300</v>
      </c>
      <c r="H363" s="26">
        <v>0</v>
      </c>
      <c r="I363" s="26">
        <v>0</v>
      </c>
      <c r="J363" s="26">
        <v>0</v>
      </c>
      <c r="K363" s="26">
        <v>300</v>
      </c>
      <c r="L363" s="27">
        <f>G363/B363</f>
        <v>1</v>
      </c>
      <c r="M363" s="35" t="s">
        <v>499</v>
      </c>
    </row>
    <row r="364" spans="1:13" s="8" customFormat="1" ht="37.5" customHeight="1">
      <c r="A364" s="25" t="s">
        <v>281</v>
      </c>
      <c r="B364" s="58">
        <f>C364+D364+E364+F364</f>
        <v>1400</v>
      </c>
      <c r="C364" s="26">
        <f>C365+C366+C367</f>
        <v>200</v>
      </c>
      <c r="D364" s="26">
        <f t="shared" ref="D364:K364" si="129">D365+D366+D367</f>
        <v>0</v>
      </c>
      <c r="E364" s="26">
        <f t="shared" si="129"/>
        <v>0</v>
      </c>
      <c r="F364" s="26">
        <f t="shared" si="129"/>
        <v>1200</v>
      </c>
      <c r="G364" s="58">
        <f t="shared" si="128"/>
        <v>1400</v>
      </c>
      <c r="H364" s="26">
        <f t="shared" si="129"/>
        <v>200</v>
      </c>
      <c r="I364" s="26">
        <f t="shared" si="129"/>
        <v>0</v>
      </c>
      <c r="J364" s="26">
        <f t="shared" si="129"/>
        <v>0</v>
      </c>
      <c r="K364" s="26">
        <f t="shared" si="129"/>
        <v>1200</v>
      </c>
      <c r="L364" s="27">
        <f t="shared" si="113"/>
        <v>1</v>
      </c>
      <c r="M364" s="35"/>
    </row>
    <row r="365" spans="1:13" s="8" customFormat="1" ht="53.25" customHeight="1">
      <c r="A365" s="25" t="s">
        <v>282</v>
      </c>
      <c r="B365" s="51">
        <f t="shared" si="115"/>
        <v>1200</v>
      </c>
      <c r="C365" s="26">
        <v>0</v>
      </c>
      <c r="D365" s="26">
        <v>0</v>
      </c>
      <c r="E365" s="26">
        <v>0</v>
      </c>
      <c r="F365" s="26">
        <v>1200</v>
      </c>
      <c r="G365" s="51">
        <f t="shared" si="128"/>
        <v>1200</v>
      </c>
      <c r="H365" s="26">
        <v>0</v>
      </c>
      <c r="I365" s="26">
        <v>0</v>
      </c>
      <c r="J365" s="26">
        <v>0</v>
      </c>
      <c r="K365" s="26">
        <v>1200</v>
      </c>
      <c r="L365" s="27">
        <f t="shared" si="113"/>
        <v>1</v>
      </c>
      <c r="M365" s="35" t="s">
        <v>498</v>
      </c>
    </row>
    <row r="366" spans="1:13" s="8" customFormat="1" ht="72.75" customHeight="1">
      <c r="A366" s="25" t="s">
        <v>283</v>
      </c>
      <c r="B366" s="51">
        <f t="shared" si="115"/>
        <v>0</v>
      </c>
      <c r="C366" s="26">
        <v>0</v>
      </c>
      <c r="D366" s="26">
        <v>0</v>
      </c>
      <c r="E366" s="26">
        <v>0</v>
      </c>
      <c r="F366" s="26">
        <v>0</v>
      </c>
      <c r="G366" s="51">
        <f t="shared" si="128"/>
        <v>0</v>
      </c>
      <c r="H366" s="26">
        <v>0</v>
      </c>
      <c r="I366" s="26">
        <v>0</v>
      </c>
      <c r="J366" s="26">
        <v>0</v>
      </c>
      <c r="K366" s="26">
        <v>0</v>
      </c>
      <c r="L366" s="27" t="s">
        <v>497</v>
      </c>
      <c r="M366" s="35" t="s">
        <v>496</v>
      </c>
    </row>
    <row r="367" spans="1:13" s="8" customFormat="1" ht="58.5" customHeight="1">
      <c r="A367" s="25" t="s">
        <v>284</v>
      </c>
      <c r="B367" s="51">
        <f t="shared" si="115"/>
        <v>200</v>
      </c>
      <c r="C367" s="26">
        <v>200</v>
      </c>
      <c r="D367" s="26">
        <v>0</v>
      </c>
      <c r="E367" s="26">
        <v>0</v>
      </c>
      <c r="F367" s="26">
        <v>0</v>
      </c>
      <c r="G367" s="51">
        <f t="shared" si="128"/>
        <v>200</v>
      </c>
      <c r="H367" s="26">
        <v>200</v>
      </c>
      <c r="I367" s="26">
        <v>0</v>
      </c>
      <c r="J367" s="26">
        <v>0</v>
      </c>
      <c r="K367" s="26">
        <v>0</v>
      </c>
      <c r="L367" s="27">
        <f t="shared" si="113"/>
        <v>1</v>
      </c>
      <c r="M367" s="35" t="s">
        <v>499</v>
      </c>
    </row>
    <row r="368" spans="1:13" s="8" customFormat="1" ht="42" customHeight="1">
      <c r="A368" s="25" t="s">
        <v>285</v>
      </c>
      <c r="B368" s="58">
        <f t="shared" si="115"/>
        <v>0</v>
      </c>
      <c r="C368" s="26">
        <f t="shared" ref="C368:K368" si="130">C369</f>
        <v>0</v>
      </c>
      <c r="D368" s="26">
        <f t="shared" si="130"/>
        <v>0</v>
      </c>
      <c r="E368" s="26">
        <f t="shared" si="130"/>
        <v>0</v>
      </c>
      <c r="F368" s="26">
        <f t="shared" si="130"/>
        <v>0</v>
      </c>
      <c r="G368" s="58">
        <f t="shared" si="130"/>
        <v>0</v>
      </c>
      <c r="H368" s="26">
        <f t="shared" si="130"/>
        <v>0</v>
      </c>
      <c r="I368" s="26">
        <f t="shared" si="130"/>
        <v>0</v>
      </c>
      <c r="J368" s="26">
        <f t="shared" si="130"/>
        <v>0</v>
      </c>
      <c r="K368" s="26">
        <f t="shared" si="130"/>
        <v>0</v>
      </c>
      <c r="L368" s="27" t="s">
        <v>497</v>
      </c>
      <c r="M368" s="35"/>
    </row>
    <row r="369" spans="1:13" s="8" customFormat="1" ht="53.25" customHeight="1">
      <c r="A369" s="25" t="s">
        <v>286</v>
      </c>
      <c r="B369" s="51">
        <f t="shared" si="115"/>
        <v>0</v>
      </c>
      <c r="C369" s="26">
        <v>0</v>
      </c>
      <c r="D369" s="26">
        <v>0</v>
      </c>
      <c r="E369" s="26">
        <v>0</v>
      </c>
      <c r="F369" s="26">
        <v>0</v>
      </c>
      <c r="G369" s="51">
        <f>H369+I369+J369+K369</f>
        <v>0</v>
      </c>
      <c r="H369" s="26">
        <v>0</v>
      </c>
      <c r="I369" s="26">
        <v>0</v>
      </c>
      <c r="J369" s="26">
        <v>0</v>
      </c>
      <c r="K369" s="26">
        <v>0</v>
      </c>
      <c r="L369" s="27" t="s">
        <v>497</v>
      </c>
      <c r="M369" s="35" t="s">
        <v>496</v>
      </c>
    </row>
    <row r="370" spans="1:13" s="8" customFormat="1" ht="41.25" customHeight="1">
      <c r="A370" s="69" t="s">
        <v>287</v>
      </c>
      <c r="B370" s="70">
        <f>C370+D370+E370+F370</f>
        <v>333.42</v>
      </c>
      <c r="C370" s="70">
        <f t="shared" ref="C370:K370" si="131">C371</f>
        <v>333.42</v>
      </c>
      <c r="D370" s="70">
        <f t="shared" si="131"/>
        <v>0</v>
      </c>
      <c r="E370" s="70">
        <f t="shared" si="131"/>
        <v>0</v>
      </c>
      <c r="F370" s="70">
        <f t="shared" si="131"/>
        <v>0</v>
      </c>
      <c r="G370" s="70">
        <f>H370+I370+J370+K370</f>
        <v>333.42</v>
      </c>
      <c r="H370" s="70">
        <f t="shared" si="131"/>
        <v>333.42</v>
      </c>
      <c r="I370" s="70">
        <f t="shared" si="131"/>
        <v>0</v>
      </c>
      <c r="J370" s="70">
        <f t="shared" si="131"/>
        <v>0</v>
      </c>
      <c r="K370" s="70">
        <f t="shared" si="131"/>
        <v>0</v>
      </c>
      <c r="L370" s="76">
        <f t="shared" si="113"/>
        <v>1</v>
      </c>
      <c r="M370" s="35"/>
    </row>
    <row r="371" spans="1:13" s="8" customFormat="1" ht="42.75" customHeight="1">
      <c r="A371" s="25" t="s">
        <v>288</v>
      </c>
      <c r="B371" s="58">
        <f t="shared" si="115"/>
        <v>333.42</v>
      </c>
      <c r="C371" s="26">
        <f t="shared" ref="C371:K371" si="132">C372</f>
        <v>333.42</v>
      </c>
      <c r="D371" s="26">
        <f t="shared" si="132"/>
        <v>0</v>
      </c>
      <c r="E371" s="26">
        <f t="shared" si="132"/>
        <v>0</v>
      </c>
      <c r="F371" s="26">
        <f t="shared" si="132"/>
        <v>0</v>
      </c>
      <c r="G371" s="58">
        <f t="shared" si="132"/>
        <v>333.42</v>
      </c>
      <c r="H371" s="26">
        <f t="shared" si="132"/>
        <v>333.42</v>
      </c>
      <c r="I371" s="26">
        <f t="shared" si="132"/>
        <v>0</v>
      </c>
      <c r="J371" s="26">
        <f t="shared" si="132"/>
        <v>0</v>
      </c>
      <c r="K371" s="26">
        <f t="shared" si="132"/>
        <v>0</v>
      </c>
      <c r="L371" s="27">
        <f t="shared" si="113"/>
        <v>1</v>
      </c>
      <c r="M371" s="35"/>
    </row>
    <row r="372" spans="1:13" s="8" customFormat="1" ht="44.25" customHeight="1">
      <c r="A372" s="25" t="s">
        <v>289</v>
      </c>
      <c r="B372" s="51">
        <f t="shared" si="115"/>
        <v>333.42</v>
      </c>
      <c r="C372" s="26">
        <v>333.42</v>
      </c>
      <c r="D372" s="26">
        <v>0</v>
      </c>
      <c r="E372" s="26">
        <v>0</v>
      </c>
      <c r="F372" s="26">
        <v>0</v>
      </c>
      <c r="G372" s="51">
        <f>H372+I372+J372+K372</f>
        <v>333.42</v>
      </c>
      <c r="H372" s="26">
        <v>333.42</v>
      </c>
      <c r="I372" s="26">
        <v>0</v>
      </c>
      <c r="J372" s="26">
        <v>0</v>
      </c>
      <c r="K372" s="26">
        <v>0</v>
      </c>
      <c r="L372" s="27">
        <f t="shared" si="113"/>
        <v>1</v>
      </c>
      <c r="M372" s="35" t="s">
        <v>499</v>
      </c>
    </row>
    <row r="373" spans="1:13" s="8" customFormat="1" ht="39" customHeight="1">
      <c r="A373" s="69" t="s">
        <v>290</v>
      </c>
      <c r="B373" s="70">
        <f>C373+D373+E373+F373</f>
        <v>0</v>
      </c>
      <c r="C373" s="70">
        <f t="shared" ref="C373:K373" si="133">C374+C376</f>
        <v>0</v>
      </c>
      <c r="D373" s="70">
        <f t="shared" si="133"/>
        <v>0</v>
      </c>
      <c r="E373" s="70">
        <f t="shared" si="133"/>
        <v>0</v>
      </c>
      <c r="F373" s="70">
        <f t="shared" si="133"/>
        <v>0</v>
      </c>
      <c r="G373" s="70">
        <f>H373+I373+J373+K373</f>
        <v>0</v>
      </c>
      <c r="H373" s="70">
        <f t="shared" si="133"/>
        <v>0</v>
      </c>
      <c r="I373" s="70">
        <f t="shared" si="133"/>
        <v>0</v>
      </c>
      <c r="J373" s="70">
        <f t="shared" si="133"/>
        <v>0</v>
      </c>
      <c r="K373" s="70">
        <f t="shared" si="133"/>
        <v>0</v>
      </c>
      <c r="L373" s="74" t="s">
        <v>497</v>
      </c>
      <c r="M373" s="35"/>
    </row>
    <row r="374" spans="1:13" s="8" customFormat="1" ht="68.25" customHeight="1">
      <c r="A374" s="25" t="s">
        <v>291</v>
      </c>
      <c r="B374" s="58">
        <f t="shared" si="115"/>
        <v>0</v>
      </c>
      <c r="C374" s="26">
        <f t="shared" ref="C374:K374" si="134">C375</f>
        <v>0</v>
      </c>
      <c r="D374" s="26">
        <f t="shared" si="134"/>
        <v>0</v>
      </c>
      <c r="E374" s="26">
        <f t="shared" si="134"/>
        <v>0</v>
      </c>
      <c r="F374" s="26">
        <f t="shared" si="134"/>
        <v>0</v>
      </c>
      <c r="G374" s="58">
        <f t="shared" si="134"/>
        <v>0</v>
      </c>
      <c r="H374" s="26">
        <f t="shared" si="134"/>
        <v>0</v>
      </c>
      <c r="I374" s="26">
        <f t="shared" si="134"/>
        <v>0</v>
      </c>
      <c r="J374" s="26">
        <f t="shared" si="134"/>
        <v>0</v>
      </c>
      <c r="K374" s="26">
        <f t="shared" si="134"/>
        <v>0</v>
      </c>
      <c r="L374" s="27" t="s">
        <v>497</v>
      </c>
      <c r="M374" s="35"/>
    </row>
    <row r="375" spans="1:13" s="8" customFormat="1" ht="39" customHeight="1">
      <c r="A375" s="25" t="s">
        <v>292</v>
      </c>
      <c r="B375" s="51">
        <f t="shared" si="115"/>
        <v>0</v>
      </c>
      <c r="C375" s="26">
        <v>0</v>
      </c>
      <c r="D375" s="26">
        <v>0</v>
      </c>
      <c r="E375" s="26">
        <v>0</v>
      </c>
      <c r="F375" s="26">
        <v>0</v>
      </c>
      <c r="G375" s="51">
        <f>H375+I375+J375+K375</f>
        <v>0</v>
      </c>
      <c r="H375" s="26">
        <v>0</v>
      </c>
      <c r="I375" s="26">
        <v>0</v>
      </c>
      <c r="J375" s="26">
        <v>0</v>
      </c>
      <c r="K375" s="26">
        <v>0</v>
      </c>
      <c r="L375" s="27" t="s">
        <v>497</v>
      </c>
      <c r="M375" s="35" t="s">
        <v>496</v>
      </c>
    </row>
    <row r="376" spans="1:13" s="8" customFormat="1" ht="53.25" customHeight="1">
      <c r="A376" s="25" t="s">
        <v>293</v>
      </c>
      <c r="B376" s="58">
        <f t="shared" si="115"/>
        <v>0</v>
      </c>
      <c r="C376" s="26">
        <f t="shared" ref="C376:K376" si="135">C377</f>
        <v>0</v>
      </c>
      <c r="D376" s="26">
        <f t="shared" si="135"/>
        <v>0</v>
      </c>
      <c r="E376" s="26">
        <f t="shared" si="135"/>
        <v>0</v>
      </c>
      <c r="F376" s="26">
        <f t="shared" si="135"/>
        <v>0</v>
      </c>
      <c r="G376" s="58">
        <f t="shared" si="135"/>
        <v>0</v>
      </c>
      <c r="H376" s="26">
        <f t="shared" si="135"/>
        <v>0</v>
      </c>
      <c r="I376" s="26">
        <f t="shared" si="135"/>
        <v>0</v>
      </c>
      <c r="J376" s="26">
        <f t="shared" si="135"/>
        <v>0</v>
      </c>
      <c r="K376" s="26">
        <f t="shared" si="135"/>
        <v>0</v>
      </c>
      <c r="L376" s="27" t="s">
        <v>497</v>
      </c>
      <c r="M376" s="35"/>
    </row>
    <row r="377" spans="1:13" s="8" customFormat="1" ht="91.5" customHeight="1">
      <c r="A377" s="25" t="s">
        <v>294</v>
      </c>
      <c r="B377" s="51">
        <f t="shared" si="115"/>
        <v>0</v>
      </c>
      <c r="C377" s="26">
        <v>0</v>
      </c>
      <c r="D377" s="26">
        <v>0</v>
      </c>
      <c r="E377" s="26">
        <v>0</v>
      </c>
      <c r="F377" s="26">
        <v>0</v>
      </c>
      <c r="G377" s="51">
        <f>H377+I377+J377+K377</f>
        <v>0</v>
      </c>
      <c r="H377" s="26">
        <v>0</v>
      </c>
      <c r="I377" s="26">
        <v>0</v>
      </c>
      <c r="J377" s="26">
        <v>0</v>
      </c>
      <c r="K377" s="26">
        <v>0</v>
      </c>
      <c r="L377" s="27" t="s">
        <v>497</v>
      </c>
      <c r="M377" s="35" t="s">
        <v>496</v>
      </c>
    </row>
    <row r="378" spans="1:13" s="12" customFormat="1">
      <c r="A378" s="72" t="s">
        <v>295</v>
      </c>
      <c r="B378" s="73">
        <f>C378+F378</f>
        <v>4000</v>
      </c>
      <c r="C378" s="73">
        <f>C379+C386+C397+C403</f>
        <v>2000</v>
      </c>
      <c r="D378" s="73">
        <f>D379+D386+D397+D403</f>
        <v>0</v>
      </c>
      <c r="E378" s="73">
        <f>E379+E386+E397+E403</f>
        <v>0</v>
      </c>
      <c r="F378" s="73">
        <f>F379+F386+F397+F403</f>
        <v>2000</v>
      </c>
      <c r="G378" s="73">
        <f>H378+I378+J378+K378</f>
        <v>3527.6099999999997</v>
      </c>
      <c r="H378" s="73">
        <f>H379+H386+H397+H403</f>
        <v>1527.61</v>
      </c>
      <c r="I378" s="73">
        <f>I379+I386+I397+I403</f>
        <v>0</v>
      </c>
      <c r="J378" s="73">
        <f>J379+J386+J397+J403</f>
        <v>0</v>
      </c>
      <c r="K378" s="73">
        <f>K379+K386+K397+K403</f>
        <v>2000</v>
      </c>
      <c r="L378" s="75">
        <f>G378/B378</f>
        <v>0.88190249999999992</v>
      </c>
      <c r="M378" s="61"/>
    </row>
    <row r="379" spans="1:13" s="8" customFormat="1">
      <c r="A379" s="69" t="s">
        <v>296</v>
      </c>
      <c r="B379" s="70">
        <f>B380+B382+B384</f>
        <v>0</v>
      </c>
      <c r="C379" s="70">
        <f>C380</f>
        <v>0</v>
      </c>
      <c r="D379" s="70">
        <f t="shared" ref="D379:K379" si="136">D380+D382+D384</f>
        <v>0</v>
      </c>
      <c r="E379" s="70">
        <f t="shared" si="136"/>
        <v>0</v>
      </c>
      <c r="F379" s="70">
        <f t="shared" si="136"/>
        <v>0</v>
      </c>
      <c r="G379" s="70">
        <f t="shared" si="136"/>
        <v>0</v>
      </c>
      <c r="H379" s="70">
        <f t="shared" si="136"/>
        <v>0</v>
      </c>
      <c r="I379" s="70">
        <f t="shared" si="136"/>
        <v>0</v>
      </c>
      <c r="J379" s="70">
        <f t="shared" si="136"/>
        <v>0</v>
      </c>
      <c r="K379" s="70">
        <f t="shared" si="136"/>
        <v>0</v>
      </c>
      <c r="L379" s="74" t="s">
        <v>497</v>
      </c>
      <c r="M379" s="35"/>
    </row>
    <row r="380" spans="1:13" s="8" customFormat="1" ht="97.5" customHeight="1">
      <c r="A380" s="25" t="s">
        <v>297</v>
      </c>
      <c r="B380" s="58">
        <f t="shared" ref="B380:B385" si="137">C380+D380+E380+F380</f>
        <v>0</v>
      </c>
      <c r="C380" s="26">
        <f t="shared" ref="C380:K380" si="138">C381</f>
        <v>0</v>
      </c>
      <c r="D380" s="26">
        <f t="shared" si="138"/>
        <v>0</v>
      </c>
      <c r="E380" s="26">
        <f t="shared" si="138"/>
        <v>0</v>
      </c>
      <c r="F380" s="26">
        <f t="shared" si="138"/>
        <v>0</v>
      </c>
      <c r="G380" s="58">
        <f>H380+I380+J380+K380</f>
        <v>0</v>
      </c>
      <c r="H380" s="26">
        <f t="shared" si="138"/>
        <v>0</v>
      </c>
      <c r="I380" s="26">
        <f t="shared" si="138"/>
        <v>0</v>
      </c>
      <c r="J380" s="26">
        <f t="shared" si="138"/>
        <v>0</v>
      </c>
      <c r="K380" s="26">
        <f t="shared" si="138"/>
        <v>0</v>
      </c>
      <c r="L380" s="27" t="s">
        <v>497</v>
      </c>
      <c r="M380" s="35"/>
    </row>
    <row r="381" spans="1:13" s="8" customFormat="1" ht="69" customHeight="1">
      <c r="A381" s="25" t="s">
        <v>298</v>
      </c>
      <c r="B381" s="51">
        <f t="shared" si="137"/>
        <v>0</v>
      </c>
      <c r="C381" s="26">
        <v>0</v>
      </c>
      <c r="D381" s="26">
        <v>0</v>
      </c>
      <c r="E381" s="26">
        <v>0</v>
      </c>
      <c r="F381" s="26">
        <v>0</v>
      </c>
      <c r="G381" s="51">
        <f>H381+I381+J381+K381</f>
        <v>0</v>
      </c>
      <c r="H381" s="26">
        <v>0</v>
      </c>
      <c r="I381" s="26">
        <v>0</v>
      </c>
      <c r="J381" s="26">
        <v>0</v>
      </c>
      <c r="K381" s="26">
        <v>0</v>
      </c>
      <c r="L381" s="27" t="s">
        <v>497</v>
      </c>
      <c r="M381" s="35" t="s">
        <v>496</v>
      </c>
    </row>
    <row r="382" spans="1:13" s="8" customFormat="1" ht="40.5" customHeight="1">
      <c r="A382" s="25" t="s">
        <v>299</v>
      </c>
      <c r="B382" s="58">
        <f t="shared" si="137"/>
        <v>0</v>
      </c>
      <c r="C382" s="26">
        <f t="shared" ref="C382:K382" si="139">C383</f>
        <v>0</v>
      </c>
      <c r="D382" s="26">
        <f t="shared" si="139"/>
        <v>0</v>
      </c>
      <c r="E382" s="26">
        <f t="shared" si="139"/>
        <v>0</v>
      </c>
      <c r="F382" s="26">
        <f t="shared" si="139"/>
        <v>0</v>
      </c>
      <c r="G382" s="58">
        <f t="shared" si="139"/>
        <v>0</v>
      </c>
      <c r="H382" s="26">
        <f t="shared" si="139"/>
        <v>0</v>
      </c>
      <c r="I382" s="26">
        <f t="shared" si="139"/>
        <v>0</v>
      </c>
      <c r="J382" s="26">
        <f t="shared" si="139"/>
        <v>0</v>
      </c>
      <c r="K382" s="26">
        <f t="shared" si="139"/>
        <v>0</v>
      </c>
      <c r="L382" s="27" t="s">
        <v>497</v>
      </c>
      <c r="M382" s="35"/>
    </row>
    <row r="383" spans="1:13" s="8" customFormat="1" ht="53.25" customHeight="1">
      <c r="A383" s="25" t="s">
        <v>300</v>
      </c>
      <c r="B383" s="51">
        <f t="shared" si="137"/>
        <v>0</v>
      </c>
      <c r="C383" s="26">
        <v>0</v>
      </c>
      <c r="D383" s="26">
        <v>0</v>
      </c>
      <c r="E383" s="26">
        <v>0</v>
      </c>
      <c r="F383" s="26">
        <v>0</v>
      </c>
      <c r="G383" s="51">
        <f>H383+I383+J383+K383</f>
        <v>0</v>
      </c>
      <c r="H383" s="26">
        <v>0</v>
      </c>
      <c r="I383" s="26">
        <v>0</v>
      </c>
      <c r="J383" s="26">
        <v>0</v>
      </c>
      <c r="K383" s="26">
        <v>0</v>
      </c>
      <c r="L383" s="27" t="s">
        <v>497</v>
      </c>
      <c r="M383" s="35" t="s">
        <v>496</v>
      </c>
    </row>
    <row r="384" spans="1:13" s="8" customFormat="1" ht="39" customHeight="1">
      <c r="A384" s="25" t="s">
        <v>301</v>
      </c>
      <c r="B384" s="58">
        <f t="shared" si="137"/>
        <v>0</v>
      </c>
      <c r="C384" s="26">
        <f t="shared" ref="C384:K384" si="140">C385</f>
        <v>0</v>
      </c>
      <c r="D384" s="26">
        <f t="shared" si="140"/>
        <v>0</v>
      </c>
      <c r="E384" s="26">
        <f t="shared" si="140"/>
        <v>0</v>
      </c>
      <c r="F384" s="26">
        <f t="shared" si="140"/>
        <v>0</v>
      </c>
      <c r="G384" s="58">
        <f>H384+I384+J384+K384</f>
        <v>0</v>
      </c>
      <c r="H384" s="26">
        <f t="shared" si="140"/>
        <v>0</v>
      </c>
      <c r="I384" s="26">
        <f t="shared" si="140"/>
        <v>0</v>
      </c>
      <c r="J384" s="26">
        <f t="shared" si="140"/>
        <v>0</v>
      </c>
      <c r="K384" s="26">
        <f t="shared" si="140"/>
        <v>0</v>
      </c>
      <c r="L384" s="27" t="s">
        <v>497</v>
      </c>
      <c r="M384" s="35"/>
    </row>
    <row r="385" spans="1:13" s="8" customFormat="1" ht="57" customHeight="1">
      <c r="A385" s="25" t="s">
        <v>302</v>
      </c>
      <c r="B385" s="51">
        <f t="shared" si="137"/>
        <v>0</v>
      </c>
      <c r="C385" s="26">
        <v>0</v>
      </c>
      <c r="D385" s="26">
        <v>0</v>
      </c>
      <c r="E385" s="26">
        <v>0</v>
      </c>
      <c r="F385" s="26">
        <v>0</v>
      </c>
      <c r="G385" s="51">
        <f>H385+I385+J385+K385</f>
        <v>0</v>
      </c>
      <c r="H385" s="26">
        <v>0</v>
      </c>
      <c r="I385" s="26">
        <v>0</v>
      </c>
      <c r="J385" s="26">
        <v>0</v>
      </c>
      <c r="K385" s="26">
        <v>0</v>
      </c>
      <c r="L385" s="27" t="s">
        <v>497</v>
      </c>
      <c r="M385" s="35" t="s">
        <v>496</v>
      </c>
    </row>
    <row r="386" spans="1:13" s="8" customFormat="1" ht="25.5">
      <c r="A386" s="69" t="s">
        <v>303</v>
      </c>
      <c r="B386" s="70">
        <f t="shared" ref="B386:K386" si="141">B387</f>
        <v>0</v>
      </c>
      <c r="C386" s="70">
        <f t="shared" si="141"/>
        <v>0</v>
      </c>
      <c r="D386" s="70">
        <f t="shared" si="141"/>
        <v>0</v>
      </c>
      <c r="E386" s="70">
        <f t="shared" si="141"/>
        <v>0</v>
      </c>
      <c r="F386" s="70">
        <f t="shared" si="141"/>
        <v>0</v>
      </c>
      <c r="G386" s="70">
        <f t="shared" si="141"/>
        <v>0</v>
      </c>
      <c r="H386" s="70">
        <f t="shared" si="141"/>
        <v>0</v>
      </c>
      <c r="I386" s="70">
        <f t="shared" si="141"/>
        <v>0</v>
      </c>
      <c r="J386" s="70">
        <f t="shared" si="141"/>
        <v>0</v>
      </c>
      <c r="K386" s="70">
        <f t="shared" si="141"/>
        <v>0</v>
      </c>
      <c r="L386" s="74" t="s">
        <v>497</v>
      </c>
      <c r="M386" s="35" t="s">
        <v>497</v>
      </c>
    </row>
    <row r="387" spans="1:13" s="8" customFormat="1" ht="69.75" customHeight="1">
      <c r="A387" s="25" t="s">
        <v>304</v>
      </c>
      <c r="B387" s="58">
        <v>0</v>
      </c>
      <c r="C387" s="26">
        <v>0</v>
      </c>
      <c r="D387" s="26">
        <v>0</v>
      </c>
      <c r="E387" s="26">
        <v>0</v>
      </c>
      <c r="F387" s="26">
        <v>0</v>
      </c>
      <c r="G387" s="58">
        <f t="shared" ref="G387:G420" si="142">H387+I387+J387+K387</f>
        <v>0</v>
      </c>
      <c r="H387" s="26">
        <f t="shared" ref="H387:K387" si="143">H388+H389+H390+H391+H392+H393</f>
        <v>0</v>
      </c>
      <c r="I387" s="26">
        <f t="shared" si="143"/>
        <v>0</v>
      </c>
      <c r="J387" s="26">
        <f t="shared" si="143"/>
        <v>0</v>
      </c>
      <c r="K387" s="26">
        <f t="shared" si="143"/>
        <v>0</v>
      </c>
      <c r="L387" s="27" t="s">
        <v>497</v>
      </c>
      <c r="M387" s="35" t="s">
        <v>497</v>
      </c>
    </row>
    <row r="388" spans="1:13" s="8" customFormat="1" ht="30" customHeight="1">
      <c r="A388" s="25" t="s">
        <v>305</v>
      </c>
      <c r="B388" s="51">
        <v>0</v>
      </c>
      <c r="C388" s="26">
        <v>0</v>
      </c>
      <c r="D388" s="26">
        <v>0</v>
      </c>
      <c r="E388" s="26">
        <v>0</v>
      </c>
      <c r="F388" s="26">
        <v>0</v>
      </c>
      <c r="G388" s="51">
        <f t="shared" si="142"/>
        <v>0</v>
      </c>
      <c r="H388" s="26">
        <v>0</v>
      </c>
      <c r="I388" s="26">
        <v>0</v>
      </c>
      <c r="J388" s="26">
        <v>0</v>
      </c>
      <c r="K388" s="26">
        <v>0</v>
      </c>
      <c r="L388" s="27" t="s">
        <v>497</v>
      </c>
      <c r="M388" s="35" t="s">
        <v>496</v>
      </c>
    </row>
    <row r="389" spans="1:13" s="8" customFormat="1" ht="30" customHeight="1">
      <c r="A389" s="25" t="s">
        <v>306</v>
      </c>
      <c r="B389" s="51">
        <v>0</v>
      </c>
      <c r="C389" s="26">
        <v>0</v>
      </c>
      <c r="D389" s="26">
        <v>0</v>
      </c>
      <c r="E389" s="26">
        <v>0</v>
      </c>
      <c r="F389" s="26">
        <v>0</v>
      </c>
      <c r="G389" s="51">
        <f t="shared" si="142"/>
        <v>0</v>
      </c>
      <c r="H389" s="26">
        <v>0</v>
      </c>
      <c r="I389" s="26">
        <v>0</v>
      </c>
      <c r="J389" s="26">
        <v>0</v>
      </c>
      <c r="K389" s="26">
        <v>0</v>
      </c>
      <c r="L389" s="27" t="s">
        <v>497</v>
      </c>
      <c r="M389" s="35" t="s">
        <v>496</v>
      </c>
    </row>
    <row r="390" spans="1:13" s="8" customFormat="1" ht="34.5" customHeight="1">
      <c r="A390" s="25" t="s">
        <v>307</v>
      </c>
      <c r="B390" s="51">
        <v>0</v>
      </c>
      <c r="C390" s="26">
        <v>0</v>
      </c>
      <c r="D390" s="26">
        <v>0</v>
      </c>
      <c r="E390" s="26">
        <v>0</v>
      </c>
      <c r="F390" s="26">
        <v>0</v>
      </c>
      <c r="G390" s="51">
        <f t="shared" si="142"/>
        <v>0</v>
      </c>
      <c r="H390" s="26">
        <v>0</v>
      </c>
      <c r="I390" s="26">
        <v>0</v>
      </c>
      <c r="J390" s="26">
        <v>0</v>
      </c>
      <c r="K390" s="26">
        <v>0</v>
      </c>
      <c r="L390" s="27" t="s">
        <v>497</v>
      </c>
      <c r="M390" s="35" t="s">
        <v>496</v>
      </c>
    </row>
    <row r="391" spans="1:13" s="8" customFormat="1" ht="42" customHeight="1">
      <c r="A391" s="25" t="s">
        <v>308</v>
      </c>
      <c r="B391" s="51">
        <v>0</v>
      </c>
      <c r="C391" s="26">
        <v>0</v>
      </c>
      <c r="D391" s="26">
        <v>0</v>
      </c>
      <c r="E391" s="26">
        <v>0</v>
      </c>
      <c r="F391" s="26">
        <v>0</v>
      </c>
      <c r="G391" s="51">
        <f t="shared" si="142"/>
        <v>0</v>
      </c>
      <c r="H391" s="26">
        <v>0</v>
      </c>
      <c r="I391" s="26">
        <v>0</v>
      </c>
      <c r="J391" s="26">
        <v>0</v>
      </c>
      <c r="K391" s="26">
        <v>0</v>
      </c>
      <c r="L391" s="27" t="s">
        <v>497</v>
      </c>
      <c r="M391" s="35" t="s">
        <v>496</v>
      </c>
    </row>
    <row r="392" spans="1:13" s="8" customFormat="1" ht="43.5" customHeight="1">
      <c r="A392" s="25" t="s">
        <v>309</v>
      </c>
      <c r="B392" s="51">
        <v>0</v>
      </c>
      <c r="C392" s="26">
        <v>0</v>
      </c>
      <c r="D392" s="26">
        <v>0</v>
      </c>
      <c r="E392" s="26">
        <v>0</v>
      </c>
      <c r="F392" s="26">
        <v>0</v>
      </c>
      <c r="G392" s="51">
        <f t="shared" si="142"/>
        <v>0</v>
      </c>
      <c r="H392" s="26">
        <v>0</v>
      </c>
      <c r="I392" s="26">
        <v>0</v>
      </c>
      <c r="J392" s="26">
        <v>0</v>
      </c>
      <c r="K392" s="26">
        <v>0</v>
      </c>
      <c r="L392" s="27" t="s">
        <v>497</v>
      </c>
      <c r="M392" s="35" t="s">
        <v>496</v>
      </c>
    </row>
    <row r="393" spans="1:13" s="8" customFormat="1" ht="78" customHeight="1">
      <c r="A393" s="25" t="s">
        <v>310</v>
      </c>
      <c r="B393" s="51">
        <v>0</v>
      </c>
      <c r="C393" s="26">
        <v>0</v>
      </c>
      <c r="D393" s="26">
        <v>0</v>
      </c>
      <c r="E393" s="26">
        <v>0</v>
      </c>
      <c r="F393" s="26">
        <v>0</v>
      </c>
      <c r="G393" s="51">
        <f t="shared" si="142"/>
        <v>0</v>
      </c>
      <c r="H393" s="26">
        <v>0</v>
      </c>
      <c r="I393" s="26">
        <v>0</v>
      </c>
      <c r="J393" s="26">
        <v>0</v>
      </c>
      <c r="K393" s="26">
        <v>0</v>
      </c>
      <c r="L393" s="27" t="s">
        <v>497</v>
      </c>
      <c r="M393" s="35" t="s">
        <v>496</v>
      </c>
    </row>
    <row r="394" spans="1:13" s="8" customFormat="1" ht="41.25" customHeight="1">
      <c r="A394" s="25" t="s">
        <v>573</v>
      </c>
      <c r="B394" s="58"/>
      <c r="C394" s="26">
        <v>0</v>
      </c>
      <c r="D394" s="26">
        <v>0</v>
      </c>
      <c r="E394" s="26">
        <v>0</v>
      </c>
      <c r="F394" s="26">
        <v>0</v>
      </c>
      <c r="G394" s="58"/>
      <c r="H394" s="26">
        <v>0</v>
      </c>
      <c r="I394" s="26">
        <v>0</v>
      </c>
      <c r="J394" s="26">
        <v>0</v>
      </c>
      <c r="K394" s="26">
        <v>0</v>
      </c>
      <c r="L394" s="27" t="s">
        <v>497</v>
      </c>
      <c r="M394" s="35"/>
    </row>
    <row r="395" spans="1:13" s="8" customFormat="1" ht="62.25" customHeight="1">
      <c r="A395" s="25" t="s">
        <v>574</v>
      </c>
      <c r="B395" s="51"/>
      <c r="C395" s="26">
        <v>0</v>
      </c>
      <c r="D395" s="26">
        <v>0</v>
      </c>
      <c r="E395" s="26">
        <v>0</v>
      </c>
      <c r="F395" s="26">
        <v>0</v>
      </c>
      <c r="G395" s="51"/>
      <c r="H395" s="26">
        <v>0</v>
      </c>
      <c r="I395" s="26">
        <v>0</v>
      </c>
      <c r="J395" s="26">
        <v>0</v>
      </c>
      <c r="K395" s="26">
        <v>0</v>
      </c>
      <c r="L395" s="27" t="s">
        <v>497</v>
      </c>
      <c r="M395" s="35" t="s">
        <v>496</v>
      </c>
    </row>
    <row r="396" spans="1:13" s="8" customFormat="1" ht="68.25" customHeight="1">
      <c r="A396" s="25" t="s">
        <v>575</v>
      </c>
      <c r="B396" s="51"/>
      <c r="C396" s="26">
        <v>0</v>
      </c>
      <c r="D396" s="26">
        <v>0</v>
      </c>
      <c r="E396" s="26">
        <v>0</v>
      </c>
      <c r="F396" s="26">
        <v>0</v>
      </c>
      <c r="G396" s="51"/>
      <c r="H396" s="26">
        <v>0</v>
      </c>
      <c r="I396" s="26">
        <v>0</v>
      </c>
      <c r="J396" s="26">
        <v>0</v>
      </c>
      <c r="K396" s="26">
        <v>0</v>
      </c>
      <c r="L396" s="27" t="s">
        <v>497</v>
      </c>
      <c r="M396" s="35" t="s">
        <v>496</v>
      </c>
    </row>
    <row r="397" spans="1:13" s="12" customFormat="1" ht="25.5">
      <c r="A397" s="69" t="s">
        <v>456</v>
      </c>
      <c r="B397" s="70">
        <f t="shared" ref="B397:K397" si="144">B398</f>
        <v>1500</v>
      </c>
      <c r="C397" s="70">
        <f t="shared" si="144"/>
        <v>1500</v>
      </c>
      <c r="D397" s="70">
        <f t="shared" si="144"/>
        <v>0</v>
      </c>
      <c r="E397" s="70">
        <f t="shared" si="144"/>
        <v>0</v>
      </c>
      <c r="F397" s="70">
        <f t="shared" si="144"/>
        <v>0</v>
      </c>
      <c r="G397" s="70">
        <f t="shared" si="144"/>
        <v>1500</v>
      </c>
      <c r="H397" s="70">
        <f t="shared" si="144"/>
        <v>1500</v>
      </c>
      <c r="I397" s="70">
        <f t="shared" si="144"/>
        <v>0</v>
      </c>
      <c r="J397" s="70">
        <f t="shared" si="144"/>
        <v>0</v>
      </c>
      <c r="K397" s="70">
        <f t="shared" si="144"/>
        <v>0</v>
      </c>
      <c r="L397" s="76">
        <f t="shared" si="113"/>
        <v>1</v>
      </c>
      <c r="M397" s="61"/>
    </row>
    <row r="398" spans="1:13" s="11" customFormat="1" ht="53.25" customHeight="1">
      <c r="A398" s="25" t="s">
        <v>457</v>
      </c>
      <c r="B398" s="58">
        <f>B399+B400+B401</f>
        <v>1500</v>
      </c>
      <c r="C398" s="26">
        <f t="shared" ref="C398:K398" si="145">C399+C400+C401</f>
        <v>1500</v>
      </c>
      <c r="D398" s="26">
        <f t="shared" si="145"/>
        <v>0</v>
      </c>
      <c r="E398" s="26">
        <f t="shared" si="145"/>
        <v>0</v>
      </c>
      <c r="F398" s="26">
        <f t="shared" si="145"/>
        <v>0</v>
      </c>
      <c r="G398" s="58">
        <f t="shared" si="142"/>
        <v>1500</v>
      </c>
      <c r="H398" s="26">
        <f t="shared" si="145"/>
        <v>1500</v>
      </c>
      <c r="I398" s="26">
        <f t="shared" si="145"/>
        <v>0</v>
      </c>
      <c r="J398" s="26">
        <f t="shared" si="145"/>
        <v>0</v>
      </c>
      <c r="K398" s="26">
        <f t="shared" si="145"/>
        <v>0</v>
      </c>
      <c r="L398" s="27">
        <f t="shared" si="113"/>
        <v>1</v>
      </c>
      <c r="M398" s="35"/>
    </row>
    <row r="399" spans="1:13" s="11" customFormat="1" ht="66.75" customHeight="1">
      <c r="A399" s="25" t="s">
        <v>458</v>
      </c>
      <c r="B399" s="51">
        <f t="shared" ref="B399:B431" si="146">C399+D399+E399+F399</f>
        <v>1000</v>
      </c>
      <c r="C399" s="26">
        <v>1000</v>
      </c>
      <c r="D399" s="26">
        <v>0</v>
      </c>
      <c r="E399" s="26">
        <v>0</v>
      </c>
      <c r="F399" s="26">
        <v>0</v>
      </c>
      <c r="G399" s="51">
        <f t="shared" si="142"/>
        <v>1000</v>
      </c>
      <c r="H399" s="26">
        <v>1000</v>
      </c>
      <c r="I399" s="26">
        <v>0</v>
      </c>
      <c r="J399" s="26">
        <v>0</v>
      </c>
      <c r="K399" s="26">
        <v>0</v>
      </c>
      <c r="L399" s="27">
        <f t="shared" ref="L399:L458" si="147">G399/B399</f>
        <v>1</v>
      </c>
      <c r="M399" s="35" t="s">
        <v>498</v>
      </c>
    </row>
    <row r="400" spans="1:13" s="11" customFormat="1" ht="69" customHeight="1">
      <c r="A400" s="25" t="s">
        <v>459</v>
      </c>
      <c r="B400" s="51">
        <f t="shared" si="146"/>
        <v>500</v>
      </c>
      <c r="C400" s="26">
        <v>500</v>
      </c>
      <c r="D400" s="26">
        <v>0</v>
      </c>
      <c r="E400" s="26">
        <v>0</v>
      </c>
      <c r="F400" s="26">
        <v>0</v>
      </c>
      <c r="G400" s="51">
        <f t="shared" si="142"/>
        <v>500</v>
      </c>
      <c r="H400" s="26">
        <v>500</v>
      </c>
      <c r="I400" s="26">
        <v>0</v>
      </c>
      <c r="J400" s="26">
        <v>0</v>
      </c>
      <c r="K400" s="26">
        <v>0</v>
      </c>
      <c r="L400" s="27">
        <f t="shared" si="147"/>
        <v>1</v>
      </c>
      <c r="M400" s="35" t="s">
        <v>499</v>
      </c>
    </row>
    <row r="401" spans="1:13" s="11" customFormat="1" ht="165" customHeight="1">
      <c r="A401" s="25" t="s">
        <v>460</v>
      </c>
      <c r="B401" s="51">
        <f t="shared" si="146"/>
        <v>0</v>
      </c>
      <c r="C401" s="26">
        <v>0</v>
      </c>
      <c r="D401" s="26">
        <v>0</v>
      </c>
      <c r="E401" s="26">
        <v>0</v>
      </c>
      <c r="F401" s="26">
        <v>0</v>
      </c>
      <c r="G401" s="51">
        <f t="shared" si="142"/>
        <v>0</v>
      </c>
      <c r="H401" s="26">
        <v>0</v>
      </c>
      <c r="I401" s="26">
        <v>0</v>
      </c>
      <c r="J401" s="26">
        <v>0</v>
      </c>
      <c r="K401" s="26">
        <v>0</v>
      </c>
      <c r="L401" s="27" t="s">
        <v>497</v>
      </c>
      <c r="M401" s="35" t="s">
        <v>496</v>
      </c>
    </row>
    <row r="402" spans="1:13" s="11" customFormat="1" ht="181.5" customHeight="1">
      <c r="A402" s="25" t="s">
        <v>576</v>
      </c>
      <c r="B402" s="51">
        <v>0</v>
      </c>
      <c r="C402" s="26">
        <v>0</v>
      </c>
      <c r="D402" s="26">
        <v>0</v>
      </c>
      <c r="E402" s="26">
        <v>0</v>
      </c>
      <c r="F402" s="26">
        <v>0</v>
      </c>
      <c r="G402" s="52">
        <v>0</v>
      </c>
      <c r="H402" s="26">
        <v>0</v>
      </c>
      <c r="I402" s="26">
        <v>0</v>
      </c>
      <c r="J402" s="26">
        <v>0</v>
      </c>
      <c r="K402" s="26">
        <v>0</v>
      </c>
      <c r="L402" s="27" t="s">
        <v>497</v>
      </c>
      <c r="M402" s="35" t="s">
        <v>496</v>
      </c>
    </row>
    <row r="403" spans="1:13" s="11" customFormat="1" ht="59.25" customHeight="1">
      <c r="A403" s="69" t="s">
        <v>461</v>
      </c>
      <c r="B403" s="70">
        <f t="shared" ref="B403:K403" si="148">B404</f>
        <v>2500</v>
      </c>
      <c r="C403" s="70">
        <f t="shared" si="148"/>
        <v>500</v>
      </c>
      <c r="D403" s="70">
        <f t="shared" si="148"/>
        <v>0</v>
      </c>
      <c r="E403" s="70">
        <f t="shared" si="148"/>
        <v>0</v>
      </c>
      <c r="F403" s="77">
        <f t="shared" si="148"/>
        <v>2000</v>
      </c>
      <c r="G403" s="70">
        <f t="shared" si="148"/>
        <v>2027.61</v>
      </c>
      <c r="H403" s="70">
        <f t="shared" si="148"/>
        <v>27.61</v>
      </c>
      <c r="I403" s="70">
        <f t="shared" si="148"/>
        <v>0</v>
      </c>
      <c r="J403" s="70">
        <f t="shared" si="148"/>
        <v>0</v>
      </c>
      <c r="K403" s="70">
        <f t="shared" si="148"/>
        <v>2000</v>
      </c>
      <c r="L403" s="76">
        <f>G403/B403</f>
        <v>0.81104399999999999</v>
      </c>
      <c r="M403" s="35"/>
    </row>
    <row r="404" spans="1:13" s="11" customFormat="1" ht="54.75" customHeight="1">
      <c r="A404" s="25" t="s">
        <v>462</v>
      </c>
      <c r="B404" s="58">
        <f t="shared" si="146"/>
        <v>2500</v>
      </c>
      <c r="C404" s="26">
        <f t="shared" ref="C404:K404" si="149">C405+C406+C407+C408+C409+C410+C411+C412</f>
        <v>500</v>
      </c>
      <c r="D404" s="26">
        <f t="shared" si="149"/>
        <v>0</v>
      </c>
      <c r="E404" s="26">
        <f t="shared" si="149"/>
        <v>0</v>
      </c>
      <c r="F404" s="26">
        <f t="shared" si="149"/>
        <v>2000</v>
      </c>
      <c r="G404" s="58">
        <f t="shared" si="142"/>
        <v>2027.61</v>
      </c>
      <c r="H404" s="26">
        <f t="shared" si="149"/>
        <v>27.61</v>
      </c>
      <c r="I404" s="26">
        <f t="shared" si="149"/>
        <v>0</v>
      </c>
      <c r="J404" s="26">
        <f t="shared" si="149"/>
        <v>0</v>
      </c>
      <c r="K404" s="26">
        <f t="shared" si="149"/>
        <v>2000</v>
      </c>
      <c r="L404" s="27">
        <f t="shared" si="147"/>
        <v>0.81104399999999999</v>
      </c>
      <c r="M404" s="35"/>
    </row>
    <row r="405" spans="1:13" s="11" customFormat="1" ht="79.5" customHeight="1">
      <c r="A405" s="25" t="s">
        <v>463</v>
      </c>
      <c r="B405" s="51">
        <f t="shared" si="146"/>
        <v>2000</v>
      </c>
      <c r="C405" s="26">
        <v>0</v>
      </c>
      <c r="D405" s="26">
        <v>0</v>
      </c>
      <c r="E405" s="26">
        <v>0</v>
      </c>
      <c r="F405" s="26">
        <v>2000</v>
      </c>
      <c r="G405" s="51">
        <f t="shared" si="142"/>
        <v>2000</v>
      </c>
      <c r="H405" s="26">
        <v>0</v>
      </c>
      <c r="I405" s="26">
        <v>0</v>
      </c>
      <c r="J405" s="26">
        <v>0</v>
      </c>
      <c r="K405" s="26">
        <v>2000</v>
      </c>
      <c r="L405" s="27">
        <f t="shared" si="147"/>
        <v>1</v>
      </c>
      <c r="M405" s="35" t="s">
        <v>499</v>
      </c>
    </row>
    <row r="406" spans="1:13" s="11" customFormat="1" ht="78.75" customHeight="1">
      <c r="A406" s="25" t="s">
        <v>464</v>
      </c>
      <c r="B406" s="51">
        <f t="shared" si="146"/>
        <v>0</v>
      </c>
      <c r="C406" s="26">
        <v>0</v>
      </c>
      <c r="D406" s="26">
        <v>0</v>
      </c>
      <c r="E406" s="26">
        <v>0</v>
      </c>
      <c r="F406" s="26">
        <v>0</v>
      </c>
      <c r="G406" s="51">
        <f t="shared" si="142"/>
        <v>0</v>
      </c>
      <c r="H406" s="26">
        <v>0</v>
      </c>
      <c r="I406" s="26">
        <v>0</v>
      </c>
      <c r="J406" s="26">
        <v>0</v>
      </c>
      <c r="K406" s="26">
        <v>0</v>
      </c>
      <c r="L406" s="27" t="s">
        <v>497</v>
      </c>
      <c r="M406" s="35" t="s">
        <v>496</v>
      </c>
    </row>
    <row r="407" spans="1:13" s="11" customFormat="1" ht="57.75" customHeight="1">
      <c r="A407" s="25" t="s">
        <v>465</v>
      </c>
      <c r="B407" s="51">
        <f t="shared" si="146"/>
        <v>0</v>
      </c>
      <c r="C407" s="26">
        <v>0</v>
      </c>
      <c r="D407" s="26">
        <v>0</v>
      </c>
      <c r="E407" s="26">
        <v>0</v>
      </c>
      <c r="F407" s="26">
        <v>0</v>
      </c>
      <c r="G407" s="51">
        <f t="shared" si="142"/>
        <v>0</v>
      </c>
      <c r="H407" s="26">
        <v>0</v>
      </c>
      <c r="I407" s="26">
        <v>0</v>
      </c>
      <c r="J407" s="26">
        <v>0</v>
      </c>
      <c r="K407" s="26">
        <v>0</v>
      </c>
      <c r="L407" s="27" t="s">
        <v>497</v>
      </c>
      <c r="M407" s="35" t="s">
        <v>496</v>
      </c>
    </row>
    <row r="408" spans="1:13" s="11" customFormat="1" ht="130.5" customHeight="1">
      <c r="A408" s="25" t="s">
        <v>466</v>
      </c>
      <c r="B408" s="51">
        <f t="shared" si="146"/>
        <v>0</v>
      </c>
      <c r="C408" s="26">
        <v>0</v>
      </c>
      <c r="D408" s="26">
        <v>0</v>
      </c>
      <c r="E408" s="26">
        <v>0</v>
      </c>
      <c r="F408" s="26">
        <v>0</v>
      </c>
      <c r="G408" s="51">
        <f t="shared" si="142"/>
        <v>0</v>
      </c>
      <c r="H408" s="26">
        <v>0</v>
      </c>
      <c r="I408" s="26">
        <v>0</v>
      </c>
      <c r="J408" s="26">
        <v>0</v>
      </c>
      <c r="K408" s="26">
        <v>0</v>
      </c>
      <c r="L408" s="27" t="s">
        <v>497</v>
      </c>
      <c r="M408" s="35" t="s">
        <v>496</v>
      </c>
    </row>
    <row r="409" spans="1:13" s="11" customFormat="1" ht="56.25" customHeight="1">
      <c r="A409" s="25" t="s">
        <v>467</v>
      </c>
      <c r="B409" s="51">
        <f t="shared" si="146"/>
        <v>0</v>
      </c>
      <c r="C409" s="26">
        <v>0</v>
      </c>
      <c r="D409" s="26">
        <v>0</v>
      </c>
      <c r="E409" s="26">
        <v>0</v>
      </c>
      <c r="F409" s="26">
        <v>0</v>
      </c>
      <c r="G409" s="51">
        <f t="shared" si="142"/>
        <v>0</v>
      </c>
      <c r="H409" s="26">
        <v>0</v>
      </c>
      <c r="I409" s="26">
        <v>0</v>
      </c>
      <c r="J409" s="26">
        <v>0</v>
      </c>
      <c r="K409" s="26">
        <v>0</v>
      </c>
      <c r="L409" s="27" t="s">
        <v>497</v>
      </c>
      <c r="M409" s="35" t="s">
        <v>496</v>
      </c>
    </row>
    <row r="410" spans="1:13" s="11" customFormat="1" ht="193.5" customHeight="1">
      <c r="A410" s="25" t="s">
        <v>468</v>
      </c>
      <c r="B410" s="51">
        <f t="shared" si="146"/>
        <v>0</v>
      </c>
      <c r="C410" s="26">
        <v>0</v>
      </c>
      <c r="D410" s="26">
        <v>0</v>
      </c>
      <c r="E410" s="26">
        <v>0</v>
      </c>
      <c r="F410" s="26">
        <v>0</v>
      </c>
      <c r="G410" s="51">
        <f t="shared" si="142"/>
        <v>0</v>
      </c>
      <c r="H410" s="26">
        <v>0</v>
      </c>
      <c r="I410" s="26">
        <v>0</v>
      </c>
      <c r="J410" s="26">
        <v>0</v>
      </c>
      <c r="K410" s="26">
        <v>0</v>
      </c>
      <c r="L410" s="27" t="s">
        <v>497</v>
      </c>
      <c r="M410" s="35" t="s">
        <v>496</v>
      </c>
    </row>
    <row r="411" spans="1:13" s="11" customFormat="1" ht="159" customHeight="1">
      <c r="A411" s="25" t="s">
        <v>469</v>
      </c>
      <c r="B411" s="51">
        <f t="shared" si="146"/>
        <v>0</v>
      </c>
      <c r="C411" s="26">
        <v>0</v>
      </c>
      <c r="D411" s="26">
        <v>0</v>
      </c>
      <c r="E411" s="26">
        <v>0</v>
      </c>
      <c r="F411" s="26">
        <v>0</v>
      </c>
      <c r="G411" s="51">
        <f t="shared" si="142"/>
        <v>0</v>
      </c>
      <c r="H411" s="26">
        <v>0</v>
      </c>
      <c r="I411" s="26">
        <v>0</v>
      </c>
      <c r="J411" s="26">
        <v>0</v>
      </c>
      <c r="K411" s="26">
        <v>0</v>
      </c>
      <c r="L411" s="27" t="s">
        <v>497</v>
      </c>
      <c r="M411" s="35" t="s">
        <v>496</v>
      </c>
    </row>
    <row r="412" spans="1:13" s="11" customFormat="1" ht="81" customHeight="1">
      <c r="A412" s="25" t="s">
        <v>470</v>
      </c>
      <c r="B412" s="51">
        <f t="shared" si="146"/>
        <v>500</v>
      </c>
      <c r="C412" s="26">
        <v>500</v>
      </c>
      <c r="D412" s="26">
        <v>0</v>
      </c>
      <c r="E412" s="26">
        <v>0</v>
      </c>
      <c r="F412" s="26">
        <v>0</v>
      </c>
      <c r="G412" s="51">
        <f t="shared" si="142"/>
        <v>27.61</v>
      </c>
      <c r="H412" s="26">
        <v>27.61</v>
      </c>
      <c r="I412" s="26">
        <v>0</v>
      </c>
      <c r="J412" s="26">
        <v>0</v>
      </c>
      <c r="K412" s="26">
        <v>0</v>
      </c>
      <c r="L412" s="27">
        <f t="shared" si="147"/>
        <v>5.5219999999999998E-2</v>
      </c>
      <c r="M412" s="35" t="s">
        <v>640</v>
      </c>
    </row>
    <row r="413" spans="1:13" s="11" customFormat="1" ht="57" customHeight="1">
      <c r="A413" s="25" t="s">
        <v>471</v>
      </c>
      <c r="B413" s="58">
        <f t="shared" si="146"/>
        <v>0</v>
      </c>
      <c r="C413" s="26">
        <f t="shared" ref="C413:K413" si="150">C414</f>
        <v>0</v>
      </c>
      <c r="D413" s="26">
        <f t="shared" si="150"/>
        <v>0</v>
      </c>
      <c r="E413" s="26">
        <f t="shared" si="150"/>
        <v>0</v>
      </c>
      <c r="F413" s="26">
        <f t="shared" si="150"/>
        <v>0</v>
      </c>
      <c r="G413" s="58">
        <f t="shared" si="142"/>
        <v>0</v>
      </c>
      <c r="H413" s="26">
        <f t="shared" si="150"/>
        <v>0</v>
      </c>
      <c r="I413" s="26">
        <f t="shared" si="150"/>
        <v>0</v>
      </c>
      <c r="J413" s="26">
        <f t="shared" si="150"/>
        <v>0</v>
      </c>
      <c r="K413" s="26">
        <f t="shared" si="150"/>
        <v>0</v>
      </c>
      <c r="L413" s="27" t="s">
        <v>497</v>
      </c>
      <c r="M413" s="35"/>
    </row>
    <row r="414" spans="1:13" s="11" customFormat="1" ht="69.75" customHeight="1">
      <c r="A414" s="25" t="s">
        <v>472</v>
      </c>
      <c r="B414" s="51">
        <f t="shared" si="146"/>
        <v>0</v>
      </c>
      <c r="C414" s="26">
        <v>0</v>
      </c>
      <c r="D414" s="26">
        <v>0</v>
      </c>
      <c r="E414" s="26">
        <v>0</v>
      </c>
      <c r="F414" s="26">
        <v>0</v>
      </c>
      <c r="G414" s="51">
        <f t="shared" si="142"/>
        <v>0</v>
      </c>
      <c r="H414" s="26">
        <v>0</v>
      </c>
      <c r="I414" s="26">
        <v>0</v>
      </c>
      <c r="J414" s="26">
        <v>0</v>
      </c>
      <c r="K414" s="26">
        <v>0</v>
      </c>
      <c r="L414" s="27" t="s">
        <v>497</v>
      </c>
      <c r="M414" s="35" t="s">
        <v>496</v>
      </c>
    </row>
    <row r="415" spans="1:13" s="11" customFormat="1" ht="60" customHeight="1">
      <c r="A415" s="25" t="s">
        <v>473</v>
      </c>
      <c r="B415" s="58">
        <f t="shared" si="146"/>
        <v>0</v>
      </c>
      <c r="C415" s="26">
        <f t="shared" ref="C415:K415" si="151">C416+C417</f>
        <v>0</v>
      </c>
      <c r="D415" s="26">
        <f t="shared" si="151"/>
        <v>0</v>
      </c>
      <c r="E415" s="26">
        <f t="shared" si="151"/>
        <v>0</v>
      </c>
      <c r="F415" s="26">
        <f t="shared" si="151"/>
        <v>0</v>
      </c>
      <c r="G415" s="58">
        <f t="shared" si="142"/>
        <v>0</v>
      </c>
      <c r="H415" s="26">
        <f t="shared" si="151"/>
        <v>0</v>
      </c>
      <c r="I415" s="26">
        <f t="shared" si="151"/>
        <v>0</v>
      </c>
      <c r="J415" s="26">
        <f t="shared" si="151"/>
        <v>0</v>
      </c>
      <c r="K415" s="26">
        <f t="shared" si="151"/>
        <v>0</v>
      </c>
      <c r="L415" s="27" t="s">
        <v>497</v>
      </c>
      <c r="M415" s="35"/>
    </row>
    <row r="416" spans="1:13" s="11" customFormat="1" ht="69" customHeight="1">
      <c r="A416" s="25" t="s">
        <v>474</v>
      </c>
      <c r="B416" s="51">
        <f t="shared" si="146"/>
        <v>0</v>
      </c>
      <c r="C416" s="26">
        <f t="shared" ref="C416:F416" si="152">C417+C418</f>
        <v>0</v>
      </c>
      <c r="D416" s="26">
        <f t="shared" si="152"/>
        <v>0</v>
      </c>
      <c r="E416" s="26">
        <f t="shared" si="152"/>
        <v>0</v>
      </c>
      <c r="F416" s="26">
        <f t="shared" si="152"/>
        <v>0</v>
      </c>
      <c r="G416" s="51">
        <f t="shared" si="142"/>
        <v>0</v>
      </c>
      <c r="H416" s="26">
        <v>0</v>
      </c>
      <c r="I416" s="26">
        <v>0</v>
      </c>
      <c r="J416" s="26">
        <v>0</v>
      </c>
      <c r="K416" s="26">
        <v>0</v>
      </c>
      <c r="L416" s="27" t="s">
        <v>497</v>
      </c>
      <c r="M416" s="35" t="s">
        <v>496</v>
      </c>
    </row>
    <row r="417" spans="1:13" s="11" customFormat="1" ht="81.75" customHeight="1">
      <c r="A417" s="25" t="s">
        <v>475</v>
      </c>
      <c r="B417" s="51">
        <f t="shared" si="146"/>
        <v>0</v>
      </c>
      <c r="C417" s="26">
        <f t="shared" ref="C417:F417" si="153">C418+C419</f>
        <v>0</v>
      </c>
      <c r="D417" s="26">
        <f t="shared" si="153"/>
        <v>0</v>
      </c>
      <c r="E417" s="26">
        <f t="shared" si="153"/>
        <v>0</v>
      </c>
      <c r="F417" s="26">
        <f t="shared" si="153"/>
        <v>0</v>
      </c>
      <c r="G417" s="51">
        <f t="shared" si="142"/>
        <v>0</v>
      </c>
      <c r="H417" s="26">
        <v>0</v>
      </c>
      <c r="I417" s="26">
        <v>0</v>
      </c>
      <c r="J417" s="26">
        <v>0</v>
      </c>
      <c r="K417" s="26">
        <v>0</v>
      </c>
      <c r="L417" s="27" t="s">
        <v>497</v>
      </c>
      <c r="M417" s="35" t="s">
        <v>496</v>
      </c>
    </row>
    <row r="418" spans="1:13" s="11" customFormat="1" ht="41.25" customHeight="1">
      <c r="A418" s="25" t="s">
        <v>476</v>
      </c>
      <c r="B418" s="58">
        <f t="shared" si="146"/>
        <v>0</v>
      </c>
      <c r="C418" s="26">
        <f t="shared" ref="C418:K418" si="154">C419+C420</f>
        <v>0</v>
      </c>
      <c r="D418" s="26">
        <v>0</v>
      </c>
      <c r="E418" s="26">
        <f t="shared" si="154"/>
        <v>0</v>
      </c>
      <c r="F418" s="26">
        <f t="shared" si="154"/>
        <v>0</v>
      </c>
      <c r="G418" s="58">
        <f t="shared" si="142"/>
        <v>0</v>
      </c>
      <c r="H418" s="26">
        <f t="shared" si="154"/>
        <v>0</v>
      </c>
      <c r="I418" s="26">
        <f>I4214</f>
        <v>0</v>
      </c>
      <c r="J418" s="26">
        <f t="shared" si="154"/>
        <v>0</v>
      </c>
      <c r="K418" s="26">
        <f t="shared" si="154"/>
        <v>0</v>
      </c>
      <c r="L418" s="27" t="s">
        <v>497</v>
      </c>
      <c r="M418" s="35"/>
    </row>
    <row r="419" spans="1:13" s="11" customFormat="1" ht="57" customHeight="1">
      <c r="A419" s="25" t="s">
        <v>477</v>
      </c>
      <c r="B419" s="51">
        <f t="shared" si="146"/>
        <v>0</v>
      </c>
      <c r="C419" s="26">
        <v>0</v>
      </c>
      <c r="D419" s="26">
        <v>0</v>
      </c>
      <c r="E419" s="26">
        <f t="shared" ref="E419:F419" si="155">E420+E421</f>
        <v>0</v>
      </c>
      <c r="F419" s="26">
        <f t="shared" si="155"/>
        <v>0</v>
      </c>
      <c r="G419" s="51">
        <f t="shared" si="142"/>
        <v>0</v>
      </c>
      <c r="H419" s="26">
        <v>0</v>
      </c>
      <c r="I419" s="26">
        <v>0</v>
      </c>
      <c r="J419" s="26">
        <v>0</v>
      </c>
      <c r="K419" s="26">
        <v>0</v>
      </c>
      <c r="L419" s="27" t="s">
        <v>497</v>
      </c>
      <c r="M419" s="35" t="s">
        <v>496</v>
      </c>
    </row>
    <row r="420" spans="1:13" s="11" customFormat="1" ht="33" customHeight="1">
      <c r="A420" s="25" t="s">
        <v>478</v>
      </c>
      <c r="B420" s="51">
        <f t="shared" si="146"/>
        <v>0</v>
      </c>
      <c r="C420" s="26">
        <v>0</v>
      </c>
      <c r="D420" s="26">
        <v>0</v>
      </c>
      <c r="E420" s="26">
        <f t="shared" ref="E420:F420" si="156">E421+E422</f>
        <v>0</v>
      </c>
      <c r="F420" s="26">
        <f t="shared" si="156"/>
        <v>0</v>
      </c>
      <c r="G420" s="51">
        <f t="shared" si="142"/>
        <v>0</v>
      </c>
      <c r="H420" s="26">
        <v>0</v>
      </c>
      <c r="I420" s="26">
        <v>0</v>
      </c>
      <c r="J420" s="26">
        <v>0</v>
      </c>
      <c r="K420" s="26">
        <v>0</v>
      </c>
      <c r="L420" s="27" t="s">
        <v>497</v>
      </c>
      <c r="M420" s="35" t="s">
        <v>496</v>
      </c>
    </row>
    <row r="421" spans="1:13" s="12" customFormat="1" ht="38.25">
      <c r="A421" s="72" t="s">
        <v>311</v>
      </c>
      <c r="B421" s="73">
        <f t="shared" si="146"/>
        <v>1507294.2</v>
      </c>
      <c r="C421" s="73">
        <f>C422+C428+C432+C438</f>
        <v>1479927.2</v>
      </c>
      <c r="D421" s="73">
        <f>D422+D428+D432+D438</f>
        <v>27367</v>
      </c>
      <c r="E421" s="73">
        <f t="shared" ref="E421:K421" si="157">E422+E428+E432</f>
        <v>0</v>
      </c>
      <c r="F421" s="73">
        <f t="shared" si="157"/>
        <v>0</v>
      </c>
      <c r="G421" s="73">
        <f>H421+I421+J421+K421</f>
        <v>1496292.9000000001</v>
      </c>
      <c r="H421" s="73">
        <f>H422+H428+H432+H438</f>
        <v>1468952.6</v>
      </c>
      <c r="I421" s="73">
        <f>I422+I428+I432+I438</f>
        <v>27340.3</v>
      </c>
      <c r="J421" s="73">
        <f t="shared" si="157"/>
        <v>0</v>
      </c>
      <c r="K421" s="73">
        <f t="shared" si="157"/>
        <v>0</v>
      </c>
      <c r="L421" s="75">
        <f t="shared" si="147"/>
        <v>0.99270129215650149</v>
      </c>
      <c r="M421" s="61"/>
    </row>
    <row r="422" spans="1:13" s="8" customFormat="1" ht="45" customHeight="1">
      <c r="A422" s="69" t="s">
        <v>312</v>
      </c>
      <c r="B422" s="70">
        <f t="shared" si="146"/>
        <v>103715.3</v>
      </c>
      <c r="C422" s="70">
        <f t="shared" ref="C422:K422" si="158">C423+C426</f>
        <v>76348.3</v>
      </c>
      <c r="D422" s="70">
        <f t="shared" si="158"/>
        <v>27367</v>
      </c>
      <c r="E422" s="70">
        <f t="shared" si="158"/>
        <v>0</v>
      </c>
      <c r="F422" s="70">
        <f t="shared" si="158"/>
        <v>0</v>
      </c>
      <c r="G422" s="70">
        <f>G423+G426</f>
        <v>103419</v>
      </c>
      <c r="H422" s="70">
        <f>H423+H426</f>
        <v>76078.7</v>
      </c>
      <c r="I422" s="70">
        <f t="shared" si="158"/>
        <v>27340.3</v>
      </c>
      <c r="J422" s="70">
        <f t="shared" si="158"/>
        <v>0</v>
      </c>
      <c r="K422" s="70">
        <f t="shared" si="158"/>
        <v>0</v>
      </c>
      <c r="L422" s="76">
        <f t="shared" si="147"/>
        <v>0.99714314088663869</v>
      </c>
      <c r="M422" s="35"/>
    </row>
    <row r="423" spans="1:13" s="8" customFormat="1" ht="56.25" customHeight="1">
      <c r="A423" s="25" t="s">
        <v>313</v>
      </c>
      <c r="B423" s="58">
        <f t="shared" si="146"/>
        <v>76348.3</v>
      </c>
      <c r="C423" s="26">
        <f t="shared" ref="C423:K423" si="159">C424+C425</f>
        <v>76348.3</v>
      </c>
      <c r="D423" s="26">
        <f t="shared" si="159"/>
        <v>0</v>
      </c>
      <c r="E423" s="26">
        <f t="shared" si="159"/>
        <v>0</v>
      </c>
      <c r="F423" s="26">
        <f t="shared" si="159"/>
        <v>0</v>
      </c>
      <c r="G423" s="58">
        <f>G424+G425</f>
        <v>76078.7</v>
      </c>
      <c r="H423" s="26">
        <f t="shared" si="159"/>
        <v>76078.7</v>
      </c>
      <c r="I423" s="26">
        <f t="shared" si="159"/>
        <v>0</v>
      </c>
      <c r="J423" s="26">
        <f t="shared" si="159"/>
        <v>0</v>
      </c>
      <c r="K423" s="26">
        <f t="shared" si="159"/>
        <v>0</v>
      </c>
      <c r="L423" s="27">
        <f t="shared" si="147"/>
        <v>0.9964688146297952</v>
      </c>
      <c r="M423" s="35"/>
    </row>
    <row r="424" spans="1:13" s="8" customFormat="1" ht="69.75" customHeight="1">
      <c r="A424" s="25" t="s">
        <v>314</v>
      </c>
      <c r="B424" s="51">
        <f t="shared" si="146"/>
        <v>14748.3</v>
      </c>
      <c r="C424" s="26">
        <v>14748.3</v>
      </c>
      <c r="D424" s="26">
        <v>0</v>
      </c>
      <c r="E424" s="26">
        <v>0</v>
      </c>
      <c r="F424" s="26">
        <v>0</v>
      </c>
      <c r="G424" s="51">
        <f>H424+I424+J424+K424</f>
        <v>14684.2</v>
      </c>
      <c r="H424" s="26">
        <v>14684.2</v>
      </c>
      <c r="I424" s="26">
        <v>0</v>
      </c>
      <c r="J424" s="26">
        <v>0</v>
      </c>
      <c r="K424" s="26">
        <v>0</v>
      </c>
      <c r="L424" s="27">
        <f t="shared" si="147"/>
        <v>0.99565373636283516</v>
      </c>
      <c r="M424" s="35" t="s">
        <v>641</v>
      </c>
    </row>
    <row r="425" spans="1:13" s="8" customFormat="1" ht="47.25" customHeight="1">
      <c r="A425" s="25" t="s">
        <v>315</v>
      </c>
      <c r="B425" s="51">
        <f t="shared" si="146"/>
        <v>61600</v>
      </c>
      <c r="C425" s="26">
        <v>61600</v>
      </c>
      <c r="D425" s="26">
        <v>0</v>
      </c>
      <c r="E425" s="26">
        <v>0</v>
      </c>
      <c r="F425" s="26">
        <v>0</v>
      </c>
      <c r="G425" s="51">
        <f>H425+I425+J425+K425</f>
        <v>61394.5</v>
      </c>
      <c r="H425" s="26">
        <v>61394.5</v>
      </c>
      <c r="I425" s="26">
        <v>0</v>
      </c>
      <c r="J425" s="26">
        <v>0</v>
      </c>
      <c r="K425" s="26">
        <v>0</v>
      </c>
      <c r="L425" s="27">
        <f t="shared" si="147"/>
        <v>0.99666396103896104</v>
      </c>
      <c r="M425" s="35" t="s">
        <v>642</v>
      </c>
    </row>
    <row r="426" spans="1:13" s="8" customFormat="1" ht="58.5" customHeight="1">
      <c r="A426" s="25" t="s">
        <v>316</v>
      </c>
      <c r="B426" s="58">
        <f t="shared" si="146"/>
        <v>27367</v>
      </c>
      <c r="C426" s="26">
        <f t="shared" ref="C426:K426" si="160">C427</f>
        <v>0</v>
      </c>
      <c r="D426" s="26">
        <f>D427</f>
        <v>27367</v>
      </c>
      <c r="E426" s="26">
        <f t="shared" si="160"/>
        <v>0</v>
      </c>
      <c r="F426" s="26">
        <f t="shared" si="160"/>
        <v>0</v>
      </c>
      <c r="G426" s="58">
        <f>H426+I426+J426+K426</f>
        <v>27340.3</v>
      </c>
      <c r="H426" s="26">
        <f t="shared" si="160"/>
        <v>0</v>
      </c>
      <c r="I426" s="26">
        <f t="shared" si="160"/>
        <v>27340.3</v>
      </c>
      <c r="J426" s="26">
        <f t="shared" si="160"/>
        <v>0</v>
      </c>
      <c r="K426" s="26">
        <f t="shared" si="160"/>
        <v>0</v>
      </c>
      <c r="L426" s="27">
        <f t="shared" si="147"/>
        <v>0.99902437241933717</v>
      </c>
      <c r="M426" s="35"/>
    </row>
    <row r="427" spans="1:13" s="8" customFormat="1" ht="145.5" customHeight="1">
      <c r="A427" s="25" t="s">
        <v>577</v>
      </c>
      <c r="B427" s="51">
        <f t="shared" si="146"/>
        <v>27367</v>
      </c>
      <c r="C427" s="26">
        <v>0</v>
      </c>
      <c r="D427" s="26">
        <v>27367</v>
      </c>
      <c r="E427" s="26">
        <v>0</v>
      </c>
      <c r="F427" s="26">
        <v>0</v>
      </c>
      <c r="G427" s="51">
        <f>H427+I427+J427+K427</f>
        <v>27340.3</v>
      </c>
      <c r="H427" s="26">
        <v>0</v>
      </c>
      <c r="I427" s="26">
        <v>27340.3</v>
      </c>
      <c r="J427" s="26">
        <v>0</v>
      </c>
      <c r="K427" s="26">
        <v>0</v>
      </c>
      <c r="L427" s="27">
        <f t="shared" si="147"/>
        <v>0.99902437241933717</v>
      </c>
      <c r="M427" s="35" t="s">
        <v>643</v>
      </c>
    </row>
    <row r="428" spans="1:13" s="8" customFormat="1" ht="35.25" customHeight="1">
      <c r="A428" s="69" t="s">
        <v>317</v>
      </c>
      <c r="B428" s="70">
        <f t="shared" si="146"/>
        <v>500</v>
      </c>
      <c r="C428" s="70">
        <f t="shared" ref="C428:K428" si="161">C429</f>
        <v>500</v>
      </c>
      <c r="D428" s="70">
        <f t="shared" si="161"/>
        <v>0</v>
      </c>
      <c r="E428" s="70">
        <f t="shared" si="161"/>
        <v>0</v>
      </c>
      <c r="F428" s="70">
        <f t="shared" si="161"/>
        <v>0</v>
      </c>
      <c r="G428" s="70">
        <f>H428+I428+J428+K428</f>
        <v>0</v>
      </c>
      <c r="H428" s="70">
        <f t="shared" si="161"/>
        <v>0</v>
      </c>
      <c r="I428" s="70">
        <f t="shared" si="161"/>
        <v>0</v>
      </c>
      <c r="J428" s="70">
        <f t="shared" si="161"/>
        <v>0</v>
      </c>
      <c r="K428" s="70">
        <f t="shared" si="161"/>
        <v>0</v>
      </c>
      <c r="L428" s="76">
        <f>G428/B428</f>
        <v>0</v>
      </c>
      <c r="M428" s="35"/>
    </row>
    <row r="429" spans="1:13" s="8" customFormat="1" ht="41.25" customHeight="1">
      <c r="A429" s="25" t="s">
        <v>318</v>
      </c>
      <c r="B429" s="58">
        <f t="shared" si="146"/>
        <v>500</v>
      </c>
      <c r="C429" s="26">
        <f t="shared" ref="C429:K429" si="162">C430+C431</f>
        <v>500</v>
      </c>
      <c r="D429" s="26">
        <f t="shared" si="162"/>
        <v>0</v>
      </c>
      <c r="E429" s="26">
        <f t="shared" si="162"/>
        <v>0</v>
      </c>
      <c r="F429" s="26">
        <f t="shared" si="162"/>
        <v>0</v>
      </c>
      <c r="G429" s="58">
        <f t="shared" si="162"/>
        <v>0</v>
      </c>
      <c r="H429" s="26">
        <f t="shared" si="162"/>
        <v>0</v>
      </c>
      <c r="I429" s="26">
        <f t="shared" si="162"/>
        <v>0</v>
      </c>
      <c r="J429" s="26">
        <f t="shared" si="162"/>
        <v>0</v>
      </c>
      <c r="K429" s="26">
        <f t="shared" si="162"/>
        <v>0</v>
      </c>
      <c r="L429" s="27">
        <f t="shared" si="147"/>
        <v>0</v>
      </c>
      <c r="M429" s="35"/>
    </row>
    <row r="430" spans="1:13" s="8" customFormat="1" ht="40.5" customHeight="1">
      <c r="A430" s="25" t="s">
        <v>319</v>
      </c>
      <c r="B430" s="51">
        <f t="shared" si="146"/>
        <v>0</v>
      </c>
      <c r="C430" s="26">
        <v>0</v>
      </c>
      <c r="D430" s="26">
        <v>0</v>
      </c>
      <c r="E430" s="26">
        <v>0</v>
      </c>
      <c r="F430" s="26">
        <v>0</v>
      </c>
      <c r="G430" s="51">
        <f>H430+I430+J430+K430</f>
        <v>0</v>
      </c>
      <c r="H430" s="26">
        <v>0</v>
      </c>
      <c r="I430" s="26">
        <v>0</v>
      </c>
      <c r="J430" s="26">
        <v>0</v>
      </c>
      <c r="K430" s="26">
        <v>0</v>
      </c>
      <c r="L430" s="27" t="s">
        <v>497</v>
      </c>
      <c r="M430" s="35" t="s">
        <v>496</v>
      </c>
    </row>
    <row r="431" spans="1:13" s="8" customFormat="1" ht="42" customHeight="1">
      <c r="A431" s="25" t="s">
        <v>320</v>
      </c>
      <c r="B431" s="51">
        <f t="shared" si="146"/>
        <v>500</v>
      </c>
      <c r="C431" s="26">
        <v>500</v>
      </c>
      <c r="D431" s="26">
        <v>0</v>
      </c>
      <c r="E431" s="26">
        <v>0</v>
      </c>
      <c r="F431" s="26">
        <v>0</v>
      </c>
      <c r="G431" s="51">
        <f>H431+I431+J431+K431</f>
        <v>0</v>
      </c>
      <c r="H431" s="26">
        <v>0</v>
      </c>
      <c r="I431" s="26">
        <v>0</v>
      </c>
      <c r="J431" s="26">
        <v>0</v>
      </c>
      <c r="K431" s="26">
        <v>0</v>
      </c>
      <c r="L431" s="27">
        <f t="shared" si="147"/>
        <v>0</v>
      </c>
      <c r="M431" s="35" t="s">
        <v>501</v>
      </c>
    </row>
    <row r="432" spans="1:13" s="8" customFormat="1" ht="35.25" customHeight="1">
      <c r="A432" s="69" t="s">
        <v>321</v>
      </c>
      <c r="B432" s="70">
        <f t="shared" ref="B432:B459" si="163">C432+D432+E432+F432</f>
        <v>0</v>
      </c>
      <c r="C432" s="70">
        <f t="shared" ref="C432:K432" si="164">C433+C436</f>
        <v>0</v>
      </c>
      <c r="D432" s="70">
        <f t="shared" si="164"/>
        <v>0</v>
      </c>
      <c r="E432" s="70">
        <f t="shared" si="164"/>
        <v>0</v>
      </c>
      <c r="F432" s="70">
        <f t="shared" si="164"/>
        <v>0</v>
      </c>
      <c r="G432" s="70">
        <f t="shared" si="164"/>
        <v>0</v>
      </c>
      <c r="H432" s="70">
        <f t="shared" si="164"/>
        <v>0</v>
      </c>
      <c r="I432" s="70">
        <f t="shared" si="164"/>
        <v>0</v>
      </c>
      <c r="J432" s="70">
        <f t="shared" si="164"/>
        <v>0</v>
      </c>
      <c r="K432" s="70">
        <f t="shared" si="164"/>
        <v>0</v>
      </c>
      <c r="L432" s="76" t="s">
        <v>497</v>
      </c>
      <c r="M432" s="35"/>
    </row>
    <row r="433" spans="1:13" s="8" customFormat="1" ht="42.75" customHeight="1">
      <c r="A433" s="25" t="s">
        <v>322</v>
      </c>
      <c r="B433" s="58">
        <f t="shared" si="163"/>
        <v>0</v>
      </c>
      <c r="C433" s="26">
        <f t="shared" ref="C433:K433" si="165">C434+C435</f>
        <v>0</v>
      </c>
      <c r="D433" s="26">
        <f t="shared" si="165"/>
        <v>0</v>
      </c>
      <c r="E433" s="26">
        <f t="shared" si="165"/>
        <v>0</v>
      </c>
      <c r="F433" s="26">
        <f t="shared" si="165"/>
        <v>0</v>
      </c>
      <c r="G433" s="58">
        <f t="shared" ref="G433:G437" si="166">H433+I433+J433+K433</f>
        <v>0</v>
      </c>
      <c r="H433" s="26">
        <f t="shared" si="165"/>
        <v>0</v>
      </c>
      <c r="I433" s="26">
        <f t="shared" si="165"/>
        <v>0</v>
      </c>
      <c r="J433" s="26">
        <f t="shared" si="165"/>
        <v>0</v>
      </c>
      <c r="K433" s="26">
        <f t="shared" si="165"/>
        <v>0</v>
      </c>
      <c r="L433" s="27" t="s">
        <v>497</v>
      </c>
      <c r="M433" s="35"/>
    </row>
    <row r="434" spans="1:13" s="8" customFormat="1" ht="54.75" customHeight="1">
      <c r="A434" s="25" t="s">
        <v>323</v>
      </c>
      <c r="B434" s="51">
        <f t="shared" si="163"/>
        <v>0</v>
      </c>
      <c r="C434" s="26">
        <v>0</v>
      </c>
      <c r="D434" s="26">
        <v>0</v>
      </c>
      <c r="E434" s="26">
        <v>0</v>
      </c>
      <c r="F434" s="26">
        <v>0</v>
      </c>
      <c r="G434" s="51">
        <f t="shared" si="166"/>
        <v>0</v>
      </c>
      <c r="H434" s="26">
        <v>0</v>
      </c>
      <c r="I434" s="26">
        <v>0</v>
      </c>
      <c r="J434" s="26">
        <v>0</v>
      </c>
      <c r="K434" s="26">
        <v>0</v>
      </c>
      <c r="L434" s="27" t="s">
        <v>497</v>
      </c>
      <c r="M434" s="35" t="s">
        <v>496</v>
      </c>
    </row>
    <row r="435" spans="1:13" s="8" customFormat="1" ht="103.5" customHeight="1">
      <c r="A435" s="25" t="s">
        <v>324</v>
      </c>
      <c r="B435" s="51">
        <f t="shared" si="163"/>
        <v>0</v>
      </c>
      <c r="C435" s="26">
        <v>0</v>
      </c>
      <c r="D435" s="26">
        <v>0</v>
      </c>
      <c r="E435" s="26">
        <v>0</v>
      </c>
      <c r="F435" s="26">
        <v>0</v>
      </c>
      <c r="G435" s="51">
        <f t="shared" si="166"/>
        <v>0</v>
      </c>
      <c r="H435" s="26">
        <v>0</v>
      </c>
      <c r="I435" s="26">
        <v>0</v>
      </c>
      <c r="J435" s="26">
        <v>0</v>
      </c>
      <c r="K435" s="26">
        <v>0</v>
      </c>
      <c r="L435" s="27" t="s">
        <v>497</v>
      </c>
      <c r="M435" s="35" t="s">
        <v>496</v>
      </c>
    </row>
    <row r="436" spans="1:13" s="8" customFormat="1" ht="41.25" customHeight="1">
      <c r="A436" s="25" t="s">
        <v>325</v>
      </c>
      <c r="B436" s="58">
        <f t="shared" si="163"/>
        <v>0</v>
      </c>
      <c r="C436" s="26">
        <f t="shared" ref="C436:K436" si="167">C437</f>
        <v>0</v>
      </c>
      <c r="D436" s="26">
        <f t="shared" si="167"/>
        <v>0</v>
      </c>
      <c r="E436" s="26">
        <f t="shared" si="167"/>
        <v>0</v>
      </c>
      <c r="F436" s="26">
        <f t="shared" si="167"/>
        <v>0</v>
      </c>
      <c r="G436" s="58">
        <f t="shared" si="166"/>
        <v>0</v>
      </c>
      <c r="H436" s="26">
        <f t="shared" si="167"/>
        <v>0</v>
      </c>
      <c r="I436" s="26">
        <f t="shared" si="167"/>
        <v>0</v>
      </c>
      <c r="J436" s="26">
        <f t="shared" si="167"/>
        <v>0</v>
      </c>
      <c r="K436" s="26">
        <f t="shared" si="167"/>
        <v>0</v>
      </c>
      <c r="L436" s="27" t="s">
        <v>497</v>
      </c>
      <c r="M436" s="35"/>
    </row>
    <row r="437" spans="1:13" s="8" customFormat="1" ht="60" customHeight="1">
      <c r="A437" s="25" t="s">
        <v>326</v>
      </c>
      <c r="B437" s="51">
        <f t="shared" si="163"/>
        <v>0</v>
      </c>
      <c r="C437" s="26">
        <v>0</v>
      </c>
      <c r="D437" s="26">
        <v>0</v>
      </c>
      <c r="E437" s="26">
        <v>0</v>
      </c>
      <c r="F437" s="26">
        <v>0</v>
      </c>
      <c r="G437" s="51">
        <f t="shared" si="166"/>
        <v>0</v>
      </c>
      <c r="H437" s="26">
        <v>0</v>
      </c>
      <c r="I437" s="26">
        <v>0</v>
      </c>
      <c r="J437" s="26">
        <v>0</v>
      </c>
      <c r="K437" s="26">
        <v>0</v>
      </c>
      <c r="L437" s="27" t="s">
        <v>497</v>
      </c>
      <c r="M437" s="35" t="s">
        <v>496</v>
      </c>
    </row>
    <row r="438" spans="1:13" s="8" customFormat="1" ht="25.5">
      <c r="A438" s="69" t="s">
        <v>118</v>
      </c>
      <c r="B438" s="70">
        <f>C438</f>
        <v>1403078.9</v>
      </c>
      <c r="C438" s="70">
        <f>C439+C447</f>
        <v>1403078.9</v>
      </c>
      <c r="D438" s="70">
        <f t="shared" ref="D438:F439" si="168">D439</f>
        <v>0</v>
      </c>
      <c r="E438" s="70">
        <f t="shared" si="168"/>
        <v>0</v>
      </c>
      <c r="F438" s="70">
        <f t="shared" si="168"/>
        <v>0</v>
      </c>
      <c r="G438" s="70">
        <f>H438+I438+J438+K438</f>
        <v>1392873.9000000001</v>
      </c>
      <c r="H438" s="70">
        <f>H439+H447</f>
        <v>1392873.9000000001</v>
      </c>
      <c r="I438" s="70">
        <f t="shared" ref="I438:K439" si="169">I439</f>
        <v>0</v>
      </c>
      <c r="J438" s="70">
        <f t="shared" si="169"/>
        <v>0</v>
      </c>
      <c r="K438" s="70">
        <f t="shared" si="169"/>
        <v>0</v>
      </c>
      <c r="L438" s="76">
        <f t="shared" si="147"/>
        <v>0.99272670980940581</v>
      </c>
      <c r="M438" s="35"/>
    </row>
    <row r="439" spans="1:13" s="8" customFormat="1" ht="42" customHeight="1">
      <c r="A439" s="25" t="s">
        <v>59</v>
      </c>
      <c r="B439" s="58">
        <f>C439</f>
        <v>1402578.9</v>
      </c>
      <c r="C439" s="26">
        <f>C440+C441+C442+C443+C444+C445+C446</f>
        <v>1402578.9</v>
      </c>
      <c r="D439" s="26">
        <f t="shared" si="168"/>
        <v>0</v>
      </c>
      <c r="E439" s="26">
        <f t="shared" si="168"/>
        <v>0</v>
      </c>
      <c r="F439" s="26">
        <f t="shared" si="168"/>
        <v>0</v>
      </c>
      <c r="G439" s="58">
        <f>H439</f>
        <v>1392698.7000000002</v>
      </c>
      <c r="H439" s="26">
        <f>H440+H441+H442+H443+H444+H445+H446</f>
        <v>1392698.7000000002</v>
      </c>
      <c r="I439" s="26">
        <f t="shared" si="169"/>
        <v>0</v>
      </c>
      <c r="J439" s="26">
        <f t="shared" si="169"/>
        <v>0</v>
      </c>
      <c r="K439" s="26">
        <f t="shared" si="169"/>
        <v>0</v>
      </c>
      <c r="L439" s="27">
        <f t="shared" si="147"/>
        <v>0.99295569040714948</v>
      </c>
      <c r="M439" s="35"/>
    </row>
    <row r="440" spans="1:13" s="8" customFormat="1" ht="29.25" customHeight="1">
      <c r="A440" s="25" t="s">
        <v>327</v>
      </c>
      <c r="B440" s="51">
        <f t="shared" si="163"/>
        <v>6380.8</v>
      </c>
      <c r="C440" s="26">
        <v>6380.8</v>
      </c>
      <c r="D440" s="26">
        <v>0</v>
      </c>
      <c r="E440" s="26">
        <v>0</v>
      </c>
      <c r="F440" s="26">
        <v>0</v>
      </c>
      <c r="G440" s="51">
        <f t="shared" ref="G440:G446" si="170">H440+I440+J440+K440</f>
        <v>6380.8</v>
      </c>
      <c r="H440" s="26">
        <v>6380.8</v>
      </c>
      <c r="I440" s="26">
        <v>0</v>
      </c>
      <c r="J440" s="26">
        <v>0</v>
      </c>
      <c r="K440" s="26">
        <v>0</v>
      </c>
      <c r="L440" s="27">
        <f t="shared" si="147"/>
        <v>1</v>
      </c>
      <c r="M440" s="35" t="s">
        <v>498</v>
      </c>
    </row>
    <row r="441" spans="1:13" s="8" customFormat="1" ht="45" customHeight="1">
      <c r="A441" s="25" t="s">
        <v>328</v>
      </c>
      <c r="B441" s="51">
        <f t="shared" si="163"/>
        <v>477108.1</v>
      </c>
      <c r="C441" s="26">
        <v>477108.1</v>
      </c>
      <c r="D441" s="26">
        <v>0</v>
      </c>
      <c r="E441" s="26">
        <v>0</v>
      </c>
      <c r="F441" s="26">
        <v>0</v>
      </c>
      <c r="G441" s="51">
        <f t="shared" si="170"/>
        <v>477083.9</v>
      </c>
      <c r="H441" s="26">
        <v>477083.9</v>
      </c>
      <c r="I441" s="26">
        <v>0</v>
      </c>
      <c r="J441" s="26">
        <v>0</v>
      </c>
      <c r="K441" s="26">
        <v>0</v>
      </c>
      <c r="L441" s="27">
        <f t="shared" si="147"/>
        <v>0.99994927774229792</v>
      </c>
      <c r="M441" s="35" t="s">
        <v>498</v>
      </c>
    </row>
    <row r="442" spans="1:13" s="8" customFormat="1" ht="31.5" customHeight="1">
      <c r="A442" s="25" t="s">
        <v>329</v>
      </c>
      <c r="B442" s="51">
        <f t="shared" si="163"/>
        <v>67958.600000000006</v>
      </c>
      <c r="C442" s="26">
        <v>67958.600000000006</v>
      </c>
      <c r="D442" s="26">
        <v>0</v>
      </c>
      <c r="E442" s="26">
        <v>0</v>
      </c>
      <c r="F442" s="26">
        <v>0</v>
      </c>
      <c r="G442" s="51">
        <f t="shared" si="170"/>
        <v>67533.100000000006</v>
      </c>
      <c r="H442" s="26">
        <v>67533.100000000006</v>
      </c>
      <c r="I442" s="26">
        <v>0</v>
      </c>
      <c r="J442" s="26">
        <v>0</v>
      </c>
      <c r="K442" s="26">
        <v>0</v>
      </c>
      <c r="L442" s="27">
        <f t="shared" si="147"/>
        <v>0.9937388351143196</v>
      </c>
      <c r="M442" s="35" t="s">
        <v>644</v>
      </c>
    </row>
    <row r="443" spans="1:13" s="8" customFormat="1" ht="69.75" customHeight="1">
      <c r="A443" s="25" t="s">
        <v>330</v>
      </c>
      <c r="B443" s="51">
        <f t="shared" si="163"/>
        <v>261725.4</v>
      </c>
      <c r="C443" s="26">
        <v>261725.4</v>
      </c>
      <c r="D443" s="26">
        <v>0</v>
      </c>
      <c r="E443" s="26">
        <v>0</v>
      </c>
      <c r="F443" s="26">
        <v>0</v>
      </c>
      <c r="G443" s="51">
        <f t="shared" si="170"/>
        <v>261308.3</v>
      </c>
      <c r="H443" s="26">
        <v>261308.3</v>
      </c>
      <c r="I443" s="26">
        <v>0</v>
      </c>
      <c r="J443" s="26">
        <v>0</v>
      </c>
      <c r="K443" s="26">
        <v>0</v>
      </c>
      <c r="L443" s="27">
        <f t="shared" si="147"/>
        <v>0.99840634497072123</v>
      </c>
      <c r="M443" s="35" t="s">
        <v>645</v>
      </c>
    </row>
    <row r="444" spans="1:13" s="8" customFormat="1" ht="69" customHeight="1">
      <c r="A444" s="25" t="s">
        <v>331</v>
      </c>
      <c r="B444" s="51">
        <f t="shared" si="163"/>
        <v>588270.5</v>
      </c>
      <c r="C444" s="26">
        <v>588270.5</v>
      </c>
      <c r="D444" s="26">
        <v>0</v>
      </c>
      <c r="E444" s="26">
        <v>0</v>
      </c>
      <c r="F444" s="26">
        <v>0</v>
      </c>
      <c r="G444" s="51">
        <f t="shared" si="170"/>
        <v>579482.1</v>
      </c>
      <c r="H444" s="26">
        <v>579482.1</v>
      </c>
      <c r="I444" s="26">
        <v>0</v>
      </c>
      <c r="J444" s="26">
        <v>0</v>
      </c>
      <c r="K444" s="26">
        <v>0</v>
      </c>
      <c r="L444" s="27">
        <f t="shared" si="147"/>
        <v>0.98506061412224477</v>
      </c>
      <c r="M444" s="35" t="s">
        <v>623</v>
      </c>
    </row>
    <row r="445" spans="1:13" s="8" customFormat="1" ht="42" customHeight="1">
      <c r="A445" s="25" t="s">
        <v>332</v>
      </c>
      <c r="B445" s="51">
        <f t="shared" si="163"/>
        <v>225</v>
      </c>
      <c r="C445" s="26">
        <v>225</v>
      </c>
      <c r="D445" s="26">
        <v>0</v>
      </c>
      <c r="E445" s="26">
        <v>0</v>
      </c>
      <c r="F445" s="26">
        <v>0</v>
      </c>
      <c r="G445" s="51">
        <f t="shared" si="170"/>
        <v>0</v>
      </c>
      <c r="H445" s="26">
        <v>0</v>
      </c>
      <c r="I445" s="26">
        <v>0</v>
      </c>
      <c r="J445" s="26">
        <v>0</v>
      </c>
      <c r="K445" s="26">
        <v>0</v>
      </c>
      <c r="L445" s="27">
        <f t="shared" si="147"/>
        <v>0</v>
      </c>
      <c r="M445" s="35" t="s">
        <v>646</v>
      </c>
    </row>
    <row r="446" spans="1:13" s="8" customFormat="1" ht="70.5" customHeight="1">
      <c r="A446" s="25" t="s">
        <v>333</v>
      </c>
      <c r="B446" s="51">
        <f t="shared" si="163"/>
        <v>910.5</v>
      </c>
      <c r="C446" s="26">
        <v>910.5</v>
      </c>
      <c r="D446" s="26">
        <v>0</v>
      </c>
      <c r="E446" s="26">
        <v>0</v>
      </c>
      <c r="F446" s="26">
        <v>0</v>
      </c>
      <c r="G446" s="51">
        <f t="shared" si="170"/>
        <v>910.5</v>
      </c>
      <c r="H446" s="26">
        <v>910.5</v>
      </c>
      <c r="I446" s="26">
        <v>0</v>
      </c>
      <c r="J446" s="26">
        <v>0</v>
      </c>
      <c r="K446" s="26">
        <v>0</v>
      </c>
      <c r="L446" s="27">
        <f t="shared" si="147"/>
        <v>1</v>
      </c>
      <c r="M446" s="35" t="s">
        <v>498</v>
      </c>
    </row>
    <row r="447" spans="1:13" s="8" customFormat="1" ht="66" customHeight="1">
      <c r="A447" s="25" t="s">
        <v>334</v>
      </c>
      <c r="B447" s="58">
        <f>C447</f>
        <v>500</v>
      </c>
      <c r="C447" s="26">
        <f>C448</f>
        <v>500</v>
      </c>
      <c r="D447" s="26">
        <f>D448</f>
        <v>0</v>
      </c>
      <c r="E447" s="26">
        <f>E448</f>
        <v>0</v>
      </c>
      <c r="F447" s="26">
        <f>F448</f>
        <v>0</v>
      </c>
      <c r="G447" s="58">
        <f>H447</f>
        <v>175.2</v>
      </c>
      <c r="H447" s="26">
        <f>H448</f>
        <v>175.2</v>
      </c>
      <c r="I447" s="26">
        <f>I448</f>
        <v>0</v>
      </c>
      <c r="J447" s="26">
        <f>J448</f>
        <v>0</v>
      </c>
      <c r="K447" s="26">
        <f>K448</f>
        <v>0</v>
      </c>
      <c r="L447" s="27">
        <f t="shared" si="147"/>
        <v>0.35039999999999999</v>
      </c>
      <c r="M447" s="35"/>
    </row>
    <row r="448" spans="1:13" s="8" customFormat="1" ht="69" customHeight="1">
      <c r="A448" s="25" t="s">
        <v>335</v>
      </c>
      <c r="B448" s="51">
        <f t="shared" si="163"/>
        <v>500</v>
      </c>
      <c r="C448" s="26">
        <v>500</v>
      </c>
      <c r="D448" s="26">
        <v>0</v>
      </c>
      <c r="E448" s="26">
        <v>0</v>
      </c>
      <c r="F448" s="26">
        <v>0</v>
      </c>
      <c r="G448" s="51">
        <f t="shared" ref="G448:G471" si="171">H448+I448+J448+K448</f>
        <v>175.2</v>
      </c>
      <c r="H448" s="26">
        <v>175.2</v>
      </c>
      <c r="I448" s="26">
        <v>0</v>
      </c>
      <c r="J448" s="26">
        <v>0</v>
      </c>
      <c r="K448" s="26">
        <v>0</v>
      </c>
      <c r="L448" s="27">
        <f t="shared" si="147"/>
        <v>0.35039999999999999</v>
      </c>
      <c r="M448" s="35" t="s">
        <v>647</v>
      </c>
    </row>
    <row r="449" spans="1:13" s="12" customFormat="1" ht="64.5" customHeight="1">
      <c r="A449" s="72" t="s">
        <v>336</v>
      </c>
      <c r="B449" s="73">
        <f t="shared" si="163"/>
        <v>112059.64</v>
      </c>
      <c r="C449" s="73">
        <f>C450+C460+C463+C468+C471</f>
        <v>82419.75</v>
      </c>
      <c r="D449" s="73">
        <f>D450+D460+D463+D468+D471</f>
        <v>26933.89</v>
      </c>
      <c r="E449" s="73">
        <f>E450+E460+E463+E468+E471</f>
        <v>0</v>
      </c>
      <c r="F449" s="73">
        <f>F450+F460+F463+F468+F471</f>
        <v>2706</v>
      </c>
      <c r="G449" s="73">
        <f>H449+I449+J449+K449</f>
        <v>104583.29000000001</v>
      </c>
      <c r="H449" s="73">
        <f>H450+H460+H463+H468+H471</f>
        <v>78937.320000000007</v>
      </c>
      <c r="I449" s="73">
        <f>I450+I460+I463+I468+I471</f>
        <v>22942.67</v>
      </c>
      <c r="J449" s="73">
        <f>J450+J460+J463+J468+J471</f>
        <v>0</v>
      </c>
      <c r="K449" s="73">
        <f>K450+K460+K463+K468+K471</f>
        <v>2703.3</v>
      </c>
      <c r="L449" s="75">
        <f t="shared" si="147"/>
        <v>0.93328240212087077</v>
      </c>
      <c r="M449" s="61"/>
    </row>
    <row r="450" spans="1:13" s="8" customFormat="1" ht="89.25" customHeight="1">
      <c r="A450" s="69" t="s">
        <v>337</v>
      </c>
      <c r="B450" s="70">
        <f t="shared" si="163"/>
        <v>25867.599999999999</v>
      </c>
      <c r="C450" s="70">
        <f>C451+C456</f>
        <v>24121.599999999999</v>
      </c>
      <c r="D450" s="70">
        <f>D451+D456</f>
        <v>0</v>
      </c>
      <c r="E450" s="70">
        <f>E451+E456</f>
        <v>0</v>
      </c>
      <c r="F450" s="70">
        <f>F451+F456</f>
        <v>1746</v>
      </c>
      <c r="G450" s="70">
        <f>H450+K450</f>
        <v>25328.589999999997</v>
      </c>
      <c r="H450" s="70">
        <f>H451+H456</f>
        <v>23582.589999999997</v>
      </c>
      <c r="I450" s="70">
        <f>I451+I456</f>
        <v>0</v>
      </c>
      <c r="J450" s="70">
        <f>J451+J456</f>
        <v>0</v>
      </c>
      <c r="K450" s="70">
        <f>K451+K456</f>
        <v>1746</v>
      </c>
      <c r="L450" s="76">
        <f t="shared" si="147"/>
        <v>0.97916273639610929</v>
      </c>
      <c r="M450" s="61"/>
    </row>
    <row r="451" spans="1:13" s="8" customFormat="1" ht="70.5" customHeight="1">
      <c r="A451" s="25" t="s">
        <v>338</v>
      </c>
      <c r="B451" s="58">
        <f>C451</f>
        <v>23121.599999999999</v>
      </c>
      <c r="C451" s="26">
        <f>C452+C453+C454+C455</f>
        <v>23121.599999999999</v>
      </c>
      <c r="D451" s="26">
        <f>D452</f>
        <v>0</v>
      </c>
      <c r="E451" s="26">
        <f>E452</f>
        <v>0</v>
      </c>
      <c r="F451" s="26">
        <f>F452</f>
        <v>0</v>
      </c>
      <c r="G451" s="58">
        <f t="shared" si="171"/>
        <v>23121.579999999998</v>
      </c>
      <c r="H451" s="26">
        <f>H452+H453+H454+H455</f>
        <v>23121.579999999998</v>
      </c>
      <c r="I451" s="26">
        <f>I452</f>
        <v>0</v>
      </c>
      <c r="J451" s="26">
        <f>J452</f>
        <v>0</v>
      </c>
      <c r="K451" s="26">
        <f>K452</f>
        <v>0</v>
      </c>
      <c r="L451" s="27">
        <f t="shared" si="147"/>
        <v>0.9999991350079579</v>
      </c>
      <c r="M451" s="35"/>
    </row>
    <row r="452" spans="1:13" s="8" customFormat="1" ht="88.5" customHeight="1">
      <c r="A452" s="25" t="s">
        <v>578</v>
      </c>
      <c r="B452" s="51">
        <f t="shared" si="163"/>
        <v>4813.25</v>
      </c>
      <c r="C452" s="26">
        <v>4813.25</v>
      </c>
      <c r="D452" s="26">
        <v>0</v>
      </c>
      <c r="E452" s="26">
        <v>0</v>
      </c>
      <c r="F452" s="26">
        <v>0</v>
      </c>
      <c r="G452" s="51">
        <f t="shared" si="171"/>
        <v>4813.25</v>
      </c>
      <c r="H452" s="26">
        <v>4813.25</v>
      </c>
      <c r="I452" s="26">
        <v>0</v>
      </c>
      <c r="J452" s="26">
        <v>0</v>
      </c>
      <c r="K452" s="26">
        <v>0</v>
      </c>
      <c r="L452" s="27">
        <f t="shared" si="147"/>
        <v>1</v>
      </c>
      <c r="M452" s="35" t="s">
        <v>498</v>
      </c>
    </row>
    <row r="453" spans="1:13" s="8" customFormat="1" ht="97.5" customHeight="1">
      <c r="A453" s="25" t="s">
        <v>339</v>
      </c>
      <c r="B453" s="51">
        <f t="shared" si="163"/>
        <v>16445.5</v>
      </c>
      <c r="C453" s="26">
        <v>16445.5</v>
      </c>
      <c r="D453" s="26">
        <v>0</v>
      </c>
      <c r="E453" s="26">
        <v>0</v>
      </c>
      <c r="F453" s="26">
        <v>0</v>
      </c>
      <c r="G453" s="51">
        <f>H453+I453+J453+K453</f>
        <v>16445.5</v>
      </c>
      <c r="H453" s="26">
        <v>16445.5</v>
      </c>
      <c r="I453" s="26">
        <v>0</v>
      </c>
      <c r="J453" s="26">
        <v>0</v>
      </c>
      <c r="K453" s="26">
        <v>0</v>
      </c>
      <c r="L453" s="27">
        <f t="shared" si="147"/>
        <v>1</v>
      </c>
      <c r="M453" s="35" t="s">
        <v>498</v>
      </c>
    </row>
    <row r="454" spans="1:13" s="8" customFormat="1" ht="96.75" customHeight="1">
      <c r="A454" s="25" t="s">
        <v>340</v>
      </c>
      <c r="B454" s="51">
        <f t="shared" si="163"/>
        <v>30.5</v>
      </c>
      <c r="C454" s="26">
        <v>30.5</v>
      </c>
      <c r="D454" s="26">
        <v>0</v>
      </c>
      <c r="E454" s="26">
        <v>0</v>
      </c>
      <c r="F454" s="26">
        <v>0</v>
      </c>
      <c r="G454" s="51">
        <f t="shared" si="171"/>
        <v>30.48</v>
      </c>
      <c r="H454" s="26">
        <v>30.48</v>
      </c>
      <c r="I454" s="26">
        <v>0</v>
      </c>
      <c r="J454" s="26">
        <v>0</v>
      </c>
      <c r="K454" s="26">
        <v>0</v>
      </c>
      <c r="L454" s="27">
        <f>G454/B454</f>
        <v>0.999344262295082</v>
      </c>
      <c r="M454" s="35" t="s">
        <v>648</v>
      </c>
    </row>
    <row r="455" spans="1:13" s="8" customFormat="1" ht="81.75" customHeight="1">
      <c r="A455" s="25" t="s">
        <v>341</v>
      </c>
      <c r="B455" s="51">
        <f t="shared" si="163"/>
        <v>1832.35</v>
      </c>
      <c r="C455" s="26">
        <v>1832.35</v>
      </c>
      <c r="D455" s="26">
        <v>0</v>
      </c>
      <c r="E455" s="26">
        <v>0</v>
      </c>
      <c r="F455" s="26">
        <v>0</v>
      </c>
      <c r="G455" s="51">
        <f t="shared" si="171"/>
        <v>1832.35</v>
      </c>
      <c r="H455" s="26">
        <v>1832.35</v>
      </c>
      <c r="I455" s="26">
        <v>0</v>
      </c>
      <c r="J455" s="26">
        <v>0</v>
      </c>
      <c r="K455" s="26">
        <v>0</v>
      </c>
      <c r="L455" s="27">
        <f t="shared" si="147"/>
        <v>1</v>
      </c>
      <c r="M455" s="35" t="s">
        <v>498</v>
      </c>
    </row>
    <row r="456" spans="1:13" s="8" customFormat="1" ht="42" customHeight="1">
      <c r="A456" s="25" t="s">
        <v>342</v>
      </c>
      <c r="B456" s="58">
        <f>C456+F456</f>
        <v>2746</v>
      </c>
      <c r="C456" s="26">
        <f t="shared" ref="C456:F456" si="172">C457+C458+C459</f>
        <v>1000</v>
      </c>
      <c r="D456" s="26">
        <f t="shared" si="172"/>
        <v>0</v>
      </c>
      <c r="E456" s="26">
        <f t="shared" si="172"/>
        <v>0</v>
      </c>
      <c r="F456" s="26">
        <f t="shared" si="172"/>
        <v>1746</v>
      </c>
      <c r="G456" s="58">
        <f>H456+K456</f>
        <v>2207.0100000000002</v>
      </c>
      <c r="H456" s="26">
        <f>H459</f>
        <v>461.01</v>
      </c>
      <c r="I456" s="26">
        <f>I457</f>
        <v>0</v>
      </c>
      <c r="J456" s="26">
        <f>J457</f>
        <v>0</v>
      </c>
      <c r="K456" s="26">
        <f>K457+K458+K459</f>
        <v>1746</v>
      </c>
      <c r="L456" s="27">
        <f t="shared" si="147"/>
        <v>0.80371813546977433</v>
      </c>
      <c r="M456" s="35"/>
    </row>
    <row r="457" spans="1:13" s="8" customFormat="1" ht="105.75" customHeight="1">
      <c r="A457" s="25" t="s">
        <v>343</v>
      </c>
      <c r="B457" s="51">
        <f t="shared" si="163"/>
        <v>900</v>
      </c>
      <c r="C457" s="26">
        <v>300</v>
      </c>
      <c r="D457" s="26">
        <v>0</v>
      </c>
      <c r="E457" s="26">
        <v>0</v>
      </c>
      <c r="F457" s="26">
        <v>600</v>
      </c>
      <c r="G457" s="51">
        <f t="shared" si="171"/>
        <v>600</v>
      </c>
      <c r="H457" s="26">
        <v>0</v>
      </c>
      <c r="I457" s="26">
        <v>0</v>
      </c>
      <c r="J457" s="26">
        <v>0</v>
      </c>
      <c r="K457" s="26">
        <v>600</v>
      </c>
      <c r="L457" s="27">
        <f t="shared" si="147"/>
        <v>0.66666666666666663</v>
      </c>
      <c r="M457" s="35" t="s">
        <v>649</v>
      </c>
    </row>
    <row r="458" spans="1:13" s="8" customFormat="1" ht="172.5" customHeight="1">
      <c r="A458" s="25" t="s">
        <v>344</v>
      </c>
      <c r="B458" s="51">
        <f t="shared" si="163"/>
        <v>510</v>
      </c>
      <c r="C458" s="26">
        <v>0</v>
      </c>
      <c r="D458" s="26">
        <v>0</v>
      </c>
      <c r="E458" s="26">
        <v>0</v>
      </c>
      <c r="F458" s="26">
        <v>510</v>
      </c>
      <c r="G458" s="51">
        <f t="shared" si="171"/>
        <v>510</v>
      </c>
      <c r="H458" s="26">
        <v>0</v>
      </c>
      <c r="I458" s="26">
        <v>0</v>
      </c>
      <c r="J458" s="26">
        <v>0</v>
      </c>
      <c r="K458" s="26">
        <v>510</v>
      </c>
      <c r="L458" s="27">
        <f t="shared" si="147"/>
        <v>1</v>
      </c>
      <c r="M458" s="35" t="s">
        <v>498</v>
      </c>
    </row>
    <row r="459" spans="1:13" s="8" customFormat="1" ht="90.75" customHeight="1">
      <c r="A459" s="25" t="s">
        <v>345</v>
      </c>
      <c r="B459" s="51">
        <f t="shared" si="163"/>
        <v>1336</v>
      </c>
      <c r="C459" s="26">
        <v>700</v>
      </c>
      <c r="D459" s="26">
        <v>0</v>
      </c>
      <c r="E459" s="26">
        <v>0</v>
      </c>
      <c r="F459" s="26">
        <v>636</v>
      </c>
      <c r="G459" s="51">
        <f>H459+K459</f>
        <v>1097.01</v>
      </c>
      <c r="H459" s="26">
        <v>461.01</v>
      </c>
      <c r="I459" s="26">
        <v>0</v>
      </c>
      <c r="J459" s="26">
        <v>0</v>
      </c>
      <c r="K459" s="26">
        <v>636</v>
      </c>
      <c r="L459" s="27">
        <f>G459/B459</f>
        <v>0.82111526946107782</v>
      </c>
      <c r="M459" s="35" t="s">
        <v>650</v>
      </c>
    </row>
    <row r="460" spans="1:13" s="8" customFormat="1" ht="27" customHeight="1">
      <c r="A460" s="69" t="s">
        <v>346</v>
      </c>
      <c r="B460" s="70">
        <f t="shared" ref="B460:B489" si="173">C460+D460+E460+F460</f>
        <v>48221.34</v>
      </c>
      <c r="C460" s="70">
        <f t="shared" ref="C460:K460" si="174">C461</f>
        <v>21287.45</v>
      </c>
      <c r="D460" s="70">
        <f t="shared" si="174"/>
        <v>26933.89</v>
      </c>
      <c r="E460" s="70">
        <f t="shared" si="174"/>
        <v>0</v>
      </c>
      <c r="F460" s="70">
        <f t="shared" si="174"/>
        <v>0</v>
      </c>
      <c r="G460" s="70">
        <f t="shared" si="171"/>
        <v>41321.440000000002</v>
      </c>
      <c r="H460" s="70">
        <f t="shared" si="174"/>
        <v>18378.77</v>
      </c>
      <c r="I460" s="70">
        <f t="shared" si="174"/>
        <v>22942.67</v>
      </c>
      <c r="J460" s="70">
        <f t="shared" si="174"/>
        <v>0</v>
      </c>
      <c r="K460" s="70">
        <f t="shared" si="174"/>
        <v>0</v>
      </c>
      <c r="L460" s="76">
        <f t="shared" ref="L460:L517" si="175">G460/B460</f>
        <v>0.85691189834210346</v>
      </c>
      <c r="M460" s="35"/>
    </row>
    <row r="461" spans="1:13" s="8" customFormat="1" ht="25.5">
      <c r="A461" s="25" t="s">
        <v>347</v>
      </c>
      <c r="B461" s="58">
        <f t="shared" si="173"/>
        <v>48221.34</v>
      </c>
      <c r="C461" s="26">
        <f t="shared" ref="C461:K461" si="176">C462</f>
        <v>21287.45</v>
      </c>
      <c r="D461" s="26">
        <f t="shared" si="176"/>
        <v>26933.89</v>
      </c>
      <c r="E461" s="26">
        <f t="shared" si="176"/>
        <v>0</v>
      </c>
      <c r="F461" s="26">
        <f t="shared" si="176"/>
        <v>0</v>
      </c>
      <c r="G461" s="58">
        <f t="shared" si="171"/>
        <v>41321.440000000002</v>
      </c>
      <c r="H461" s="26">
        <f t="shared" si="176"/>
        <v>18378.77</v>
      </c>
      <c r="I461" s="26">
        <f t="shared" si="176"/>
        <v>22942.67</v>
      </c>
      <c r="J461" s="26">
        <f t="shared" si="176"/>
        <v>0</v>
      </c>
      <c r="K461" s="26">
        <f t="shared" si="176"/>
        <v>0</v>
      </c>
      <c r="L461" s="27">
        <f t="shared" si="175"/>
        <v>0.85691189834210346</v>
      </c>
      <c r="M461" s="35"/>
    </row>
    <row r="462" spans="1:13" s="11" customFormat="1" ht="70.5" customHeight="1">
      <c r="A462" s="25" t="s">
        <v>348</v>
      </c>
      <c r="B462" s="51">
        <f t="shared" si="173"/>
        <v>48221.34</v>
      </c>
      <c r="C462" s="26">
        <v>21287.45</v>
      </c>
      <c r="D462" s="26">
        <v>26933.89</v>
      </c>
      <c r="E462" s="26">
        <v>0</v>
      </c>
      <c r="F462" s="26">
        <v>0</v>
      </c>
      <c r="G462" s="51">
        <f t="shared" si="171"/>
        <v>41321.440000000002</v>
      </c>
      <c r="H462" s="26">
        <v>18378.77</v>
      </c>
      <c r="I462" s="26">
        <v>22942.67</v>
      </c>
      <c r="J462" s="26">
        <v>0</v>
      </c>
      <c r="K462" s="26">
        <v>0</v>
      </c>
      <c r="L462" s="27">
        <f t="shared" si="175"/>
        <v>0.85691189834210346</v>
      </c>
      <c r="M462" s="35" t="s">
        <v>651</v>
      </c>
    </row>
    <row r="463" spans="1:13" s="8" customFormat="1" ht="25.5">
      <c r="A463" s="69" t="s">
        <v>349</v>
      </c>
      <c r="B463" s="70">
        <f t="shared" si="173"/>
        <v>11173.4</v>
      </c>
      <c r="C463" s="70">
        <f t="shared" ref="C463:K463" si="177">C464+C466</f>
        <v>11173.4</v>
      </c>
      <c r="D463" s="70">
        <f t="shared" si="177"/>
        <v>0</v>
      </c>
      <c r="E463" s="70">
        <f t="shared" si="177"/>
        <v>0</v>
      </c>
      <c r="F463" s="70">
        <f t="shared" si="177"/>
        <v>0</v>
      </c>
      <c r="G463" s="70">
        <f t="shared" si="171"/>
        <v>11138.68</v>
      </c>
      <c r="H463" s="70">
        <f t="shared" si="177"/>
        <v>11138.68</v>
      </c>
      <c r="I463" s="70">
        <f t="shared" si="177"/>
        <v>0</v>
      </c>
      <c r="J463" s="70">
        <f t="shared" si="177"/>
        <v>0</v>
      </c>
      <c r="K463" s="70">
        <f t="shared" si="177"/>
        <v>0</v>
      </c>
      <c r="L463" s="76">
        <f t="shared" si="175"/>
        <v>0.99689261997243461</v>
      </c>
      <c r="M463" s="35"/>
    </row>
    <row r="464" spans="1:13" s="8" customFormat="1" ht="32.25" customHeight="1">
      <c r="A464" s="25" t="s">
        <v>350</v>
      </c>
      <c r="B464" s="58">
        <f t="shared" si="173"/>
        <v>1417.4</v>
      </c>
      <c r="C464" s="26">
        <f t="shared" ref="C464:K464" si="178">C465</f>
        <v>1417.4</v>
      </c>
      <c r="D464" s="26">
        <f t="shared" si="178"/>
        <v>0</v>
      </c>
      <c r="E464" s="26">
        <f t="shared" si="178"/>
        <v>0</v>
      </c>
      <c r="F464" s="26">
        <f t="shared" si="178"/>
        <v>0</v>
      </c>
      <c r="G464" s="58">
        <f t="shared" si="171"/>
        <v>1382.68</v>
      </c>
      <c r="H464" s="26">
        <f t="shared" si="178"/>
        <v>1382.68</v>
      </c>
      <c r="I464" s="26">
        <f t="shared" si="178"/>
        <v>0</v>
      </c>
      <c r="J464" s="26">
        <f t="shared" si="178"/>
        <v>0</v>
      </c>
      <c r="K464" s="26">
        <f t="shared" si="178"/>
        <v>0</v>
      </c>
      <c r="L464" s="27">
        <f t="shared" si="175"/>
        <v>0.97550444475800757</v>
      </c>
      <c r="M464" s="35"/>
    </row>
    <row r="465" spans="1:13" s="8" customFormat="1" ht="53.25" customHeight="1">
      <c r="A465" s="25" t="s">
        <v>351</v>
      </c>
      <c r="B465" s="51">
        <f t="shared" si="173"/>
        <v>1417.4</v>
      </c>
      <c r="C465" s="26">
        <v>1417.4</v>
      </c>
      <c r="D465" s="26">
        <v>0</v>
      </c>
      <c r="E465" s="26">
        <v>0</v>
      </c>
      <c r="F465" s="26">
        <v>0</v>
      </c>
      <c r="G465" s="51">
        <f t="shared" si="171"/>
        <v>1382.68</v>
      </c>
      <c r="H465" s="26">
        <v>1382.68</v>
      </c>
      <c r="I465" s="26">
        <v>0</v>
      </c>
      <c r="J465" s="26">
        <v>0</v>
      </c>
      <c r="K465" s="26">
        <v>0</v>
      </c>
      <c r="L465" s="27">
        <f t="shared" si="175"/>
        <v>0.97550444475800757</v>
      </c>
      <c r="M465" s="35" t="s">
        <v>694</v>
      </c>
    </row>
    <row r="466" spans="1:13" s="8" customFormat="1" ht="130.5" customHeight="1">
      <c r="A466" s="25" t="s">
        <v>352</v>
      </c>
      <c r="B466" s="58">
        <f t="shared" si="173"/>
        <v>9756</v>
      </c>
      <c r="C466" s="26">
        <f t="shared" ref="C466:K466" si="179">C467</f>
        <v>9756</v>
      </c>
      <c r="D466" s="26">
        <f t="shared" si="179"/>
        <v>0</v>
      </c>
      <c r="E466" s="26">
        <f t="shared" si="179"/>
        <v>0</v>
      </c>
      <c r="F466" s="26">
        <f t="shared" si="179"/>
        <v>0</v>
      </c>
      <c r="G466" s="58">
        <f t="shared" si="171"/>
        <v>9756</v>
      </c>
      <c r="H466" s="26">
        <f t="shared" si="179"/>
        <v>9756</v>
      </c>
      <c r="I466" s="26">
        <f t="shared" si="179"/>
        <v>0</v>
      </c>
      <c r="J466" s="26">
        <f t="shared" si="179"/>
        <v>0</v>
      </c>
      <c r="K466" s="26">
        <f t="shared" si="179"/>
        <v>0</v>
      </c>
      <c r="L466" s="27">
        <f t="shared" si="175"/>
        <v>1</v>
      </c>
      <c r="M466" s="35"/>
    </row>
    <row r="467" spans="1:13" s="8" customFormat="1" ht="45" customHeight="1">
      <c r="A467" s="25" t="s">
        <v>353</v>
      </c>
      <c r="B467" s="51">
        <f t="shared" si="173"/>
        <v>9756</v>
      </c>
      <c r="C467" s="26">
        <v>9756</v>
      </c>
      <c r="D467" s="26">
        <v>0</v>
      </c>
      <c r="E467" s="26">
        <v>0</v>
      </c>
      <c r="F467" s="26">
        <v>0</v>
      </c>
      <c r="G467" s="51">
        <f t="shared" si="171"/>
        <v>9756</v>
      </c>
      <c r="H467" s="26">
        <v>9756</v>
      </c>
      <c r="I467" s="26">
        <v>0</v>
      </c>
      <c r="J467" s="26">
        <v>0</v>
      </c>
      <c r="K467" s="26">
        <v>0</v>
      </c>
      <c r="L467" s="27">
        <f t="shared" si="175"/>
        <v>1</v>
      </c>
      <c r="M467" s="35" t="s">
        <v>498</v>
      </c>
    </row>
    <row r="468" spans="1:13" s="8" customFormat="1" ht="46.5" customHeight="1">
      <c r="A468" s="69" t="s">
        <v>354</v>
      </c>
      <c r="B468" s="70">
        <f t="shared" si="173"/>
        <v>0</v>
      </c>
      <c r="C468" s="70">
        <f t="shared" ref="C468:K468" si="180">C469</f>
        <v>0</v>
      </c>
      <c r="D468" s="70">
        <f t="shared" si="180"/>
        <v>0</v>
      </c>
      <c r="E468" s="70">
        <f t="shared" si="180"/>
        <v>0</v>
      </c>
      <c r="F468" s="70">
        <f t="shared" si="180"/>
        <v>0</v>
      </c>
      <c r="G468" s="70">
        <f t="shared" si="171"/>
        <v>0</v>
      </c>
      <c r="H468" s="70">
        <f t="shared" si="180"/>
        <v>0</v>
      </c>
      <c r="I468" s="70">
        <f t="shared" si="180"/>
        <v>0</v>
      </c>
      <c r="J468" s="70">
        <f t="shared" si="180"/>
        <v>0</v>
      </c>
      <c r="K468" s="70">
        <f t="shared" si="180"/>
        <v>0</v>
      </c>
      <c r="L468" s="76" t="s">
        <v>497</v>
      </c>
      <c r="M468" s="35"/>
    </row>
    <row r="469" spans="1:13" s="8" customFormat="1" ht="55.5" customHeight="1">
      <c r="A469" s="25" t="s">
        <v>355</v>
      </c>
      <c r="B469" s="58">
        <f t="shared" si="173"/>
        <v>0</v>
      </c>
      <c r="C469" s="26">
        <f t="shared" ref="C469:K469" si="181">C470</f>
        <v>0</v>
      </c>
      <c r="D469" s="26">
        <f t="shared" si="181"/>
        <v>0</v>
      </c>
      <c r="E469" s="26">
        <f t="shared" si="181"/>
        <v>0</v>
      </c>
      <c r="F469" s="26">
        <f t="shared" si="181"/>
        <v>0</v>
      </c>
      <c r="G469" s="58">
        <f t="shared" si="171"/>
        <v>0</v>
      </c>
      <c r="H469" s="26">
        <f t="shared" si="181"/>
        <v>0</v>
      </c>
      <c r="I469" s="26">
        <f t="shared" si="181"/>
        <v>0</v>
      </c>
      <c r="J469" s="26">
        <f t="shared" si="181"/>
        <v>0</v>
      </c>
      <c r="K469" s="26">
        <f t="shared" si="181"/>
        <v>0</v>
      </c>
      <c r="L469" s="27" t="s">
        <v>497</v>
      </c>
      <c r="M469" s="35" t="s">
        <v>496</v>
      </c>
    </row>
    <row r="470" spans="1:13" s="8" customFormat="1" ht="42.75" customHeight="1">
      <c r="A470" s="25" t="s">
        <v>356</v>
      </c>
      <c r="B470" s="51">
        <f t="shared" si="173"/>
        <v>0</v>
      </c>
      <c r="C470" s="26">
        <v>0</v>
      </c>
      <c r="D470" s="26">
        <v>0</v>
      </c>
      <c r="E470" s="26">
        <v>0</v>
      </c>
      <c r="F470" s="26">
        <v>0</v>
      </c>
      <c r="G470" s="51">
        <f t="shared" si="171"/>
        <v>0</v>
      </c>
      <c r="H470" s="26">
        <v>0</v>
      </c>
      <c r="I470" s="26">
        <v>0</v>
      </c>
      <c r="J470" s="26">
        <v>0</v>
      </c>
      <c r="K470" s="26">
        <v>0</v>
      </c>
      <c r="L470" s="27" t="s">
        <v>497</v>
      </c>
      <c r="M470" s="35" t="s">
        <v>496</v>
      </c>
    </row>
    <row r="471" spans="1:13" s="8" customFormat="1" ht="25.5">
      <c r="A471" s="69" t="s">
        <v>230</v>
      </c>
      <c r="B471" s="70">
        <f t="shared" si="173"/>
        <v>26797.3</v>
      </c>
      <c r="C471" s="70">
        <f t="shared" ref="C471:K471" si="182">C472+C475</f>
        <v>25837.3</v>
      </c>
      <c r="D471" s="70">
        <f t="shared" si="182"/>
        <v>0</v>
      </c>
      <c r="E471" s="70">
        <f t="shared" si="182"/>
        <v>0</v>
      </c>
      <c r="F471" s="70">
        <f t="shared" si="182"/>
        <v>960</v>
      </c>
      <c r="G471" s="70">
        <f t="shared" si="171"/>
        <v>26794.579999999998</v>
      </c>
      <c r="H471" s="70">
        <f t="shared" si="182"/>
        <v>25837.279999999999</v>
      </c>
      <c r="I471" s="70">
        <f t="shared" si="182"/>
        <v>0</v>
      </c>
      <c r="J471" s="70">
        <f t="shared" si="182"/>
        <v>0</v>
      </c>
      <c r="K471" s="70">
        <f t="shared" si="182"/>
        <v>957.3</v>
      </c>
      <c r="L471" s="76">
        <f t="shared" si="175"/>
        <v>0.99989849723666191</v>
      </c>
      <c r="M471" s="35"/>
    </row>
    <row r="472" spans="1:13" s="8" customFormat="1" ht="38.25">
      <c r="A472" s="25" t="s">
        <v>59</v>
      </c>
      <c r="B472" s="58">
        <f t="shared" si="173"/>
        <v>26797.3</v>
      </c>
      <c r="C472" s="26">
        <f t="shared" ref="C472:K472" si="183">C474</f>
        <v>25837.3</v>
      </c>
      <c r="D472" s="26">
        <f t="shared" si="183"/>
        <v>0</v>
      </c>
      <c r="E472" s="26">
        <f t="shared" si="183"/>
        <v>0</v>
      </c>
      <c r="F472" s="26">
        <f t="shared" si="183"/>
        <v>960</v>
      </c>
      <c r="G472" s="58">
        <f t="shared" si="183"/>
        <v>26794.579999999998</v>
      </c>
      <c r="H472" s="26">
        <f t="shared" si="183"/>
        <v>25837.279999999999</v>
      </c>
      <c r="I472" s="26">
        <f t="shared" si="183"/>
        <v>0</v>
      </c>
      <c r="J472" s="26">
        <f t="shared" si="183"/>
        <v>0</v>
      </c>
      <c r="K472" s="26">
        <f t="shared" si="183"/>
        <v>957.3</v>
      </c>
      <c r="L472" s="27">
        <f t="shared" si="175"/>
        <v>0.99989849723666191</v>
      </c>
      <c r="M472" s="35"/>
    </row>
    <row r="473" spans="1:13" s="8" customFormat="1" ht="38.25">
      <c r="A473" s="25" t="s">
        <v>579</v>
      </c>
      <c r="B473" s="51">
        <f>C473+D473+E473+F473</f>
        <v>0</v>
      </c>
      <c r="C473" s="26">
        <v>0</v>
      </c>
      <c r="D473" s="26">
        <v>0</v>
      </c>
      <c r="E473" s="26">
        <v>0</v>
      </c>
      <c r="F473" s="26">
        <v>0</v>
      </c>
      <c r="G473" s="51">
        <f>H473+I473+J473+K473</f>
        <v>0</v>
      </c>
      <c r="H473" s="26">
        <v>0</v>
      </c>
      <c r="I473" s="26">
        <v>0</v>
      </c>
      <c r="J473" s="26">
        <v>0</v>
      </c>
      <c r="K473" s="26">
        <v>0</v>
      </c>
      <c r="L473" s="27" t="s">
        <v>497</v>
      </c>
      <c r="M473" s="35" t="s">
        <v>496</v>
      </c>
    </row>
    <row r="474" spans="1:13" s="8" customFormat="1" ht="58.5" customHeight="1">
      <c r="A474" s="25" t="s">
        <v>357</v>
      </c>
      <c r="B474" s="51">
        <f t="shared" si="173"/>
        <v>26797.3</v>
      </c>
      <c r="C474" s="26">
        <v>25837.3</v>
      </c>
      <c r="D474" s="26">
        <v>0</v>
      </c>
      <c r="E474" s="26">
        <v>0</v>
      </c>
      <c r="F474" s="26">
        <v>960</v>
      </c>
      <c r="G474" s="51">
        <f>H474+I474+J474+K474</f>
        <v>26794.579999999998</v>
      </c>
      <c r="H474" s="26">
        <v>25837.279999999999</v>
      </c>
      <c r="I474" s="26">
        <v>0</v>
      </c>
      <c r="J474" s="26">
        <v>0</v>
      </c>
      <c r="K474" s="26">
        <v>957.3</v>
      </c>
      <c r="L474" s="27">
        <f t="shared" si="175"/>
        <v>0.99989849723666191</v>
      </c>
      <c r="M474" s="35" t="s">
        <v>627</v>
      </c>
    </row>
    <row r="475" spans="1:13" s="8" customFormat="1" ht="70.5" customHeight="1">
      <c r="A475" s="25" t="s">
        <v>358</v>
      </c>
      <c r="B475" s="58">
        <f t="shared" si="173"/>
        <v>0</v>
      </c>
      <c r="C475" s="26">
        <f t="shared" ref="C475:K475" si="184">C476</f>
        <v>0</v>
      </c>
      <c r="D475" s="26">
        <f t="shared" si="184"/>
        <v>0</v>
      </c>
      <c r="E475" s="26">
        <f t="shared" si="184"/>
        <v>0</v>
      </c>
      <c r="F475" s="26">
        <f t="shared" si="184"/>
        <v>0</v>
      </c>
      <c r="G475" s="58">
        <f>H475+I475+J475+K475</f>
        <v>0</v>
      </c>
      <c r="H475" s="26">
        <f t="shared" si="184"/>
        <v>0</v>
      </c>
      <c r="I475" s="26">
        <f t="shared" si="184"/>
        <v>0</v>
      </c>
      <c r="J475" s="26">
        <f t="shared" si="184"/>
        <v>0</v>
      </c>
      <c r="K475" s="26">
        <f t="shared" si="184"/>
        <v>0</v>
      </c>
      <c r="L475" s="27" t="s">
        <v>497</v>
      </c>
      <c r="M475" s="35"/>
    </row>
    <row r="476" spans="1:13" s="8" customFormat="1" ht="73.5" customHeight="1">
      <c r="A476" s="25" t="s">
        <v>359</v>
      </c>
      <c r="B476" s="51">
        <f t="shared" si="173"/>
        <v>0</v>
      </c>
      <c r="C476" s="26">
        <v>0</v>
      </c>
      <c r="D476" s="26">
        <v>0</v>
      </c>
      <c r="E476" s="26">
        <v>0</v>
      </c>
      <c r="F476" s="26">
        <v>0</v>
      </c>
      <c r="G476" s="51">
        <f>H476+I476+J476+K476</f>
        <v>0</v>
      </c>
      <c r="H476" s="26">
        <v>0</v>
      </c>
      <c r="I476" s="26">
        <v>0</v>
      </c>
      <c r="J476" s="26">
        <v>0</v>
      </c>
      <c r="K476" s="26">
        <v>0</v>
      </c>
      <c r="L476" s="27" t="s">
        <v>497</v>
      </c>
      <c r="M476" s="35" t="s">
        <v>496</v>
      </c>
    </row>
    <row r="477" spans="1:13" s="12" customFormat="1" ht="47.25" customHeight="1">
      <c r="A477" s="72" t="s">
        <v>360</v>
      </c>
      <c r="B477" s="73">
        <f>B478+B482</f>
        <v>578418.79999999993</v>
      </c>
      <c r="C477" s="73">
        <f>C478+C482</f>
        <v>544057.19999999995</v>
      </c>
      <c r="D477" s="73">
        <f>D478+D482</f>
        <v>34361.599999999999</v>
      </c>
      <c r="E477" s="73">
        <f t="shared" ref="E477:K477" si="185">E478+E482</f>
        <v>0</v>
      </c>
      <c r="F477" s="73">
        <f t="shared" si="185"/>
        <v>0</v>
      </c>
      <c r="G477" s="73">
        <f>H477</f>
        <v>514543.19999999995</v>
      </c>
      <c r="H477" s="73">
        <f>H478+H482</f>
        <v>514543.19999999995</v>
      </c>
      <c r="I477" s="73">
        <f t="shared" si="185"/>
        <v>0</v>
      </c>
      <c r="J477" s="73">
        <f t="shared" si="185"/>
        <v>0</v>
      </c>
      <c r="K477" s="73">
        <f t="shared" si="185"/>
        <v>0</v>
      </c>
      <c r="L477" s="75">
        <f t="shared" si="175"/>
        <v>0.88956859631810037</v>
      </c>
      <c r="M477" s="61"/>
    </row>
    <row r="478" spans="1:13" s="8" customFormat="1" ht="25.5">
      <c r="A478" s="69" t="s">
        <v>361</v>
      </c>
      <c r="B478" s="70">
        <f t="shared" si="173"/>
        <v>4922.6000000000004</v>
      </c>
      <c r="C478" s="70">
        <f t="shared" ref="C478:K478" si="186">C479</f>
        <v>4922.6000000000004</v>
      </c>
      <c r="D478" s="70">
        <f t="shared" si="186"/>
        <v>0</v>
      </c>
      <c r="E478" s="70">
        <f t="shared" si="186"/>
        <v>0</v>
      </c>
      <c r="F478" s="70">
        <f t="shared" si="186"/>
        <v>0</v>
      </c>
      <c r="G478" s="70">
        <f t="shared" si="186"/>
        <v>4356.6000000000004</v>
      </c>
      <c r="H478" s="70">
        <f t="shared" si="186"/>
        <v>4356.6000000000004</v>
      </c>
      <c r="I478" s="70">
        <f t="shared" si="186"/>
        <v>0</v>
      </c>
      <c r="J478" s="70">
        <f t="shared" si="186"/>
        <v>0</v>
      </c>
      <c r="K478" s="70">
        <f t="shared" si="186"/>
        <v>0</v>
      </c>
      <c r="L478" s="76">
        <f t="shared" si="175"/>
        <v>0.8850201113232844</v>
      </c>
      <c r="M478" s="35"/>
    </row>
    <row r="479" spans="1:13" s="8" customFormat="1" ht="46.5" customHeight="1">
      <c r="A479" s="25" t="s">
        <v>362</v>
      </c>
      <c r="B479" s="58">
        <f t="shared" si="173"/>
        <v>4922.6000000000004</v>
      </c>
      <c r="C479" s="26">
        <f t="shared" ref="C479:K479" si="187">C480+C481</f>
        <v>4922.6000000000004</v>
      </c>
      <c r="D479" s="26">
        <f t="shared" si="187"/>
        <v>0</v>
      </c>
      <c r="E479" s="26">
        <f t="shared" si="187"/>
        <v>0</v>
      </c>
      <c r="F479" s="26">
        <f t="shared" si="187"/>
        <v>0</v>
      </c>
      <c r="G479" s="58">
        <f t="shared" ref="G479:G494" si="188">H479+I479+J479+K479</f>
        <v>4356.6000000000004</v>
      </c>
      <c r="H479" s="26">
        <f t="shared" si="187"/>
        <v>4356.6000000000004</v>
      </c>
      <c r="I479" s="26">
        <f t="shared" si="187"/>
        <v>0</v>
      </c>
      <c r="J479" s="26">
        <f t="shared" si="187"/>
        <v>0</v>
      </c>
      <c r="K479" s="26">
        <f t="shared" si="187"/>
        <v>0</v>
      </c>
      <c r="L479" s="27">
        <f t="shared" si="175"/>
        <v>0.8850201113232844</v>
      </c>
      <c r="M479" s="35"/>
    </row>
    <row r="480" spans="1:13" s="8" customFormat="1" ht="84.75" customHeight="1">
      <c r="A480" s="25" t="s">
        <v>363</v>
      </c>
      <c r="B480" s="51">
        <f t="shared" si="173"/>
        <v>4922.5</v>
      </c>
      <c r="C480" s="26">
        <v>4922.5</v>
      </c>
      <c r="D480" s="26">
        <v>0</v>
      </c>
      <c r="E480" s="26">
        <v>0</v>
      </c>
      <c r="F480" s="26">
        <v>0</v>
      </c>
      <c r="G480" s="51">
        <f t="shared" si="188"/>
        <v>4356.6000000000004</v>
      </c>
      <c r="H480" s="26">
        <v>4356.6000000000004</v>
      </c>
      <c r="I480" s="26">
        <v>0</v>
      </c>
      <c r="J480" s="26">
        <v>0</v>
      </c>
      <c r="K480" s="26">
        <v>0</v>
      </c>
      <c r="L480" s="27">
        <f t="shared" si="175"/>
        <v>0.88503809040121895</v>
      </c>
      <c r="M480" s="35" t="s">
        <v>652</v>
      </c>
    </row>
    <row r="481" spans="1:13" s="8" customFormat="1" ht="119.25" customHeight="1">
      <c r="A481" s="25" t="s">
        <v>364</v>
      </c>
      <c r="B481" s="51">
        <f t="shared" si="173"/>
        <v>0.1</v>
      </c>
      <c r="C481" s="26">
        <v>0.1</v>
      </c>
      <c r="D481" s="26">
        <v>0</v>
      </c>
      <c r="E481" s="26">
        <v>0</v>
      </c>
      <c r="F481" s="26">
        <v>0</v>
      </c>
      <c r="G481" s="51">
        <f t="shared" si="188"/>
        <v>0</v>
      </c>
      <c r="H481" s="26">
        <v>0</v>
      </c>
      <c r="I481" s="26">
        <v>0</v>
      </c>
      <c r="J481" s="26">
        <v>0</v>
      </c>
      <c r="K481" s="26">
        <v>0</v>
      </c>
      <c r="L481" s="27" t="s">
        <v>497</v>
      </c>
      <c r="M481" s="35" t="s">
        <v>496</v>
      </c>
    </row>
    <row r="482" spans="1:13" s="8" customFormat="1">
      <c r="A482" s="69" t="s">
        <v>365</v>
      </c>
      <c r="B482" s="70">
        <f>B485</f>
        <v>573496.19999999995</v>
      </c>
      <c r="C482" s="70">
        <f>C485</f>
        <v>539134.6</v>
      </c>
      <c r="D482" s="70">
        <f>D485</f>
        <v>34361.599999999999</v>
      </c>
      <c r="E482" s="70">
        <f t="shared" ref="E482:K482" si="189">E483+E485</f>
        <v>0</v>
      </c>
      <c r="F482" s="70">
        <f t="shared" si="189"/>
        <v>0</v>
      </c>
      <c r="G482" s="70">
        <f>G485</f>
        <v>510186.6</v>
      </c>
      <c r="H482" s="70">
        <f>H485</f>
        <v>510186.6</v>
      </c>
      <c r="I482" s="70">
        <f t="shared" si="189"/>
        <v>0</v>
      </c>
      <c r="J482" s="70">
        <f t="shared" si="189"/>
        <v>0</v>
      </c>
      <c r="K482" s="70">
        <f t="shared" si="189"/>
        <v>0</v>
      </c>
      <c r="L482" s="76">
        <f t="shared" si="175"/>
        <v>0.8896076382023107</v>
      </c>
      <c r="M482" s="35"/>
    </row>
    <row r="483" spans="1:13" s="8" customFormat="1" ht="51">
      <c r="A483" s="25" t="s">
        <v>366</v>
      </c>
      <c r="B483" s="58">
        <f t="shared" si="173"/>
        <v>0</v>
      </c>
      <c r="C483" s="26">
        <f t="shared" ref="C483:K483" si="190">C484</f>
        <v>0</v>
      </c>
      <c r="D483" s="26">
        <f t="shared" si="190"/>
        <v>0</v>
      </c>
      <c r="E483" s="26">
        <f t="shared" si="190"/>
        <v>0</v>
      </c>
      <c r="F483" s="26">
        <f t="shared" si="190"/>
        <v>0</v>
      </c>
      <c r="G483" s="58">
        <f t="shared" si="188"/>
        <v>0</v>
      </c>
      <c r="H483" s="26">
        <f t="shared" si="190"/>
        <v>0</v>
      </c>
      <c r="I483" s="26">
        <f t="shared" si="190"/>
        <v>0</v>
      </c>
      <c r="J483" s="26">
        <f t="shared" si="190"/>
        <v>0</v>
      </c>
      <c r="K483" s="26">
        <f t="shared" si="190"/>
        <v>0</v>
      </c>
      <c r="L483" s="27" t="s">
        <v>497</v>
      </c>
      <c r="M483" s="35"/>
    </row>
    <row r="484" spans="1:13" s="8" customFormat="1" ht="63.75">
      <c r="A484" s="25" t="s">
        <v>367</v>
      </c>
      <c r="B484" s="58">
        <f t="shared" si="173"/>
        <v>0</v>
      </c>
      <c r="C484" s="26">
        <v>0</v>
      </c>
      <c r="D484" s="26">
        <v>0</v>
      </c>
      <c r="E484" s="26">
        <v>0</v>
      </c>
      <c r="F484" s="26">
        <v>0</v>
      </c>
      <c r="G484" s="58">
        <f t="shared" si="188"/>
        <v>0</v>
      </c>
      <c r="H484" s="26">
        <v>0</v>
      </c>
      <c r="I484" s="26">
        <v>0</v>
      </c>
      <c r="J484" s="26">
        <v>0</v>
      </c>
      <c r="K484" s="26">
        <v>0</v>
      </c>
      <c r="L484" s="27" t="s">
        <v>497</v>
      </c>
      <c r="M484" s="35" t="s">
        <v>496</v>
      </c>
    </row>
    <row r="485" spans="1:13" s="8" customFormat="1" ht="59.25" customHeight="1">
      <c r="A485" s="25" t="s">
        <v>368</v>
      </c>
      <c r="B485" s="58">
        <f>B486+B487+B488+B489+B490+B491+B492+B493</f>
        <v>573496.19999999995</v>
      </c>
      <c r="C485" s="26">
        <f>C486+C487+C488+C489+C490+C491+C492+C493</f>
        <v>539134.6</v>
      </c>
      <c r="D485" s="26">
        <f>D486+D487+D488+D489+D490+D491+D492+D493</f>
        <v>34361.599999999999</v>
      </c>
      <c r="E485" s="26">
        <f>E486</f>
        <v>0</v>
      </c>
      <c r="F485" s="26">
        <f>F486</f>
        <v>0</v>
      </c>
      <c r="G485" s="58">
        <f>G486+G487+G488+G489+G490+G491+G492+G493</f>
        <v>510186.6</v>
      </c>
      <c r="H485" s="26">
        <f>H486+H487+H488+H489+H490+H491+H492+H493</f>
        <v>510186.6</v>
      </c>
      <c r="I485" s="26">
        <f>I486</f>
        <v>0</v>
      </c>
      <c r="J485" s="26">
        <f>J486</f>
        <v>0</v>
      </c>
      <c r="K485" s="26">
        <f>K486</f>
        <v>0</v>
      </c>
      <c r="L485" s="27">
        <f>G485/B485</f>
        <v>0.8896076382023107</v>
      </c>
      <c r="M485" s="35"/>
    </row>
    <row r="486" spans="1:13" s="8" customFormat="1" ht="54.75" customHeight="1">
      <c r="A486" s="25" t="s">
        <v>580</v>
      </c>
      <c r="B486" s="51">
        <f t="shared" si="173"/>
        <v>137072</v>
      </c>
      <c r="C486" s="26">
        <v>137072</v>
      </c>
      <c r="D486" s="26">
        <v>0</v>
      </c>
      <c r="E486" s="26">
        <v>0</v>
      </c>
      <c r="F486" s="26">
        <v>0</v>
      </c>
      <c r="G486" s="51">
        <f t="shared" si="188"/>
        <v>118929</v>
      </c>
      <c r="H486" s="26">
        <v>118929</v>
      </c>
      <c r="I486" s="26">
        <v>0</v>
      </c>
      <c r="J486" s="26">
        <v>0</v>
      </c>
      <c r="K486" s="26">
        <v>0</v>
      </c>
      <c r="L486" s="27">
        <f t="shared" si="175"/>
        <v>0.86763890510096886</v>
      </c>
      <c r="M486" s="35" t="s">
        <v>653</v>
      </c>
    </row>
    <row r="487" spans="1:13" s="8" customFormat="1" ht="68.25" customHeight="1">
      <c r="A487" s="25" t="s">
        <v>369</v>
      </c>
      <c r="B487" s="51">
        <f t="shared" si="173"/>
        <v>34708.699999999997</v>
      </c>
      <c r="C487" s="26">
        <v>347.1</v>
      </c>
      <c r="D487" s="26">
        <v>34361.599999999999</v>
      </c>
      <c r="E487" s="26">
        <v>0</v>
      </c>
      <c r="F487" s="26">
        <v>0</v>
      </c>
      <c r="G487" s="51">
        <f t="shared" si="188"/>
        <v>0</v>
      </c>
      <c r="H487" s="26">
        <v>0</v>
      </c>
      <c r="I487" s="26">
        <v>0</v>
      </c>
      <c r="J487" s="26">
        <v>0</v>
      </c>
      <c r="K487" s="26">
        <v>0</v>
      </c>
      <c r="L487" s="27">
        <f t="shared" si="175"/>
        <v>0</v>
      </c>
      <c r="M487" s="35" t="s">
        <v>654</v>
      </c>
    </row>
    <row r="488" spans="1:13" s="8" customFormat="1" ht="57" customHeight="1">
      <c r="A488" s="25" t="s">
        <v>581</v>
      </c>
      <c r="B488" s="51">
        <f t="shared" si="173"/>
        <v>51714.2</v>
      </c>
      <c r="C488" s="26">
        <v>51714.2</v>
      </c>
      <c r="D488" s="26">
        <v>0</v>
      </c>
      <c r="E488" s="26">
        <v>0</v>
      </c>
      <c r="F488" s="26">
        <v>0</v>
      </c>
      <c r="G488" s="51">
        <f t="shared" si="188"/>
        <v>50685.7</v>
      </c>
      <c r="H488" s="26">
        <v>50685.7</v>
      </c>
      <c r="I488" s="26">
        <v>0</v>
      </c>
      <c r="J488" s="26">
        <v>0</v>
      </c>
      <c r="K488" s="26">
        <v>0</v>
      </c>
      <c r="L488" s="27">
        <f t="shared" si="175"/>
        <v>0.98011184548924668</v>
      </c>
      <c r="M488" s="35" t="s">
        <v>655</v>
      </c>
    </row>
    <row r="489" spans="1:13" s="8" customFormat="1" ht="40.5" customHeight="1">
      <c r="A489" s="25" t="s">
        <v>370</v>
      </c>
      <c r="B489" s="51">
        <f t="shared" si="173"/>
        <v>0</v>
      </c>
      <c r="C489" s="26">
        <v>0</v>
      </c>
      <c r="D489" s="26">
        <v>0</v>
      </c>
      <c r="E489" s="26">
        <v>0</v>
      </c>
      <c r="F489" s="26">
        <v>0</v>
      </c>
      <c r="G489" s="51">
        <f t="shared" si="188"/>
        <v>0</v>
      </c>
      <c r="H489" s="26">
        <v>0</v>
      </c>
      <c r="I489" s="26">
        <v>0</v>
      </c>
      <c r="J489" s="26">
        <v>0</v>
      </c>
      <c r="K489" s="26">
        <v>0</v>
      </c>
      <c r="L489" s="27" t="s">
        <v>497</v>
      </c>
      <c r="M489" s="35" t="s">
        <v>496</v>
      </c>
    </row>
    <row r="490" spans="1:13" s="8" customFormat="1" ht="55.5" customHeight="1">
      <c r="A490" s="25" t="s">
        <v>371</v>
      </c>
      <c r="B490" s="51">
        <f>C490</f>
        <v>286786.09999999998</v>
      </c>
      <c r="C490" s="26">
        <v>286786.09999999998</v>
      </c>
      <c r="D490" s="26">
        <v>0</v>
      </c>
      <c r="E490" s="26">
        <v>0</v>
      </c>
      <c r="F490" s="26">
        <v>0</v>
      </c>
      <c r="G490" s="51">
        <f t="shared" si="188"/>
        <v>285876.09999999998</v>
      </c>
      <c r="H490" s="26">
        <v>285876.09999999998</v>
      </c>
      <c r="I490" s="26">
        <v>0</v>
      </c>
      <c r="J490" s="26">
        <v>0</v>
      </c>
      <c r="K490" s="26">
        <v>0</v>
      </c>
      <c r="L490" s="27">
        <f t="shared" si="175"/>
        <v>0.9968269033959456</v>
      </c>
      <c r="M490" s="35" t="s">
        <v>656</v>
      </c>
    </row>
    <row r="491" spans="1:13" s="8" customFormat="1" ht="42.75" customHeight="1">
      <c r="A491" s="25" t="s">
        <v>372</v>
      </c>
      <c r="B491" s="51">
        <f>C491</f>
        <v>0</v>
      </c>
      <c r="C491" s="26">
        <v>0</v>
      </c>
      <c r="D491" s="26">
        <v>0</v>
      </c>
      <c r="E491" s="26">
        <v>0</v>
      </c>
      <c r="F491" s="26">
        <v>0</v>
      </c>
      <c r="G491" s="51">
        <f t="shared" si="188"/>
        <v>0</v>
      </c>
      <c r="H491" s="26">
        <v>0</v>
      </c>
      <c r="I491" s="26">
        <v>0</v>
      </c>
      <c r="J491" s="26">
        <v>0</v>
      </c>
      <c r="K491" s="26">
        <v>0</v>
      </c>
      <c r="L491" s="27" t="s">
        <v>497</v>
      </c>
      <c r="M491" s="35" t="s">
        <v>496</v>
      </c>
    </row>
    <row r="492" spans="1:13" s="8" customFormat="1" ht="30.75" customHeight="1">
      <c r="A492" s="25" t="s">
        <v>582</v>
      </c>
      <c r="B492" s="51">
        <f>C492</f>
        <v>0</v>
      </c>
      <c r="C492" s="26">
        <v>0</v>
      </c>
      <c r="D492" s="26">
        <v>0</v>
      </c>
      <c r="E492" s="26">
        <v>0</v>
      </c>
      <c r="F492" s="26">
        <v>0</v>
      </c>
      <c r="G492" s="51">
        <f t="shared" si="188"/>
        <v>0</v>
      </c>
      <c r="H492" s="26">
        <v>0</v>
      </c>
      <c r="I492" s="26">
        <v>0</v>
      </c>
      <c r="J492" s="26">
        <v>0</v>
      </c>
      <c r="K492" s="26">
        <v>0</v>
      </c>
      <c r="L492" s="27" t="s">
        <v>497</v>
      </c>
      <c r="M492" s="35" t="s">
        <v>496</v>
      </c>
    </row>
    <row r="493" spans="1:13" s="8" customFormat="1" ht="43.5" customHeight="1">
      <c r="A493" s="25" t="s">
        <v>583</v>
      </c>
      <c r="B493" s="51">
        <f>C493+D493+E493+F493</f>
        <v>63215.199999999997</v>
      </c>
      <c r="C493" s="26">
        <v>63215.199999999997</v>
      </c>
      <c r="D493" s="26">
        <v>0</v>
      </c>
      <c r="E493" s="26">
        <v>0</v>
      </c>
      <c r="F493" s="26">
        <v>0</v>
      </c>
      <c r="G493" s="51">
        <f t="shared" si="188"/>
        <v>54695.8</v>
      </c>
      <c r="H493" s="26">
        <v>54695.8</v>
      </c>
      <c r="I493" s="26">
        <v>0</v>
      </c>
      <c r="J493" s="26">
        <v>0</v>
      </c>
      <c r="K493" s="26">
        <v>0</v>
      </c>
      <c r="L493" s="27">
        <f>G493/B493</f>
        <v>0.86523177969855358</v>
      </c>
      <c r="M493" s="35" t="s">
        <v>657</v>
      </c>
    </row>
    <row r="494" spans="1:13" s="12" customFormat="1" ht="25.5">
      <c r="A494" s="72" t="s">
        <v>373</v>
      </c>
      <c r="B494" s="73">
        <f t="shared" ref="B494:B518" si="191">C494+D494+E494+F494</f>
        <v>171939.94</v>
      </c>
      <c r="C494" s="73">
        <f>C495+C500+C514+C518</f>
        <v>164387.68</v>
      </c>
      <c r="D494" s="73">
        <f>D495+D500+D514+D518</f>
        <v>5041.8099999999995</v>
      </c>
      <c r="E494" s="73">
        <f>E495+E500+E514+E518</f>
        <v>2510.4499999999998</v>
      </c>
      <c r="F494" s="73">
        <f>F495+F500+F514+F518</f>
        <v>0</v>
      </c>
      <c r="G494" s="73">
        <f t="shared" si="188"/>
        <v>169218.31</v>
      </c>
      <c r="H494" s="73">
        <f>H495+H500+H514+H518</f>
        <v>161666.04999999999</v>
      </c>
      <c r="I494" s="73">
        <f>I495+I500+I514+I518</f>
        <v>5041.8099999999995</v>
      </c>
      <c r="J494" s="73">
        <f>J495+J500+J514+J518</f>
        <v>2510.4499999999998</v>
      </c>
      <c r="K494" s="73">
        <f>K495+K500+K514+K518</f>
        <v>0</v>
      </c>
      <c r="L494" s="75">
        <f t="shared" si="175"/>
        <v>0.98417104251635767</v>
      </c>
      <c r="M494" s="61"/>
    </row>
    <row r="495" spans="1:13" s="8" customFormat="1" ht="94.5" customHeight="1">
      <c r="A495" s="69" t="s">
        <v>374</v>
      </c>
      <c r="B495" s="70">
        <f>C495+D495</f>
        <v>5272</v>
      </c>
      <c r="C495" s="70">
        <f t="shared" ref="C495:K495" si="192">C496+C498</f>
        <v>1067</v>
      </c>
      <c r="D495" s="70">
        <f t="shared" si="192"/>
        <v>4205</v>
      </c>
      <c r="E495" s="70">
        <f t="shared" si="192"/>
        <v>0</v>
      </c>
      <c r="F495" s="70">
        <f t="shared" si="192"/>
        <v>0</v>
      </c>
      <c r="G495" s="70">
        <f>H495+I495</f>
        <v>4757</v>
      </c>
      <c r="H495" s="70">
        <f t="shared" si="192"/>
        <v>552</v>
      </c>
      <c r="I495" s="70">
        <f t="shared" si="192"/>
        <v>4205</v>
      </c>
      <c r="J495" s="70">
        <f t="shared" si="192"/>
        <v>0</v>
      </c>
      <c r="K495" s="70">
        <f t="shared" si="192"/>
        <v>0</v>
      </c>
      <c r="L495" s="76">
        <f t="shared" si="175"/>
        <v>0.9023141122913505</v>
      </c>
      <c r="M495" s="35"/>
    </row>
    <row r="496" spans="1:13" s="8" customFormat="1" ht="70.5" customHeight="1">
      <c r="A496" s="25" t="s">
        <v>375</v>
      </c>
      <c r="B496" s="58">
        <f>C496+D496</f>
        <v>4427</v>
      </c>
      <c r="C496" s="26">
        <f t="shared" ref="C496:K496" si="193">C497</f>
        <v>222</v>
      </c>
      <c r="D496" s="26">
        <f t="shared" si="193"/>
        <v>4205</v>
      </c>
      <c r="E496" s="26">
        <f t="shared" si="193"/>
        <v>0</v>
      </c>
      <c r="F496" s="26">
        <f t="shared" si="193"/>
        <v>0</v>
      </c>
      <c r="G496" s="58">
        <f>H496+I496</f>
        <v>4427</v>
      </c>
      <c r="H496" s="26">
        <f t="shared" si="193"/>
        <v>222</v>
      </c>
      <c r="I496" s="26">
        <f t="shared" si="193"/>
        <v>4205</v>
      </c>
      <c r="J496" s="26">
        <f t="shared" si="193"/>
        <v>0</v>
      </c>
      <c r="K496" s="26">
        <f t="shared" si="193"/>
        <v>0</v>
      </c>
      <c r="L496" s="27">
        <f t="shared" si="175"/>
        <v>1</v>
      </c>
      <c r="M496" s="35"/>
    </row>
    <row r="497" spans="1:13" s="8" customFormat="1" ht="69" customHeight="1">
      <c r="A497" s="25" t="s">
        <v>376</v>
      </c>
      <c r="B497" s="51">
        <f t="shared" si="191"/>
        <v>4427</v>
      </c>
      <c r="C497" s="26">
        <v>222</v>
      </c>
      <c r="D497" s="26">
        <v>4205</v>
      </c>
      <c r="E497" s="26">
        <v>0</v>
      </c>
      <c r="F497" s="26">
        <v>0</v>
      </c>
      <c r="G497" s="51">
        <f>H497+J497+I497+K497</f>
        <v>4427</v>
      </c>
      <c r="H497" s="26">
        <v>222</v>
      </c>
      <c r="I497" s="26">
        <v>4205</v>
      </c>
      <c r="J497" s="26">
        <v>0</v>
      </c>
      <c r="K497" s="26">
        <v>0</v>
      </c>
      <c r="L497" s="27">
        <f t="shared" si="175"/>
        <v>1</v>
      </c>
      <c r="M497" s="35" t="s">
        <v>499</v>
      </c>
    </row>
    <row r="498" spans="1:13" s="8" customFormat="1" ht="103.5" customHeight="1">
      <c r="A498" s="25" t="s">
        <v>377</v>
      </c>
      <c r="B498" s="58">
        <f>C498+D498</f>
        <v>845</v>
      </c>
      <c r="C498" s="26">
        <f t="shared" ref="C498:K498" si="194">C499</f>
        <v>845</v>
      </c>
      <c r="D498" s="26">
        <f t="shared" si="194"/>
        <v>0</v>
      </c>
      <c r="E498" s="26">
        <f t="shared" si="194"/>
        <v>0</v>
      </c>
      <c r="F498" s="26">
        <f t="shared" si="194"/>
        <v>0</v>
      </c>
      <c r="G498" s="58">
        <f>H498</f>
        <v>330</v>
      </c>
      <c r="H498" s="26">
        <f t="shared" si="194"/>
        <v>330</v>
      </c>
      <c r="I498" s="26">
        <f t="shared" si="194"/>
        <v>0</v>
      </c>
      <c r="J498" s="26">
        <f t="shared" si="194"/>
        <v>0</v>
      </c>
      <c r="K498" s="26">
        <f t="shared" si="194"/>
        <v>0</v>
      </c>
      <c r="L498" s="27">
        <f>G498/B498</f>
        <v>0.39053254437869822</v>
      </c>
      <c r="M498" s="35"/>
    </row>
    <row r="499" spans="1:13" s="8" customFormat="1" ht="146.25" customHeight="1">
      <c r="A499" s="25" t="s">
        <v>584</v>
      </c>
      <c r="B499" s="51">
        <f t="shared" si="191"/>
        <v>845</v>
      </c>
      <c r="C499" s="26">
        <v>845</v>
      </c>
      <c r="D499" s="26">
        <v>0</v>
      </c>
      <c r="E499" s="26">
        <v>0</v>
      </c>
      <c r="F499" s="26">
        <v>0</v>
      </c>
      <c r="G499" s="51">
        <f>H499+I499+J499+K499</f>
        <v>330</v>
      </c>
      <c r="H499" s="26">
        <v>330</v>
      </c>
      <c r="I499" s="26">
        <v>0</v>
      </c>
      <c r="J499" s="26">
        <v>0</v>
      </c>
      <c r="K499" s="26">
        <v>0</v>
      </c>
      <c r="L499" s="27">
        <f>G499/B499</f>
        <v>0.39053254437869822</v>
      </c>
      <c r="M499" s="35" t="s">
        <v>692</v>
      </c>
    </row>
    <row r="500" spans="1:13" s="8" customFormat="1" ht="72" customHeight="1">
      <c r="A500" s="69" t="s">
        <v>378</v>
      </c>
      <c r="B500" s="70">
        <f t="shared" ref="B500:K500" si="195">B501+B506+B509+B511</f>
        <v>21832.94</v>
      </c>
      <c r="C500" s="70">
        <f t="shared" si="195"/>
        <v>18485.68</v>
      </c>
      <c r="D500" s="70">
        <f t="shared" si="195"/>
        <v>836.81</v>
      </c>
      <c r="E500" s="70">
        <f t="shared" si="195"/>
        <v>2510.4499999999998</v>
      </c>
      <c r="F500" s="70">
        <f t="shared" si="195"/>
        <v>0</v>
      </c>
      <c r="G500" s="70">
        <f t="shared" si="195"/>
        <v>19626.309999999998</v>
      </c>
      <c r="H500" s="70">
        <f t="shared" si="195"/>
        <v>16279.050000000001</v>
      </c>
      <c r="I500" s="70">
        <f t="shared" si="195"/>
        <v>836.81</v>
      </c>
      <c r="J500" s="70">
        <f t="shared" si="195"/>
        <v>2510.4499999999998</v>
      </c>
      <c r="K500" s="70">
        <f t="shared" si="195"/>
        <v>0</v>
      </c>
      <c r="L500" s="76">
        <f t="shared" si="175"/>
        <v>0.89893115631701448</v>
      </c>
      <c r="M500" s="35"/>
    </row>
    <row r="501" spans="1:13" s="8" customFormat="1" ht="25.5">
      <c r="A501" s="25" t="s">
        <v>379</v>
      </c>
      <c r="B501" s="58">
        <f>B502+B503+B504+B505</f>
        <v>13229.5</v>
      </c>
      <c r="C501" s="26">
        <f>C502+C503+C504+C505</f>
        <v>13229.5</v>
      </c>
      <c r="D501" s="26">
        <f>D502</f>
        <v>0</v>
      </c>
      <c r="E501" s="26">
        <f>E502</f>
        <v>0</v>
      </c>
      <c r="F501" s="26">
        <f>F502</f>
        <v>0</v>
      </c>
      <c r="G501" s="58">
        <f>G502+G503+G504+G505</f>
        <v>11816.79</v>
      </c>
      <c r="H501" s="26">
        <f>H502+H503+H504+H505</f>
        <v>11816.79</v>
      </c>
      <c r="I501" s="26">
        <f>I502</f>
        <v>0</v>
      </c>
      <c r="J501" s="26">
        <f>J502</f>
        <v>0</v>
      </c>
      <c r="K501" s="26">
        <f>K502</f>
        <v>0</v>
      </c>
      <c r="L501" s="27">
        <f t="shared" si="175"/>
        <v>0.89321516308250504</v>
      </c>
      <c r="M501" s="35"/>
    </row>
    <row r="502" spans="1:13" s="8" customFormat="1" ht="81" customHeight="1">
      <c r="A502" s="25" t="s">
        <v>380</v>
      </c>
      <c r="B502" s="51">
        <f t="shared" si="191"/>
        <v>0</v>
      </c>
      <c r="C502" s="26">
        <v>0</v>
      </c>
      <c r="D502" s="26">
        <v>0</v>
      </c>
      <c r="E502" s="26">
        <v>0</v>
      </c>
      <c r="F502" s="26">
        <v>0</v>
      </c>
      <c r="G502" s="51">
        <f t="shared" ref="G502:G508" si="196">H502+I502+J502+K502</f>
        <v>0</v>
      </c>
      <c r="H502" s="26">
        <v>0</v>
      </c>
      <c r="I502" s="26">
        <v>0</v>
      </c>
      <c r="J502" s="26">
        <v>0</v>
      </c>
      <c r="K502" s="26">
        <v>0</v>
      </c>
      <c r="L502" s="27" t="s">
        <v>497</v>
      </c>
      <c r="M502" s="35" t="s">
        <v>496</v>
      </c>
    </row>
    <row r="503" spans="1:13" s="8" customFormat="1" ht="72" customHeight="1">
      <c r="A503" s="25" t="s">
        <v>381</v>
      </c>
      <c r="B503" s="51">
        <f t="shared" si="191"/>
        <v>1400</v>
      </c>
      <c r="C503" s="26">
        <v>1400</v>
      </c>
      <c r="D503" s="26">
        <v>0</v>
      </c>
      <c r="E503" s="26">
        <v>0</v>
      </c>
      <c r="F503" s="26">
        <v>0</v>
      </c>
      <c r="G503" s="51">
        <f t="shared" si="196"/>
        <v>1316.3</v>
      </c>
      <c r="H503" s="26">
        <v>1316.3</v>
      </c>
      <c r="I503" s="26">
        <v>0</v>
      </c>
      <c r="J503" s="26">
        <v>0</v>
      </c>
      <c r="K503" s="26">
        <v>0</v>
      </c>
      <c r="L503" s="27">
        <f t="shared" si="175"/>
        <v>0.94021428571428567</v>
      </c>
      <c r="M503" s="35" t="s">
        <v>659</v>
      </c>
    </row>
    <row r="504" spans="1:13" s="8" customFormat="1" ht="118.5" customHeight="1">
      <c r="A504" s="25" t="s">
        <v>382</v>
      </c>
      <c r="B504" s="51">
        <f t="shared" si="191"/>
        <v>5749</v>
      </c>
      <c r="C504" s="26">
        <v>5749</v>
      </c>
      <c r="D504" s="26">
        <v>0</v>
      </c>
      <c r="E504" s="26">
        <v>0</v>
      </c>
      <c r="F504" s="26">
        <v>0</v>
      </c>
      <c r="G504" s="51">
        <f t="shared" si="196"/>
        <v>5306.62</v>
      </c>
      <c r="H504" s="26">
        <v>5306.62</v>
      </c>
      <c r="I504" s="26">
        <v>0</v>
      </c>
      <c r="J504" s="26">
        <v>0</v>
      </c>
      <c r="K504" s="26">
        <v>0</v>
      </c>
      <c r="L504" s="27">
        <f t="shared" si="175"/>
        <v>0.92305096538528442</v>
      </c>
      <c r="M504" s="35" t="s">
        <v>658</v>
      </c>
    </row>
    <row r="505" spans="1:13" s="8" customFormat="1" ht="59.25" customHeight="1">
      <c r="A505" s="25" t="s">
        <v>383</v>
      </c>
      <c r="B505" s="51">
        <f t="shared" si="191"/>
        <v>6080.5</v>
      </c>
      <c r="C505" s="26">
        <v>6080.5</v>
      </c>
      <c r="D505" s="26">
        <v>0</v>
      </c>
      <c r="E505" s="26">
        <v>0</v>
      </c>
      <c r="F505" s="26">
        <v>0</v>
      </c>
      <c r="G505" s="51">
        <f t="shared" si="196"/>
        <v>5193.87</v>
      </c>
      <c r="H505" s="26">
        <v>5193.87</v>
      </c>
      <c r="I505" s="26">
        <v>0</v>
      </c>
      <c r="J505" s="26">
        <v>0</v>
      </c>
      <c r="K505" s="26">
        <v>0</v>
      </c>
      <c r="L505" s="27">
        <f t="shared" si="175"/>
        <v>0.8541846887591481</v>
      </c>
      <c r="M505" s="35" t="s">
        <v>660</v>
      </c>
    </row>
    <row r="506" spans="1:13" s="8" customFormat="1" ht="25.5">
      <c r="A506" s="25" t="s">
        <v>93</v>
      </c>
      <c r="B506" s="58">
        <f>B507+B508</f>
        <v>4432.9399999999996</v>
      </c>
      <c r="C506" s="26">
        <f t="shared" ref="C506:K506" si="197">C507+C508</f>
        <v>1085.68</v>
      </c>
      <c r="D506" s="26">
        <f t="shared" si="197"/>
        <v>836.81</v>
      </c>
      <c r="E506" s="26">
        <f t="shared" si="197"/>
        <v>2510.4499999999998</v>
      </c>
      <c r="F506" s="26">
        <f t="shared" si="197"/>
        <v>0</v>
      </c>
      <c r="G506" s="58">
        <f>G507+G508</f>
        <v>3744.0499999999997</v>
      </c>
      <c r="H506" s="26">
        <f t="shared" si="197"/>
        <v>396.79</v>
      </c>
      <c r="I506" s="26">
        <f t="shared" si="197"/>
        <v>836.81</v>
      </c>
      <c r="J506" s="26">
        <f t="shared" si="197"/>
        <v>2510.4499999999998</v>
      </c>
      <c r="K506" s="26">
        <f t="shared" si="197"/>
        <v>0</v>
      </c>
      <c r="L506" s="27">
        <f>G506/B506</f>
        <v>0.84459749060442957</v>
      </c>
      <c r="M506" s="35"/>
    </row>
    <row r="507" spans="1:13" s="8" customFormat="1" ht="70.5" customHeight="1">
      <c r="A507" s="25" t="s">
        <v>384</v>
      </c>
      <c r="B507" s="51">
        <f t="shared" si="191"/>
        <v>3430.9399999999996</v>
      </c>
      <c r="C507" s="26">
        <v>83.68</v>
      </c>
      <c r="D507" s="26">
        <v>836.81</v>
      </c>
      <c r="E507" s="26">
        <v>2510.4499999999998</v>
      </c>
      <c r="F507" s="26">
        <v>0</v>
      </c>
      <c r="G507" s="51">
        <f t="shared" si="196"/>
        <v>3430.9399999999996</v>
      </c>
      <c r="H507" s="26">
        <v>83.68</v>
      </c>
      <c r="I507" s="26">
        <v>836.81</v>
      </c>
      <c r="J507" s="26">
        <v>2510.4499999999998</v>
      </c>
      <c r="K507" s="26">
        <v>0</v>
      </c>
      <c r="L507" s="27">
        <f>G507/B507</f>
        <v>1</v>
      </c>
      <c r="M507" s="35" t="s">
        <v>499</v>
      </c>
    </row>
    <row r="508" spans="1:13" s="8" customFormat="1" ht="109.5" customHeight="1">
      <c r="A508" s="25" t="s">
        <v>585</v>
      </c>
      <c r="B508" s="51">
        <f t="shared" si="191"/>
        <v>1002</v>
      </c>
      <c r="C508" s="26">
        <v>1002</v>
      </c>
      <c r="D508" s="26">
        <v>0</v>
      </c>
      <c r="E508" s="26">
        <v>0</v>
      </c>
      <c r="F508" s="26">
        <v>0</v>
      </c>
      <c r="G508" s="51">
        <f t="shared" si="196"/>
        <v>313.11</v>
      </c>
      <c r="H508" s="26">
        <v>313.11</v>
      </c>
      <c r="I508" s="26">
        <v>0</v>
      </c>
      <c r="J508" s="26">
        <v>0</v>
      </c>
      <c r="K508" s="26">
        <v>0</v>
      </c>
      <c r="L508" s="27">
        <f>G508/B508</f>
        <v>0.31248502994011979</v>
      </c>
      <c r="M508" s="35" t="s">
        <v>661</v>
      </c>
    </row>
    <row r="509" spans="1:13" s="8" customFormat="1" ht="25.5">
      <c r="A509" s="25" t="s">
        <v>385</v>
      </c>
      <c r="B509" s="58">
        <f t="shared" si="191"/>
        <v>1200</v>
      </c>
      <c r="C509" s="26">
        <f t="shared" ref="C509:K509" si="198">C510</f>
        <v>1200</v>
      </c>
      <c r="D509" s="26">
        <f t="shared" si="198"/>
        <v>0</v>
      </c>
      <c r="E509" s="26">
        <f t="shared" si="198"/>
        <v>0</v>
      </c>
      <c r="F509" s="26">
        <f t="shared" si="198"/>
        <v>0</v>
      </c>
      <c r="G509" s="58">
        <f t="shared" si="198"/>
        <v>1134.3</v>
      </c>
      <c r="H509" s="26">
        <f>H510</f>
        <v>1134.3</v>
      </c>
      <c r="I509" s="26">
        <f t="shared" si="198"/>
        <v>0</v>
      </c>
      <c r="J509" s="26">
        <f t="shared" si="198"/>
        <v>0</v>
      </c>
      <c r="K509" s="26">
        <f t="shared" si="198"/>
        <v>0</v>
      </c>
      <c r="L509" s="27">
        <f t="shared" si="175"/>
        <v>0.94524999999999992</v>
      </c>
      <c r="M509" s="35"/>
    </row>
    <row r="510" spans="1:13" s="8" customFormat="1" ht="260.25" customHeight="1">
      <c r="A510" s="25" t="s">
        <v>386</v>
      </c>
      <c r="B510" s="51">
        <f t="shared" si="191"/>
        <v>1200</v>
      </c>
      <c r="C510" s="26">
        <v>1200</v>
      </c>
      <c r="D510" s="26">
        <v>0</v>
      </c>
      <c r="E510" s="26">
        <v>0</v>
      </c>
      <c r="F510" s="26">
        <v>0</v>
      </c>
      <c r="G510" s="51">
        <f>H510+I510+J510+K510</f>
        <v>1134.3</v>
      </c>
      <c r="H510" s="26">
        <v>1134.3</v>
      </c>
      <c r="I510" s="26">
        <v>0</v>
      </c>
      <c r="J510" s="26">
        <v>0</v>
      </c>
      <c r="K510" s="26">
        <v>0</v>
      </c>
      <c r="L510" s="27">
        <f t="shared" si="175"/>
        <v>0.94524999999999992</v>
      </c>
      <c r="M510" s="35" t="s">
        <v>662</v>
      </c>
    </row>
    <row r="511" spans="1:13" s="8" customFormat="1" ht="31.5" customHeight="1">
      <c r="A511" s="25" t="s">
        <v>387</v>
      </c>
      <c r="B511" s="58">
        <f>C511</f>
        <v>2970.5</v>
      </c>
      <c r="C511" s="26">
        <f>C512</f>
        <v>2970.5</v>
      </c>
      <c r="D511" s="26">
        <f>D512</f>
        <v>0</v>
      </c>
      <c r="E511" s="26">
        <f>E512</f>
        <v>0</v>
      </c>
      <c r="F511" s="26">
        <f>F512</f>
        <v>0</v>
      </c>
      <c r="G511" s="58">
        <f>H511</f>
        <v>2931.17</v>
      </c>
      <c r="H511" s="26">
        <f>H512</f>
        <v>2931.17</v>
      </c>
      <c r="I511" s="26">
        <f>I512</f>
        <v>0</v>
      </c>
      <c r="J511" s="26">
        <f>J512</f>
        <v>0</v>
      </c>
      <c r="K511" s="26">
        <f>K512</f>
        <v>0</v>
      </c>
      <c r="L511" s="27">
        <f t="shared" si="175"/>
        <v>0.98675980474667568</v>
      </c>
      <c r="M511" s="35"/>
    </row>
    <row r="512" spans="1:13" s="8" customFormat="1" ht="51">
      <c r="A512" s="25" t="s">
        <v>388</v>
      </c>
      <c r="B512" s="51">
        <f t="shared" si="191"/>
        <v>2970.5</v>
      </c>
      <c r="C512" s="26">
        <v>2970.5</v>
      </c>
      <c r="D512" s="26">
        <v>0</v>
      </c>
      <c r="E512" s="26">
        <v>0</v>
      </c>
      <c r="F512" s="26">
        <v>0</v>
      </c>
      <c r="G512" s="51">
        <f>H512+I512+J512+K512</f>
        <v>2931.17</v>
      </c>
      <c r="H512" s="26">
        <v>2931.17</v>
      </c>
      <c r="I512" s="26">
        <v>0</v>
      </c>
      <c r="J512" s="26">
        <v>0</v>
      </c>
      <c r="K512" s="26">
        <v>0</v>
      </c>
      <c r="L512" s="27">
        <f t="shared" si="175"/>
        <v>0.98675980474667568</v>
      </c>
      <c r="M512" s="35" t="s">
        <v>663</v>
      </c>
    </row>
    <row r="513" spans="1:13" s="8" customFormat="1" ht="103.5" customHeight="1">
      <c r="A513" s="25" t="s">
        <v>389</v>
      </c>
      <c r="B513" s="51">
        <f t="shared" si="191"/>
        <v>0</v>
      </c>
      <c r="C513" s="26">
        <v>0</v>
      </c>
      <c r="D513" s="26">
        <v>0</v>
      </c>
      <c r="E513" s="26">
        <v>0</v>
      </c>
      <c r="F513" s="26">
        <v>0</v>
      </c>
      <c r="G513" s="51">
        <f>H513+I513+J513+K513</f>
        <v>0</v>
      </c>
      <c r="H513" s="26">
        <v>0</v>
      </c>
      <c r="I513" s="26">
        <v>0</v>
      </c>
      <c r="J513" s="26">
        <v>0</v>
      </c>
      <c r="K513" s="26">
        <v>0</v>
      </c>
      <c r="L513" s="27" t="s">
        <v>497</v>
      </c>
      <c r="M513" s="35" t="s">
        <v>496</v>
      </c>
    </row>
    <row r="514" spans="1:13" s="8" customFormat="1" ht="25.5">
      <c r="A514" s="69" t="s">
        <v>133</v>
      </c>
      <c r="B514" s="70">
        <f t="shared" si="191"/>
        <v>144835</v>
      </c>
      <c r="C514" s="70">
        <f t="shared" ref="C514:F514" si="199">C515</f>
        <v>144835</v>
      </c>
      <c r="D514" s="70">
        <f t="shared" si="199"/>
        <v>0</v>
      </c>
      <c r="E514" s="70">
        <f t="shared" si="199"/>
        <v>0</v>
      </c>
      <c r="F514" s="70">
        <f t="shared" si="199"/>
        <v>0</v>
      </c>
      <c r="G514" s="70">
        <f>G515</f>
        <v>144835</v>
      </c>
      <c r="H514" s="70">
        <f>H515</f>
        <v>144835</v>
      </c>
      <c r="I514" s="70">
        <f>I515</f>
        <v>0</v>
      </c>
      <c r="J514" s="70">
        <f>J515</f>
        <v>0</v>
      </c>
      <c r="K514" s="70">
        <f>K515</f>
        <v>0</v>
      </c>
      <c r="L514" s="76">
        <f t="shared" si="175"/>
        <v>1</v>
      </c>
      <c r="M514" s="35"/>
    </row>
    <row r="515" spans="1:13" s="8" customFormat="1" ht="46.5" customHeight="1">
      <c r="A515" s="25" t="s">
        <v>59</v>
      </c>
      <c r="B515" s="58">
        <f>B516+B517</f>
        <v>144835</v>
      </c>
      <c r="C515" s="26">
        <f>C516+C517</f>
        <v>144835</v>
      </c>
      <c r="D515" s="26">
        <f t="shared" ref="D515:K515" si="200">D516+D517</f>
        <v>0</v>
      </c>
      <c r="E515" s="26">
        <f t="shared" si="200"/>
        <v>0</v>
      </c>
      <c r="F515" s="26">
        <f t="shared" si="200"/>
        <v>0</v>
      </c>
      <c r="G515" s="58">
        <f>G516+G517</f>
        <v>144835</v>
      </c>
      <c r="H515" s="26">
        <f>H516+H517</f>
        <v>144835</v>
      </c>
      <c r="I515" s="26">
        <f t="shared" si="200"/>
        <v>0</v>
      </c>
      <c r="J515" s="26">
        <f t="shared" si="200"/>
        <v>0</v>
      </c>
      <c r="K515" s="26">
        <f t="shared" si="200"/>
        <v>0</v>
      </c>
      <c r="L515" s="27">
        <f t="shared" si="175"/>
        <v>1</v>
      </c>
      <c r="M515" s="35"/>
    </row>
    <row r="516" spans="1:13" s="8" customFormat="1" ht="78.75" customHeight="1">
      <c r="A516" s="25" t="s">
        <v>390</v>
      </c>
      <c r="B516" s="51">
        <f t="shared" si="191"/>
        <v>127194.9</v>
      </c>
      <c r="C516" s="26">
        <v>127194.9</v>
      </c>
      <c r="D516" s="26">
        <v>0</v>
      </c>
      <c r="E516" s="26">
        <v>0</v>
      </c>
      <c r="F516" s="26">
        <v>0</v>
      </c>
      <c r="G516" s="51">
        <f>H516</f>
        <v>127194.9</v>
      </c>
      <c r="H516" s="26">
        <v>127194.9</v>
      </c>
      <c r="I516" s="26">
        <v>0</v>
      </c>
      <c r="J516" s="26">
        <v>0</v>
      </c>
      <c r="K516" s="26">
        <v>0</v>
      </c>
      <c r="L516" s="27">
        <f t="shared" si="175"/>
        <v>1</v>
      </c>
      <c r="M516" s="35" t="s">
        <v>499</v>
      </c>
    </row>
    <row r="517" spans="1:13" s="8" customFormat="1" ht="81" customHeight="1">
      <c r="A517" s="25" t="s">
        <v>391</v>
      </c>
      <c r="B517" s="51">
        <f t="shared" si="191"/>
        <v>17640.099999999999</v>
      </c>
      <c r="C517" s="26">
        <v>17640.099999999999</v>
      </c>
      <c r="D517" s="26">
        <v>0</v>
      </c>
      <c r="E517" s="26">
        <v>0</v>
      </c>
      <c r="F517" s="26">
        <v>0</v>
      </c>
      <c r="G517" s="51">
        <f>H517</f>
        <v>17640.099999999999</v>
      </c>
      <c r="H517" s="26">
        <v>17640.099999999999</v>
      </c>
      <c r="I517" s="26">
        <v>0</v>
      </c>
      <c r="J517" s="26">
        <v>0</v>
      </c>
      <c r="K517" s="26">
        <v>0</v>
      </c>
      <c r="L517" s="27">
        <f t="shared" si="175"/>
        <v>1</v>
      </c>
      <c r="M517" s="35" t="s">
        <v>499</v>
      </c>
    </row>
    <row r="518" spans="1:13" s="8" customFormat="1" ht="25.5">
      <c r="A518" s="69" t="s">
        <v>491</v>
      </c>
      <c r="B518" s="70">
        <f t="shared" si="191"/>
        <v>0</v>
      </c>
      <c r="C518" s="70">
        <f>C519+C521</f>
        <v>0</v>
      </c>
      <c r="D518" s="70">
        <f>D519+D521</f>
        <v>0</v>
      </c>
      <c r="E518" s="70">
        <f>E519</f>
        <v>0</v>
      </c>
      <c r="F518" s="70">
        <f>F519</f>
        <v>0</v>
      </c>
      <c r="G518" s="70">
        <f t="shared" ref="G518:G523" si="201">H518+I518+J518+K518</f>
        <v>0</v>
      </c>
      <c r="H518" s="70">
        <f>H519+H521</f>
        <v>0</v>
      </c>
      <c r="I518" s="70">
        <f>I519+I521</f>
        <v>0</v>
      </c>
      <c r="J518" s="70">
        <f>J519+J521</f>
        <v>0</v>
      </c>
      <c r="K518" s="70">
        <f>K519+K521</f>
        <v>0</v>
      </c>
      <c r="L518" s="76" t="s">
        <v>497</v>
      </c>
      <c r="M518" s="35"/>
    </row>
    <row r="519" spans="1:13" s="8" customFormat="1" ht="56.25" customHeight="1">
      <c r="A519" s="25" t="s">
        <v>492</v>
      </c>
      <c r="B519" s="58">
        <f>B520</f>
        <v>0</v>
      </c>
      <c r="C519" s="26">
        <f>C520</f>
        <v>0</v>
      </c>
      <c r="D519" s="26">
        <f>D520</f>
        <v>0</v>
      </c>
      <c r="E519" s="26">
        <f>E520</f>
        <v>0</v>
      </c>
      <c r="F519" s="26">
        <f>F520</f>
        <v>0</v>
      </c>
      <c r="G519" s="58">
        <f t="shared" si="201"/>
        <v>0</v>
      </c>
      <c r="H519" s="26">
        <f>H520</f>
        <v>0</v>
      </c>
      <c r="I519" s="26">
        <f>I520</f>
        <v>0</v>
      </c>
      <c r="J519" s="26">
        <f>J520</f>
        <v>0</v>
      </c>
      <c r="K519" s="26">
        <f>K520</f>
        <v>0</v>
      </c>
      <c r="L519" s="27" t="s">
        <v>497</v>
      </c>
      <c r="M519" s="35"/>
    </row>
    <row r="520" spans="1:13" s="8" customFormat="1" ht="42" customHeight="1">
      <c r="A520" s="25" t="s">
        <v>493</v>
      </c>
      <c r="B520" s="51">
        <f>C520+D520+E520+F520</f>
        <v>0</v>
      </c>
      <c r="C520" s="26">
        <v>0</v>
      </c>
      <c r="D520" s="26">
        <v>0</v>
      </c>
      <c r="E520" s="26">
        <v>0</v>
      </c>
      <c r="F520" s="26">
        <v>0</v>
      </c>
      <c r="G520" s="51">
        <f t="shared" si="201"/>
        <v>0</v>
      </c>
      <c r="H520" s="26">
        <v>0</v>
      </c>
      <c r="I520" s="26">
        <v>0</v>
      </c>
      <c r="J520" s="26">
        <v>0</v>
      </c>
      <c r="K520" s="26">
        <v>0</v>
      </c>
      <c r="L520" s="27" t="s">
        <v>497</v>
      </c>
      <c r="M520" s="35" t="s">
        <v>496</v>
      </c>
    </row>
    <row r="521" spans="1:13" s="8" customFormat="1" ht="84.75" customHeight="1">
      <c r="A521" s="25" t="s">
        <v>494</v>
      </c>
      <c r="B521" s="58">
        <f>B522</f>
        <v>0</v>
      </c>
      <c r="C521" s="26">
        <f>C522</f>
        <v>0</v>
      </c>
      <c r="D521" s="26">
        <f>D522</f>
        <v>0</v>
      </c>
      <c r="E521" s="26">
        <f>E522</f>
        <v>0</v>
      </c>
      <c r="F521" s="26">
        <f>F522</f>
        <v>0</v>
      </c>
      <c r="G521" s="58">
        <f t="shared" si="201"/>
        <v>0</v>
      </c>
      <c r="H521" s="26">
        <f>H522</f>
        <v>0</v>
      </c>
      <c r="I521" s="26">
        <f>I522</f>
        <v>0</v>
      </c>
      <c r="J521" s="26">
        <f>J522</f>
        <v>0</v>
      </c>
      <c r="K521" s="26">
        <f>K522</f>
        <v>0</v>
      </c>
      <c r="L521" s="27" t="s">
        <v>497</v>
      </c>
      <c r="M521" s="35"/>
    </row>
    <row r="522" spans="1:13" s="8" customFormat="1" ht="90.75" customHeight="1">
      <c r="A522" s="25" t="s">
        <v>495</v>
      </c>
      <c r="B522" s="51">
        <f t="shared" ref="B522:B551" si="202">C522+D522+E522+F522</f>
        <v>0</v>
      </c>
      <c r="C522" s="26">
        <v>0</v>
      </c>
      <c r="D522" s="26">
        <v>0</v>
      </c>
      <c r="E522" s="26">
        <v>0</v>
      </c>
      <c r="F522" s="26">
        <v>0</v>
      </c>
      <c r="G522" s="51">
        <f t="shared" si="201"/>
        <v>0</v>
      </c>
      <c r="H522" s="26">
        <v>0</v>
      </c>
      <c r="I522" s="26">
        <v>0</v>
      </c>
      <c r="J522" s="26">
        <v>0</v>
      </c>
      <c r="K522" s="26">
        <v>0</v>
      </c>
      <c r="L522" s="27" t="s">
        <v>497</v>
      </c>
      <c r="M522" s="35" t="s">
        <v>496</v>
      </c>
    </row>
    <row r="523" spans="1:13" s="12" customFormat="1" ht="25.5">
      <c r="A523" s="72" t="s">
        <v>392</v>
      </c>
      <c r="B523" s="73">
        <f t="shared" si="202"/>
        <v>0</v>
      </c>
      <c r="C523" s="73">
        <f t="shared" ref="C523:K523" si="203">C524+C534</f>
        <v>0</v>
      </c>
      <c r="D523" s="73">
        <f t="shared" si="203"/>
        <v>0</v>
      </c>
      <c r="E523" s="73">
        <f t="shared" si="203"/>
        <v>0</v>
      </c>
      <c r="F523" s="73">
        <f t="shared" si="203"/>
        <v>0</v>
      </c>
      <c r="G523" s="73">
        <f t="shared" si="201"/>
        <v>0</v>
      </c>
      <c r="H523" s="73">
        <f t="shared" si="203"/>
        <v>0</v>
      </c>
      <c r="I523" s="73">
        <f t="shared" si="203"/>
        <v>0</v>
      </c>
      <c r="J523" s="73">
        <f t="shared" si="203"/>
        <v>0</v>
      </c>
      <c r="K523" s="73">
        <f t="shared" si="203"/>
        <v>0</v>
      </c>
      <c r="L523" s="75" t="s">
        <v>497</v>
      </c>
      <c r="M523" s="61"/>
    </row>
    <row r="524" spans="1:13" s="8" customFormat="1" ht="38.25">
      <c r="A524" s="69" t="s">
        <v>393</v>
      </c>
      <c r="B524" s="70">
        <f t="shared" si="202"/>
        <v>0</v>
      </c>
      <c r="C524" s="70">
        <f t="shared" ref="C524:K524" si="204">C525+C531</f>
        <v>0</v>
      </c>
      <c r="D524" s="70">
        <f t="shared" si="204"/>
        <v>0</v>
      </c>
      <c r="E524" s="70">
        <f t="shared" si="204"/>
        <v>0</v>
      </c>
      <c r="F524" s="70">
        <f t="shared" si="204"/>
        <v>0</v>
      </c>
      <c r="G524" s="70">
        <f t="shared" si="204"/>
        <v>0</v>
      </c>
      <c r="H524" s="70">
        <f t="shared" si="204"/>
        <v>0</v>
      </c>
      <c r="I524" s="70">
        <f t="shared" si="204"/>
        <v>0</v>
      </c>
      <c r="J524" s="70">
        <f t="shared" si="204"/>
        <v>0</v>
      </c>
      <c r="K524" s="70">
        <f t="shared" si="204"/>
        <v>0</v>
      </c>
      <c r="L524" s="74" t="s">
        <v>497</v>
      </c>
      <c r="M524" s="35"/>
    </row>
    <row r="525" spans="1:13" s="8" customFormat="1" ht="68.25" customHeight="1">
      <c r="A525" s="25" t="s">
        <v>394</v>
      </c>
      <c r="B525" s="58">
        <f t="shared" si="202"/>
        <v>0</v>
      </c>
      <c r="C525" s="26">
        <f t="shared" ref="C525:K525" si="205">C526+C527+C528+C529+C530</f>
        <v>0</v>
      </c>
      <c r="D525" s="26">
        <f t="shared" si="205"/>
        <v>0</v>
      </c>
      <c r="E525" s="26">
        <f t="shared" si="205"/>
        <v>0</v>
      </c>
      <c r="F525" s="26">
        <f t="shared" si="205"/>
        <v>0</v>
      </c>
      <c r="G525" s="58">
        <f t="shared" ref="G525:G538" si="206">H525+I525+J525+K525</f>
        <v>0</v>
      </c>
      <c r="H525" s="26">
        <f t="shared" si="205"/>
        <v>0</v>
      </c>
      <c r="I525" s="26">
        <f t="shared" si="205"/>
        <v>0</v>
      </c>
      <c r="J525" s="26">
        <f t="shared" si="205"/>
        <v>0</v>
      </c>
      <c r="K525" s="26">
        <f t="shared" si="205"/>
        <v>0</v>
      </c>
      <c r="L525" s="27" t="s">
        <v>497</v>
      </c>
      <c r="M525" s="35"/>
    </row>
    <row r="526" spans="1:13" s="8" customFormat="1" ht="80.25" customHeight="1">
      <c r="A526" s="25" t="s">
        <v>395</v>
      </c>
      <c r="B526" s="51">
        <f t="shared" si="202"/>
        <v>0</v>
      </c>
      <c r="C526" s="26">
        <f t="shared" ref="C526:F526" si="207">C527+C528+C529+C530+C531</f>
        <v>0</v>
      </c>
      <c r="D526" s="26">
        <f t="shared" si="207"/>
        <v>0</v>
      </c>
      <c r="E526" s="26">
        <f t="shared" si="207"/>
        <v>0</v>
      </c>
      <c r="F526" s="26">
        <f t="shared" si="207"/>
        <v>0</v>
      </c>
      <c r="G526" s="51">
        <f t="shared" si="206"/>
        <v>0</v>
      </c>
      <c r="H526" s="26">
        <v>0</v>
      </c>
      <c r="I526" s="26">
        <v>0</v>
      </c>
      <c r="J526" s="26">
        <v>0</v>
      </c>
      <c r="K526" s="26">
        <v>0</v>
      </c>
      <c r="L526" s="27" t="s">
        <v>497</v>
      </c>
      <c r="M526" s="35" t="s">
        <v>496</v>
      </c>
    </row>
    <row r="527" spans="1:13" s="8" customFormat="1" ht="90.75" customHeight="1">
      <c r="A527" s="25" t="s">
        <v>396</v>
      </c>
      <c r="B527" s="51">
        <f t="shared" si="202"/>
        <v>0</v>
      </c>
      <c r="C527" s="26">
        <f t="shared" ref="C527:F527" si="208">C528+C529+C530+C531+C532</f>
        <v>0</v>
      </c>
      <c r="D527" s="26">
        <f t="shared" si="208"/>
        <v>0</v>
      </c>
      <c r="E527" s="26">
        <f t="shared" si="208"/>
        <v>0</v>
      </c>
      <c r="F527" s="26">
        <f t="shared" si="208"/>
        <v>0</v>
      </c>
      <c r="G527" s="51">
        <f t="shared" si="206"/>
        <v>0</v>
      </c>
      <c r="H527" s="26">
        <v>0</v>
      </c>
      <c r="I527" s="26">
        <v>0</v>
      </c>
      <c r="J527" s="26">
        <v>0</v>
      </c>
      <c r="K527" s="26">
        <v>0</v>
      </c>
      <c r="L527" s="27" t="s">
        <v>497</v>
      </c>
      <c r="M527" s="35" t="s">
        <v>496</v>
      </c>
    </row>
    <row r="528" spans="1:13" s="8" customFormat="1" ht="66.75" customHeight="1">
      <c r="A528" s="25" t="s">
        <v>397</v>
      </c>
      <c r="B528" s="51">
        <f t="shared" si="202"/>
        <v>0</v>
      </c>
      <c r="C528" s="26">
        <f t="shared" ref="C528:F528" si="209">C529+C530+C531+C532+C533</f>
        <v>0</v>
      </c>
      <c r="D528" s="26">
        <f t="shared" si="209"/>
        <v>0</v>
      </c>
      <c r="E528" s="26">
        <f t="shared" si="209"/>
        <v>0</v>
      </c>
      <c r="F528" s="26">
        <f t="shared" si="209"/>
        <v>0</v>
      </c>
      <c r="G528" s="51">
        <f t="shared" si="206"/>
        <v>0</v>
      </c>
      <c r="H528" s="26">
        <v>0</v>
      </c>
      <c r="I528" s="26">
        <v>0</v>
      </c>
      <c r="J528" s="26">
        <v>0</v>
      </c>
      <c r="K528" s="26">
        <v>0</v>
      </c>
      <c r="L528" s="27" t="s">
        <v>497</v>
      </c>
      <c r="M528" s="35" t="s">
        <v>496</v>
      </c>
    </row>
    <row r="529" spans="1:13" s="8" customFormat="1" ht="93" customHeight="1">
      <c r="A529" s="25" t="s">
        <v>398</v>
      </c>
      <c r="B529" s="51">
        <f t="shared" si="202"/>
        <v>0</v>
      </c>
      <c r="C529" s="26">
        <v>0</v>
      </c>
      <c r="D529" s="26">
        <v>0</v>
      </c>
      <c r="E529" s="26">
        <f t="shared" ref="E529:F529" si="210">E530+E531+E532+E533+E534</f>
        <v>0</v>
      </c>
      <c r="F529" s="26">
        <f t="shared" si="210"/>
        <v>0</v>
      </c>
      <c r="G529" s="51">
        <f t="shared" si="206"/>
        <v>0</v>
      </c>
      <c r="H529" s="26">
        <v>0</v>
      </c>
      <c r="I529" s="26">
        <v>0</v>
      </c>
      <c r="J529" s="26">
        <v>0</v>
      </c>
      <c r="K529" s="26">
        <v>0</v>
      </c>
      <c r="L529" s="27" t="s">
        <v>497</v>
      </c>
      <c r="M529" s="35" t="s">
        <v>496</v>
      </c>
    </row>
    <row r="530" spans="1:13" s="8" customFormat="1" ht="105" customHeight="1">
      <c r="A530" s="25" t="s">
        <v>399</v>
      </c>
      <c r="B530" s="51">
        <f t="shared" si="202"/>
        <v>0</v>
      </c>
      <c r="C530" s="26">
        <v>0</v>
      </c>
      <c r="D530" s="26">
        <v>0</v>
      </c>
      <c r="E530" s="26">
        <v>0</v>
      </c>
      <c r="F530" s="26">
        <f t="shared" ref="F530" si="211">F531+F532+F533+F534+F535</f>
        <v>0</v>
      </c>
      <c r="G530" s="51">
        <f t="shared" si="206"/>
        <v>0</v>
      </c>
      <c r="H530" s="26">
        <v>0</v>
      </c>
      <c r="I530" s="26">
        <v>0</v>
      </c>
      <c r="J530" s="26">
        <v>0</v>
      </c>
      <c r="K530" s="26">
        <v>0</v>
      </c>
      <c r="L530" s="27" t="s">
        <v>497</v>
      </c>
      <c r="M530" s="35" t="s">
        <v>496</v>
      </c>
    </row>
    <row r="531" spans="1:13" s="8" customFormat="1" ht="57" customHeight="1">
      <c r="A531" s="25" t="s">
        <v>400</v>
      </c>
      <c r="B531" s="58">
        <f t="shared" si="202"/>
        <v>0</v>
      </c>
      <c r="C531" s="26">
        <f t="shared" ref="C531:K531" si="212">C532+C533</f>
        <v>0</v>
      </c>
      <c r="D531" s="26">
        <f t="shared" si="212"/>
        <v>0</v>
      </c>
      <c r="E531" s="26">
        <f t="shared" si="212"/>
        <v>0</v>
      </c>
      <c r="F531" s="26">
        <f t="shared" si="212"/>
        <v>0</v>
      </c>
      <c r="G531" s="58">
        <f t="shared" si="206"/>
        <v>0</v>
      </c>
      <c r="H531" s="26">
        <f t="shared" si="212"/>
        <v>0</v>
      </c>
      <c r="I531" s="26">
        <f t="shared" si="212"/>
        <v>0</v>
      </c>
      <c r="J531" s="26">
        <f t="shared" si="212"/>
        <v>0</v>
      </c>
      <c r="K531" s="26">
        <f t="shared" si="212"/>
        <v>0</v>
      </c>
      <c r="L531" s="27" t="s">
        <v>497</v>
      </c>
      <c r="M531" s="35"/>
    </row>
    <row r="532" spans="1:13" s="8" customFormat="1" ht="57" customHeight="1">
      <c r="A532" s="25" t="s">
        <v>401</v>
      </c>
      <c r="B532" s="51">
        <f t="shared" si="202"/>
        <v>0</v>
      </c>
      <c r="C532" s="26">
        <v>0</v>
      </c>
      <c r="D532" s="26">
        <v>0</v>
      </c>
      <c r="E532" s="26">
        <v>0</v>
      </c>
      <c r="F532" s="26">
        <v>0</v>
      </c>
      <c r="G532" s="51">
        <f t="shared" si="206"/>
        <v>0</v>
      </c>
      <c r="H532" s="26">
        <v>0</v>
      </c>
      <c r="I532" s="26">
        <v>0</v>
      </c>
      <c r="J532" s="26">
        <v>0</v>
      </c>
      <c r="K532" s="26">
        <v>0</v>
      </c>
      <c r="L532" s="27" t="s">
        <v>497</v>
      </c>
      <c r="M532" s="35" t="s">
        <v>496</v>
      </c>
    </row>
    <row r="533" spans="1:13" s="8" customFormat="1" ht="124.5" customHeight="1">
      <c r="A533" s="25" t="s">
        <v>402</v>
      </c>
      <c r="B533" s="51">
        <f t="shared" si="202"/>
        <v>0</v>
      </c>
      <c r="C533" s="26">
        <v>0</v>
      </c>
      <c r="D533" s="26">
        <v>0</v>
      </c>
      <c r="E533" s="26">
        <v>0</v>
      </c>
      <c r="F533" s="26">
        <v>0</v>
      </c>
      <c r="G533" s="51">
        <f t="shared" si="206"/>
        <v>0</v>
      </c>
      <c r="H533" s="26">
        <v>0</v>
      </c>
      <c r="I533" s="26">
        <v>0</v>
      </c>
      <c r="J533" s="26">
        <v>0</v>
      </c>
      <c r="K533" s="26">
        <v>0</v>
      </c>
      <c r="L533" s="27" t="s">
        <v>497</v>
      </c>
      <c r="M533" s="35" t="s">
        <v>496</v>
      </c>
    </row>
    <row r="534" spans="1:13" s="8" customFormat="1" ht="42" customHeight="1">
      <c r="A534" s="69" t="s">
        <v>403</v>
      </c>
      <c r="B534" s="70">
        <f t="shared" si="202"/>
        <v>0</v>
      </c>
      <c r="C534" s="70">
        <f t="shared" ref="C534:K534" si="213">C535+C537</f>
        <v>0</v>
      </c>
      <c r="D534" s="70">
        <f t="shared" si="213"/>
        <v>0</v>
      </c>
      <c r="E534" s="70">
        <f t="shared" si="213"/>
        <v>0</v>
      </c>
      <c r="F534" s="70">
        <f t="shared" si="213"/>
        <v>0</v>
      </c>
      <c r="G534" s="70">
        <f t="shared" si="206"/>
        <v>0</v>
      </c>
      <c r="H534" s="70">
        <f t="shared" si="213"/>
        <v>0</v>
      </c>
      <c r="I534" s="70">
        <f t="shared" si="213"/>
        <v>0</v>
      </c>
      <c r="J534" s="70">
        <f t="shared" si="213"/>
        <v>0</v>
      </c>
      <c r="K534" s="70">
        <f t="shared" si="213"/>
        <v>0</v>
      </c>
      <c r="L534" s="74" t="s">
        <v>497</v>
      </c>
      <c r="M534" s="35"/>
    </row>
    <row r="535" spans="1:13" s="8" customFormat="1" ht="94.5" customHeight="1">
      <c r="A535" s="25" t="s">
        <v>404</v>
      </c>
      <c r="B535" s="58">
        <f t="shared" si="202"/>
        <v>0</v>
      </c>
      <c r="C535" s="26">
        <f t="shared" ref="C535:K535" si="214">C536</f>
        <v>0</v>
      </c>
      <c r="D535" s="26">
        <f t="shared" si="214"/>
        <v>0</v>
      </c>
      <c r="E535" s="26">
        <f t="shared" si="214"/>
        <v>0</v>
      </c>
      <c r="F535" s="26">
        <f t="shared" si="214"/>
        <v>0</v>
      </c>
      <c r="G535" s="58">
        <f t="shared" si="206"/>
        <v>0</v>
      </c>
      <c r="H535" s="26">
        <f t="shared" si="214"/>
        <v>0</v>
      </c>
      <c r="I535" s="26">
        <f t="shared" si="214"/>
        <v>0</v>
      </c>
      <c r="J535" s="26">
        <f t="shared" si="214"/>
        <v>0</v>
      </c>
      <c r="K535" s="26">
        <f t="shared" si="214"/>
        <v>0</v>
      </c>
      <c r="L535" s="27" t="s">
        <v>497</v>
      </c>
      <c r="M535" s="35"/>
    </row>
    <row r="536" spans="1:13" s="8" customFormat="1" ht="82.5" customHeight="1">
      <c r="A536" s="25" t="s">
        <v>405</v>
      </c>
      <c r="B536" s="51">
        <f t="shared" si="202"/>
        <v>0</v>
      </c>
      <c r="C536" s="26">
        <v>0</v>
      </c>
      <c r="D536" s="26">
        <v>0</v>
      </c>
      <c r="E536" s="26">
        <v>0</v>
      </c>
      <c r="F536" s="26">
        <v>0</v>
      </c>
      <c r="G536" s="51">
        <f t="shared" si="206"/>
        <v>0</v>
      </c>
      <c r="H536" s="26">
        <v>0</v>
      </c>
      <c r="I536" s="26">
        <v>0</v>
      </c>
      <c r="J536" s="26">
        <v>0</v>
      </c>
      <c r="K536" s="26">
        <v>0</v>
      </c>
      <c r="L536" s="27" t="s">
        <v>497</v>
      </c>
      <c r="M536" s="35" t="s">
        <v>496</v>
      </c>
    </row>
    <row r="537" spans="1:13" s="8" customFormat="1" ht="69" customHeight="1">
      <c r="A537" s="25" t="s">
        <v>406</v>
      </c>
      <c r="B537" s="58">
        <f t="shared" si="202"/>
        <v>0</v>
      </c>
      <c r="C537" s="26">
        <f t="shared" ref="C537:K537" si="215">C538</f>
        <v>0</v>
      </c>
      <c r="D537" s="26">
        <f t="shared" si="215"/>
        <v>0</v>
      </c>
      <c r="E537" s="26">
        <f t="shared" si="215"/>
        <v>0</v>
      </c>
      <c r="F537" s="26">
        <f t="shared" si="215"/>
        <v>0</v>
      </c>
      <c r="G537" s="58">
        <f t="shared" si="206"/>
        <v>0</v>
      </c>
      <c r="H537" s="26">
        <f t="shared" si="215"/>
        <v>0</v>
      </c>
      <c r="I537" s="26">
        <f t="shared" si="215"/>
        <v>0</v>
      </c>
      <c r="J537" s="26">
        <f t="shared" si="215"/>
        <v>0</v>
      </c>
      <c r="K537" s="26">
        <f t="shared" si="215"/>
        <v>0</v>
      </c>
      <c r="L537" s="27" t="s">
        <v>497</v>
      </c>
      <c r="M537" s="35"/>
    </row>
    <row r="538" spans="1:13" s="8" customFormat="1" ht="59.25" customHeight="1">
      <c r="A538" s="25" t="s">
        <v>407</v>
      </c>
      <c r="B538" s="51">
        <f t="shared" si="202"/>
        <v>0</v>
      </c>
      <c r="C538" s="26">
        <v>0</v>
      </c>
      <c r="D538" s="26">
        <v>0</v>
      </c>
      <c r="E538" s="26">
        <v>0</v>
      </c>
      <c r="F538" s="26">
        <v>0</v>
      </c>
      <c r="G538" s="51">
        <f t="shared" si="206"/>
        <v>0</v>
      </c>
      <c r="H538" s="26">
        <v>0</v>
      </c>
      <c r="I538" s="26">
        <v>0</v>
      </c>
      <c r="J538" s="26">
        <v>0</v>
      </c>
      <c r="K538" s="26">
        <v>0</v>
      </c>
      <c r="L538" s="27" t="s">
        <v>497</v>
      </c>
      <c r="M538" s="35" t="s">
        <v>496</v>
      </c>
    </row>
    <row r="539" spans="1:13" s="12" customFormat="1" ht="38.25">
      <c r="A539" s="72" t="s">
        <v>408</v>
      </c>
      <c r="B539" s="73">
        <f t="shared" si="202"/>
        <v>2353822.1</v>
      </c>
      <c r="C539" s="73">
        <f>C540+C554+C575</f>
        <v>1836780.25</v>
      </c>
      <c r="D539" s="73">
        <f>D540+D554+D575</f>
        <v>316429.94</v>
      </c>
      <c r="E539" s="73">
        <f>E540+E554+E575</f>
        <v>109975.91</v>
      </c>
      <c r="F539" s="73">
        <f>F540+F554+F575</f>
        <v>90636</v>
      </c>
      <c r="G539" s="73">
        <f>H539+I539+J539+K539</f>
        <v>2224894.4299999997</v>
      </c>
      <c r="H539" s="73">
        <f>H540+H554</f>
        <v>1763225.06</v>
      </c>
      <c r="I539" s="73">
        <f>I540+I554+I575</f>
        <v>309352.18</v>
      </c>
      <c r="J539" s="73">
        <f>J540+J554+J575</f>
        <v>109975.89</v>
      </c>
      <c r="K539" s="73">
        <f>K540+K554+K575</f>
        <v>42341.3</v>
      </c>
      <c r="L539" s="75">
        <f t="shared" ref="L539:L583" si="216">G539/B539</f>
        <v>0.94522624713227033</v>
      </c>
      <c r="M539" s="79"/>
    </row>
    <row r="540" spans="1:13" s="8" customFormat="1" ht="25.5">
      <c r="A540" s="69" t="s">
        <v>409</v>
      </c>
      <c r="B540" s="70">
        <f>C540+D540+E540+F540</f>
        <v>643137.80000000005</v>
      </c>
      <c r="C540" s="70">
        <f>C541+C549</f>
        <v>218067.94999999998</v>
      </c>
      <c r="D540" s="70">
        <f>D541+D549</f>
        <v>315093.94</v>
      </c>
      <c r="E540" s="70">
        <f>E541+E549</f>
        <v>109975.91</v>
      </c>
      <c r="F540" s="70">
        <f t="shared" ref="F540" si="217">F541+F549</f>
        <v>0</v>
      </c>
      <c r="G540" s="70">
        <f>H540+I540+J540</f>
        <v>631911.31000000006</v>
      </c>
      <c r="H540" s="70">
        <f>H541+H549</f>
        <v>213667.47000000003</v>
      </c>
      <c r="I540" s="70">
        <f>I541+I549</f>
        <v>308267.95</v>
      </c>
      <c r="J540" s="70">
        <f>J541+J549</f>
        <v>109975.89</v>
      </c>
      <c r="K540" s="70">
        <f>K541+K549</f>
        <v>0</v>
      </c>
      <c r="L540" s="76">
        <f t="shared" si="216"/>
        <v>0.9825441919290081</v>
      </c>
      <c r="M540" s="78"/>
    </row>
    <row r="541" spans="1:13" s="8" customFormat="1" ht="56.25" customHeight="1">
      <c r="A541" s="25" t="s">
        <v>410</v>
      </c>
      <c r="B541" s="58">
        <f>C541+D541</f>
        <v>82054.720000000001</v>
      </c>
      <c r="C541" s="26">
        <f>C542+C543+C544+C545+C546+C547+C548</f>
        <v>53607.03</v>
      </c>
      <c r="D541" s="26">
        <f>D542</f>
        <v>28447.69</v>
      </c>
      <c r="E541" s="26">
        <f t="shared" ref="E541:K541" si="218">E542+E543+E544+E546+E547+E548</f>
        <v>0</v>
      </c>
      <c r="F541" s="26">
        <f t="shared" si="218"/>
        <v>0</v>
      </c>
      <c r="G541" s="58">
        <f>H541+I541</f>
        <v>79350.25</v>
      </c>
      <c r="H541" s="26">
        <f>H542+H544+H545+H546+H547+H548</f>
        <v>51393.54</v>
      </c>
      <c r="I541" s="26">
        <f>I542+I543</f>
        <v>27956.71</v>
      </c>
      <c r="J541" s="26">
        <f t="shared" si="218"/>
        <v>0</v>
      </c>
      <c r="K541" s="26">
        <f t="shared" si="218"/>
        <v>0</v>
      </c>
      <c r="L541" s="27">
        <f t="shared" si="216"/>
        <v>0.96704065287164465</v>
      </c>
      <c r="M541" s="35"/>
    </row>
    <row r="542" spans="1:13" s="8" customFormat="1" ht="51">
      <c r="A542" s="25" t="s">
        <v>411</v>
      </c>
      <c r="B542" s="51">
        <f t="shared" si="202"/>
        <v>37729.040000000001</v>
      </c>
      <c r="C542" s="26">
        <v>9281.35</v>
      </c>
      <c r="D542" s="26">
        <v>28447.69</v>
      </c>
      <c r="E542" s="26">
        <v>0</v>
      </c>
      <c r="F542" s="26">
        <v>0</v>
      </c>
      <c r="G542" s="51">
        <f t="shared" ref="G542:G553" si="219">H542+I542+J542+K542</f>
        <v>37077.86</v>
      </c>
      <c r="H542" s="26">
        <v>9121.15</v>
      </c>
      <c r="I542" s="26">
        <v>27956.71</v>
      </c>
      <c r="J542" s="26">
        <v>0</v>
      </c>
      <c r="K542" s="26">
        <v>0</v>
      </c>
      <c r="L542" s="27">
        <f>G542/B542</f>
        <v>0.98274061571669991</v>
      </c>
      <c r="M542" s="35" t="s">
        <v>664</v>
      </c>
    </row>
    <row r="543" spans="1:13" s="8" customFormat="1" ht="54" customHeight="1">
      <c r="A543" s="25" t="s">
        <v>412</v>
      </c>
      <c r="B543" s="51">
        <f t="shared" si="202"/>
        <v>0</v>
      </c>
      <c r="C543" s="26">
        <v>0</v>
      </c>
      <c r="D543" s="26">
        <v>0</v>
      </c>
      <c r="E543" s="26">
        <v>0</v>
      </c>
      <c r="F543" s="26">
        <v>0</v>
      </c>
      <c r="G543" s="51">
        <f t="shared" si="219"/>
        <v>0</v>
      </c>
      <c r="H543" s="26">
        <v>0</v>
      </c>
      <c r="I543" s="26">
        <v>0</v>
      </c>
      <c r="J543" s="26">
        <v>0</v>
      </c>
      <c r="K543" s="26">
        <v>0</v>
      </c>
      <c r="L543" s="27" t="s">
        <v>497</v>
      </c>
      <c r="M543" s="35" t="s">
        <v>496</v>
      </c>
    </row>
    <row r="544" spans="1:13" s="8" customFormat="1" ht="60" customHeight="1">
      <c r="A544" s="25" t="s">
        <v>586</v>
      </c>
      <c r="B544" s="51">
        <f t="shared" si="202"/>
        <v>22308.6</v>
      </c>
      <c r="C544" s="26">
        <v>22308.6</v>
      </c>
      <c r="D544" s="26">
        <v>0</v>
      </c>
      <c r="E544" s="26">
        <v>0</v>
      </c>
      <c r="F544" s="26">
        <v>0</v>
      </c>
      <c r="G544" s="51">
        <f t="shared" si="219"/>
        <v>20779.75</v>
      </c>
      <c r="H544" s="26">
        <v>20779.75</v>
      </c>
      <c r="I544" s="26">
        <v>0</v>
      </c>
      <c r="J544" s="26">
        <v>0</v>
      </c>
      <c r="K544" s="26">
        <v>0</v>
      </c>
      <c r="L544" s="27">
        <f t="shared" si="216"/>
        <v>0.93146813336560796</v>
      </c>
      <c r="M544" s="35" t="s">
        <v>665</v>
      </c>
    </row>
    <row r="545" spans="1:13" s="8" customFormat="1" ht="78.75" customHeight="1">
      <c r="A545" s="25" t="s">
        <v>587</v>
      </c>
      <c r="B545" s="51">
        <f t="shared" si="202"/>
        <v>1175</v>
      </c>
      <c r="C545" s="26">
        <v>1175</v>
      </c>
      <c r="D545" s="26">
        <v>0</v>
      </c>
      <c r="E545" s="26">
        <v>0</v>
      </c>
      <c r="F545" s="26">
        <v>0</v>
      </c>
      <c r="G545" s="51">
        <f t="shared" si="219"/>
        <v>882.61</v>
      </c>
      <c r="H545" s="26">
        <v>882.61</v>
      </c>
      <c r="I545" s="26">
        <v>0</v>
      </c>
      <c r="J545" s="26">
        <v>0</v>
      </c>
      <c r="K545" s="26">
        <v>0</v>
      </c>
      <c r="L545" s="27">
        <f t="shared" si="216"/>
        <v>0.7511574468085106</v>
      </c>
      <c r="M545" s="35" t="s">
        <v>666</v>
      </c>
    </row>
    <row r="546" spans="1:13" s="8" customFormat="1" ht="78.75" customHeight="1">
      <c r="A546" s="25" t="s">
        <v>413</v>
      </c>
      <c r="B546" s="51">
        <f t="shared" si="202"/>
        <v>2794.6</v>
      </c>
      <c r="C546" s="26">
        <v>2794.6</v>
      </c>
      <c r="D546" s="26">
        <v>0</v>
      </c>
      <c r="E546" s="26">
        <v>0</v>
      </c>
      <c r="F546" s="26">
        <v>0</v>
      </c>
      <c r="G546" s="51">
        <f t="shared" si="219"/>
        <v>2651.56</v>
      </c>
      <c r="H546" s="26">
        <v>2651.56</v>
      </c>
      <c r="I546" s="26">
        <v>0</v>
      </c>
      <c r="J546" s="26">
        <v>0</v>
      </c>
      <c r="K546" s="26">
        <v>0</v>
      </c>
      <c r="L546" s="27">
        <f t="shared" si="216"/>
        <v>0.94881557289057472</v>
      </c>
      <c r="M546" s="35" t="s">
        <v>667</v>
      </c>
    </row>
    <row r="547" spans="1:13" s="8" customFormat="1" ht="67.5" customHeight="1">
      <c r="A547" s="25" t="s">
        <v>414</v>
      </c>
      <c r="B547" s="51">
        <f t="shared" si="202"/>
        <v>18047.48</v>
      </c>
      <c r="C547" s="26">
        <v>18047.48</v>
      </c>
      <c r="D547" s="26">
        <v>0</v>
      </c>
      <c r="E547" s="26">
        <v>0</v>
      </c>
      <c r="F547" s="26">
        <v>0</v>
      </c>
      <c r="G547" s="51">
        <f t="shared" si="219"/>
        <v>17958.47</v>
      </c>
      <c r="H547" s="26">
        <v>17958.47</v>
      </c>
      <c r="I547" s="26">
        <v>0</v>
      </c>
      <c r="J547" s="26">
        <v>0</v>
      </c>
      <c r="K547" s="26">
        <v>0</v>
      </c>
      <c r="L547" s="27">
        <f t="shared" si="216"/>
        <v>0.99506800949495455</v>
      </c>
      <c r="M547" s="35" t="s">
        <v>668</v>
      </c>
    </row>
    <row r="548" spans="1:13" s="8" customFormat="1" ht="61.5" customHeight="1">
      <c r="A548" s="25" t="s">
        <v>588</v>
      </c>
      <c r="B548" s="51">
        <f t="shared" si="202"/>
        <v>0</v>
      </c>
      <c r="C548" s="26">
        <v>0</v>
      </c>
      <c r="D548" s="26">
        <v>0</v>
      </c>
      <c r="E548" s="26">
        <v>0</v>
      </c>
      <c r="F548" s="26">
        <v>0</v>
      </c>
      <c r="G548" s="51">
        <f t="shared" si="219"/>
        <v>0</v>
      </c>
      <c r="H548" s="26">
        <v>0</v>
      </c>
      <c r="I548" s="26">
        <v>0</v>
      </c>
      <c r="J548" s="26">
        <v>0</v>
      </c>
      <c r="K548" s="26">
        <v>0</v>
      </c>
      <c r="L548" s="27" t="s">
        <v>497</v>
      </c>
      <c r="M548" s="35" t="s">
        <v>496</v>
      </c>
    </row>
    <row r="549" spans="1:13" s="8" customFormat="1" ht="38.25">
      <c r="A549" s="25" t="s">
        <v>415</v>
      </c>
      <c r="B549" s="58">
        <f>B550+B552+B553</f>
        <v>561083.07999999996</v>
      </c>
      <c r="C549" s="26">
        <f>C550+C552+C553</f>
        <v>164460.91999999998</v>
      </c>
      <c r="D549" s="26">
        <f>D550+D552+D553</f>
        <v>286646.25</v>
      </c>
      <c r="E549" s="26">
        <f>E550</f>
        <v>109975.91</v>
      </c>
      <c r="F549" s="26">
        <f>F550</f>
        <v>0</v>
      </c>
      <c r="G549" s="58">
        <f>G550+G551+G552+G553</f>
        <v>552561.06000000006</v>
      </c>
      <c r="H549" s="26">
        <f>H550+H552+H553</f>
        <v>162273.93000000002</v>
      </c>
      <c r="I549" s="26">
        <f>I550+I552+I553</f>
        <v>280311.24</v>
      </c>
      <c r="J549" s="26">
        <f>J550+J551</f>
        <v>109975.89</v>
      </c>
      <c r="K549" s="26">
        <f t="shared" ref="K549" si="220">K550+K551+K552</f>
        <v>0</v>
      </c>
      <c r="L549" s="27">
        <f t="shared" si="216"/>
        <v>0.98481148281997755</v>
      </c>
      <c r="M549" s="35"/>
    </row>
    <row r="550" spans="1:13" s="11" customFormat="1" ht="72" customHeight="1">
      <c r="A550" s="25" t="s">
        <v>416</v>
      </c>
      <c r="B550" s="51">
        <f>C550+D550+E550</f>
        <v>460548.07999999996</v>
      </c>
      <c r="C550" s="26">
        <v>145629.31</v>
      </c>
      <c r="D550" s="26">
        <v>204942.86</v>
      </c>
      <c r="E550" s="26">
        <v>109975.91</v>
      </c>
      <c r="F550" s="26">
        <v>0</v>
      </c>
      <c r="G550" s="51">
        <f t="shared" si="219"/>
        <v>452640.45</v>
      </c>
      <c r="H550" s="26">
        <v>143525</v>
      </c>
      <c r="I550" s="26">
        <v>199139.56</v>
      </c>
      <c r="J550" s="26">
        <v>109975.89</v>
      </c>
      <c r="K550" s="26">
        <v>0</v>
      </c>
      <c r="L550" s="27">
        <f>G550/B550</f>
        <v>0.98282995773210058</v>
      </c>
      <c r="M550" s="35" t="s">
        <v>669</v>
      </c>
    </row>
    <row r="551" spans="1:13" s="11" customFormat="1" ht="75.75" customHeight="1">
      <c r="A551" s="25" t="s">
        <v>417</v>
      </c>
      <c r="B551" s="51">
        <f t="shared" si="202"/>
        <v>0</v>
      </c>
      <c r="C551" s="26">
        <v>0</v>
      </c>
      <c r="D551" s="26">
        <v>0</v>
      </c>
      <c r="E551" s="26">
        <v>0</v>
      </c>
      <c r="F551" s="26">
        <v>0</v>
      </c>
      <c r="G551" s="51">
        <f t="shared" si="219"/>
        <v>0</v>
      </c>
      <c r="H551" s="26">
        <v>0</v>
      </c>
      <c r="I551" s="26">
        <v>0</v>
      </c>
      <c r="J551" s="26">
        <v>0</v>
      </c>
      <c r="K551" s="26">
        <v>0</v>
      </c>
      <c r="L551" s="27" t="s">
        <v>497</v>
      </c>
      <c r="M551" s="35" t="s">
        <v>496</v>
      </c>
    </row>
    <row r="552" spans="1:13" s="11" customFormat="1" ht="85.5" customHeight="1">
      <c r="A552" s="25" t="s">
        <v>418</v>
      </c>
      <c r="B552" s="51">
        <f>C552+D552</f>
        <v>75535</v>
      </c>
      <c r="C552" s="26">
        <v>18581.61</v>
      </c>
      <c r="D552" s="26">
        <v>56953.39</v>
      </c>
      <c r="E552" s="26">
        <v>0</v>
      </c>
      <c r="F552" s="26">
        <v>0</v>
      </c>
      <c r="G552" s="51">
        <f t="shared" si="219"/>
        <v>75210.709999999992</v>
      </c>
      <c r="H552" s="26">
        <v>18501.830000000002</v>
      </c>
      <c r="I552" s="26">
        <v>56708.88</v>
      </c>
      <c r="J552" s="26">
        <v>0</v>
      </c>
      <c r="K552" s="26">
        <v>0</v>
      </c>
      <c r="L552" s="27">
        <f t="shared" si="216"/>
        <v>0.9957067584563446</v>
      </c>
      <c r="M552" s="35" t="s">
        <v>670</v>
      </c>
    </row>
    <row r="553" spans="1:13" s="11" customFormat="1" ht="104.25" customHeight="1">
      <c r="A553" s="25" t="s">
        <v>589</v>
      </c>
      <c r="B553" s="51">
        <f>C553+D553</f>
        <v>25000</v>
      </c>
      <c r="C553" s="26">
        <v>250</v>
      </c>
      <c r="D553" s="26">
        <v>24750</v>
      </c>
      <c r="E553" s="26">
        <v>0</v>
      </c>
      <c r="F553" s="26">
        <v>0</v>
      </c>
      <c r="G553" s="51">
        <f t="shared" si="219"/>
        <v>24709.899999999998</v>
      </c>
      <c r="H553" s="26">
        <v>247.1</v>
      </c>
      <c r="I553" s="26">
        <v>24462.799999999999</v>
      </c>
      <c r="J553" s="26">
        <v>0</v>
      </c>
      <c r="K553" s="26">
        <v>0</v>
      </c>
      <c r="L553" s="27">
        <f t="shared" si="216"/>
        <v>0.98839599999999994</v>
      </c>
      <c r="M553" s="35" t="s">
        <v>671</v>
      </c>
    </row>
    <row r="554" spans="1:13" s="8" customFormat="1" ht="66" customHeight="1">
      <c r="A554" s="69" t="s">
        <v>419</v>
      </c>
      <c r="B554" s="70">
        <f>C554+D554+F554+E554</f>
        <v>1710684.3</v>
      </c>
      <c r="C554" s="70">
        <f>C555+C571+C573</f>
        <v>1618712.3</v>
      </c>
      <c r="D554" s="70">
        <f>D555+D571+D573</f>
        <v>1336</v>
      </c>
      <c r="E554" s="70">
        <f>E555+E571+E573</f>
        <v>0</v>
      </c>
      <c r="F554" s="70">
        <f>F555+F571+F573</f>
        <v>90636</v>
      </c>
      <c r="G554" s="70">
        <f>H554+I554</f>
        <v>1550641.82</v>
      </c>
      <c r="H554" s="70">
        <f>H555+H571+H573</f>
        <v>1549557.59</v>
      </c>
      <c r="I554" s="70">
        <f>I555+I571+I573</f>
        <v>1084.23</v>
      </c>
      <c r="J554" s="70">
        <f>J555+J571</f>
        <v>0</v>
      </c>
      <c r="K554" s="70">
        <f>K555+K571+K573</f>
        <v>42341.3</v>
      </c>
      <c r="L554" s="76">
        <f t="shared" si="216"/>
        <v>0.90644534470796279</v>
      </c>
      <c r="M554" s="78"/>
    </row>
    <row r="555" spans="1:13" s="8" customFormat="1" ht="57.75" customHeight="1">
      <c r="A555" s="25" t="s">
        <v>420</v>
      </c>
      <c r="B555" s="58">
        <f>C555+D555+E555+F555</f>
        <v>1516905.51</v>
      </c>
      <c r="C555" s="26">
        <f>C556+C557+C559+C560+C561+C562+C563+C564+C565+C566+C567+C568+C569+C570</f>
        <v>1515569.51</v>
      </c>
      <c r="D555" s="26">
        <f>D558+D570</f>
        <v>1336</v>
      </c>
      <c r="E555" s="26">
        <f>E556+E570</f>
        <v>0</v>
      </c>
      <c r="F555" s="26">
        <f>F556+F557+F558+F559+F560+F561+F562+F563+F564</f>
        <v>0</v>
      </c>
      <c r="G555" s="58">
        <f>H555+I555+J555+K555</f>
        <v>1479222.9000000001</v>
      </c>
      <c r="H555" s="26">
        <f>H556+H557+H559+H560+H561+H562+H563+H564+H565+H566+H567+H568+H569+H570</f>
        <v>1478138.6700000002</v>
      </c>
      <c r="I555" s="26">
        <f>I556+I557+I558+I559+I560+I561+I562+I563+I564+I565</f>
        <v>1084.23</v>
      </c>
      <c r="J555" s="26">
        <f>J556</f>
        <v>0</v>
      </c>
      <c r="K555" s="26">
        <f>K557</f>
        <v>0</v>
      </c>
      <c r="L555" s="27">
        <f t="shared" si="216"/>
        <v>0.97515823513621502</v>
      </c>
      <c r="M555" s="35"/>
    </row>
    <row r="556" spans="1:13" s="8" customFormat="1" ht="51.75" customHeight="1">
      <c r="A556" s="25" t="s">
        <v>590</v>
      </c>
      <c r="B556" s="51">
        <f t="shared" ref="B556:B595" si="221">C556+D556+E556+F556</f>
        <v>39216.99</v>
      </c>
      <c r="C556" s="26">
        <v>39216.99</v>
      </c>
      <c r="D556" s="26">
        <v>0</v>
      </c>
      <c r="E556" s="26">
        <v>0</v>
      </c>
      <c r="F556" s="26">
        <v>0</v>
      </c>
      <c r="G556" s="51">
        <f t="shared" ref="G556:G570" si="222">H556+I556+J556+K556</f>
        <v>39216.99</v>
      </c>
      <c r="H556" s="26">
        <v>39216.99</v>
      </c>
      <c r="I556" s="26">
        <v>0</v>
      </c>
      <c r="J556" s="26">
        <v>0</v>
      </c>
      <c r="K556" s="26">
        <v>0</v>
      </c>
      <c r="L556" s="27">
        <f t="shared" si="216"/>
        <v>1</v>
      </c>
      <c r="M556" s="35" t="s">
        <v>498</v>
      </c>
    </row>
    <row r="557" spans="1:13" s="8" customFormat="1" ht="41.25" customHeight="1">
      <c r="A557" s="25" t="s">
        <v>591</v>
      </c>
      <c r="B557" s="51">
        <f t="shared" si="221"/>
        <v>15984.36</v>
      </c>
      <c r="C557" s="26">
        <v>15984.36</v>
      </c>
      <c r="D557" s="26">
        <v>0</v>
      </c>
      <c r="E557" s="26">
        <v>0</v>
      </c>
      <c r="F557" s="26">
        <v>0</v>
      </c>
      <c r="G557" s="51">
        <f t="shared" si="222"/>
        <v>15281.03</v>
      </c>
      <c r="H557" s="26">
        <v>15281.03</v>
      </c>
      <c r="I557" s="26">
        <v>0</v>
      </c>
      <c r="J557" s="26">
        <v>0</v>
      </c>
      <c r="K557" s="26">
        <v>0</v>
      </c>
      <c r="L557" s="27">
        <f t="shared" si="216"/>
        <v>0.95599886388945199</v>
      </c>
      <c r="M557" s="35" t="s">
        <v>673</v>
      </c>
    </row>
    <row r="558" spans="1:13" s="8" customFormat="1" ht="64.5" customHeight="1">
      <c r="A558" s="25" t="s">
        <v>421</v>
      </c>
      <c r="B558" s="51">
        <f t="shared" si="221"/>
        <v>1336</v>
      </c>
      <c r="C558" s="26">
        <v>0</v>
      </c>
      <c r="D558" s="26">
        <v>1336</v>
      </c>
      <c r="E558" s="26">
        <v>0</v>
      </c>
      <c r="F558" s="26">
        <v>0</v>
      </c>
      <c r="G558" s="51">
        <f t="shared" si="222"/>
        <v>1084.23</v>
      </c>
      <c r="H558" s="26">
        <v>0</v>
      </c>
      <c r="I558" s="26">
        <v>1084.23</v>
      </c>
      <c r="J558" s="26">
        <v>0</v>
      </c>
      <c r="K558" s="26">
        <v>0</v>
      </c>
      <c r="L558" s="27">
        <f t="shared" si="216"/>
        <v>0.81154940119760477</v>
      </c>
      <c r="M558" s="35" t="s">
        <v>672</v>
      </c>
    </row>
    <row r="559" spans="1:13" s="8" customFormat="1" ht="25.5">
      <c r="A559" s="25" t="s">
        <v>422</v>
      </c>
      <c r="B559" s="51">
        <f t="shared" si="221"/>
        <v>382982.67</v>
      </c>
      <c r="C559" s="26">
        <v>382982.67</v>
      </c>
      <c r="D559" s="26">
        <v>0</v>
      </c>
      <c r="E559" s="26">
        <v>0</v>
      </c>
      <c r="F559" s="26">
        <v>0</v>
      </c>
      <c r="G559" s="51">
        <f t="shared" si="222"/>
        <v>382970.65</v>
      </c>
      <c r="H559" s="26">
        <v>382970.65</v>
      </c>
      <c r="I559" s="26">
        <v>0</v>
      </c>
      <c r="J559" s="26">
        <v>0</v>
      </c>
      <c r="K559" s="26">
        <v>0</v>
      </c>
      <c r="L559" s="27">
        <f t="shared" si="216"/>
        <v>0.99996861476786936</v>
      </c>
      <c r="M559" s="35" t="s">
        <v>499</v>
      </c>
    </row>
    <row r="560" spans="1:13" s="8" customFormat="1" ht="56.25" customHeight="1">
      <c r="A560" s="25" t="s">
        <v>592</v>
      </c>
      <c r="B560" s="51">
        <f t="shared" si="221"/>
        <v>290936.98</v>
      </c>
      <c r="C560" s="26">
        <v>290936.98</v>
      </c>
      <c r="D560" s="26">
        <v>0</v>
      </c>
      <c r="E560" s="26">
        <v>0</v>
      </c>
      <c r="F560" s="26">
        <v>0</v>
      </c>
      <c r="G560" s="51">
        <f t="shared" si="222"/>
        <v>290936.98</v>
      </c>
      <c r="H560" s="26">
        <v>290936.98</v>
      </c>
      <c r="I560" s="26">
        <v>0</v>
      </c>
      <c r="J560" s="26">
        <v>0</v>
      </c>
      <c r="K560" s="26">
        <v>0</v>
      </c>
      <c r="L560" s="27">
        <f t="shared" si="216"/>
        <v>1</v>
      </c>
      <c r="M560" s="35" t="s">
        <v>499</v>
      </c>
    </row>
    <row r="561" spans="1:13" s="8" customFormat="1" ht="72" customHeight="1">
      <c r="A561" s="25" t="s">
        <v>423</v>
      </c>
      <c r="B561" s="51">
        <f t="shared" si="221"/>
        <v>137738.96</v>
      </c>
      <c r="C561" s="26">
        <v>137738.96</v>
      </c>
      <c r="D561" s="26">
        <v>0</v>
      </c>
      <c r="E561" s="26">
        <v>0</v>
      </c>
      <c r="F561" s="26">
        <v>0</v>
      </c>
      <c r="G561" s="51">
        <f t="shared" si="222"/>
        <v>125316.22</v>
      </c>
      <c r="H561" s="26">
        <v>125316.22</v>
      </c>
      <c r="I561" s="26">
        <v>0</v>
      </c>
      <c r="J561" s="26">
        <v>0</v>
      </c>
      <c r="K561" s="26">
        <v>0</v>
      </c>
      <c r="L561" s="27">
        <f t="shared" si="216"/>
        <v>0.90980954117847268</v>
      </c>
      <c r="M561" s="35" t="s">
        <v>674</v>
      </c>
    </row>
    <row r="562" spans="1:13" s="8" customFormat="1" ht="25.5">
      <c r="A562" s="25" t="s">
        <v>424</v>
      </c>
      <c r="B562" s="51">
        <f t="shared" si="221"/>
        <v>37895.519999999997</v>
      </c>
      <c r="C562" s="26">
        <v>37895.519999999997</v>
      </c>
      <c r="D562" s="26">
        <v>0</v>
      </c>
      <c r="E562" s="26">
        <v>0</v>
      </c>
      <c r="F562" s="26">
        <v>0</v>
      </c>
      <c r="G562" s="51">
        <f t="shared" si="222"/>
        <v>37895.519999999997</v>
      </c>
      <c r="H562" s="26">
        <v>37895.519999999997</v>
      </c>
      <c r="I562" s="26">
        <v>0</v>
      </c>
      <c r="J562" s="26">
        <v>0</v>
      </c>
      <c r="K562" s="26">
        <v>0</v>
      </c>
      <c r="L562" s="27">
        <f t="shared" si="216"/>
        <v>1</v>
      </c>
      <c r="M562" s="35" t="s">
        <v>499</v>
      </c>
    </row>
    <row r="563" spans="1:13" s="8" customFormat="1" ht="24.75" customHeight="1">
      <c r="A563" s="25" t="s">
        <v>593</v>
      </c>
      <c r="B563" s="51">
        <f t="shared" si="221"/>
        <v>150000</v>
      </c>
      <c r="C563" s="26">
        <v>150000</v>
      </c>
      <c r="D563" s="26">
        <v>0</v>
      </c>
      <c r="E563" s="26">
        <v>0</v>
      </c>
      <c r="F563" s="26">
        <v>0</v>
      </c>
      <c r="G563" s="51">
        <f t="shared" si="222"/>
        <v>150000</v>
      </c>
      <c r="H563" s="26">
        <v>150000</v>
      </c>
      <c r="I563" s="26">
        <v>0</v>
      </c>
      <c r="J563" s="26">
        <v>0</v>
      </c>
      <c r="K563" s="26">
        <v>0</v>
      </c>
      <c r="L563" s="27">
        <f t="shared" si="216"/>
        <v>1</v>
      </c>
      <c r="M563" s="35" t="s">
        <v>498</v>
      </c>
    </row>
    <row r="564" spans="1:13" s="8" customFormat="1" ht="51">
      <c r="A564" s="25" t="s">
        <v>425</v>
      </c>
      <c r="B564" s="51">
        <f t="shared" si="221"/>
        <v>58931.92</v>
      </c>
      <c r="C564" s="26">
        <v>58931.92</v>
      </c>
      <c r="D564" s="26">
        <v>0</v>
      </c>
      <c r="E564" s="26">
        <v>0</v>
      </c>
      <c r="F564" s="26">
        <v>0</v>
      </c>
      <c r="G564" s="51">
        <f t="shared" si="222"/>
        <v>56902.17</v>
      </c>
      <c r="H564" s="26">
        <v>56902.17</v>
      </c>
      <c r="I564" s="26">
        <v>0</v>
      </c>
      <c r="J564" s="26">
        <v>0</v>
      </c>
      <c r="K564" s="26">
        <v>0</v>
      </c>
      <c r="L564" s="27">
        <f t="shared" si="216"/>
        <v>0.96555771473252527</v>
      </c>
      <c r="M564" s="35" t="s">
        <v>675</v>
      </c>
    </row>
    <row r="565" spans="1:13" s="8" customFormat="1" ht="75.75" customHeight="1">
      <c r="A565" s="25" t="s">
        <v>426</v>
      </c>
      <c r="B565" s="51">
        <f t="shared" si="221"/>
        <v>137031.04000000001</v>
      </c>
      <c r="C565" s="26">
        <v>137031.04000000001</v>
      </c>
      <c r="D565" s="26">
        <v>0</v>
      </c>
      <c r="E565" s="26">
        <v>0</v>
      </c>
      <c r="F565" s="26">
        <v>0</v>
      </c>
      <c r="G565" s="51">
        <f t="shared" si="222"/>
        <v>124309.37</v>
      </c>
      <c r="H565" s="26">
        <v>124309.37</v>
      </c>
      <c r="I565" s="26">
        <v>0</v>
      </c>
      <c r="J565" s="26">
        <v>0</v>
      </c>
      <c r="K565" s="26">
        <v>0</v>
      </c>
      <c r="L565" s="27">
        <f t="shared" si="216"/>
        <v>0.90716212910593097</v>
      </c>
      <c r="M565" s="35" t="s">
        <v>676</v>
      </c>
    </row>
    <row r="566" spans="1:13" s="8" customFormat="1" ht="40.5" customHeight="1">
      <c r="A566" s="25" t="s">
        <v>427</v>
      </c>
      <c r="B566" s="51">
        <f t="shared" si="221"/>
        <v>93796.05</v>
      </c>
      <c r="C566" s="26">
        <v>93796.05</v>
      </c>
      <c r="D566" s="26">
        <v>0</v>
      </c>
      <c r="E566" s="26">
        <v>0</v>
      </c>
      <c r="F566" s="26">
        <v>0</v>
      </c>
      <c r="G566" s="51">
        <f t="shared" si="222"/>
        <v>93796.05</v>
      </c>
      <c r="H566" s="26">
        <v>93796.05</v>
      </c>
      <c r="I566" s="26">
        <v>0</v>
      </c>
      <c r="J566" s="26">
        <v>0</v>
      </c>
      <c r="K566" s="26">
        <v>0</v>
      </c>
      <c r="L566" s="27">
        <f t="shared" si="216"/>
        <v>1</v>
      </c>
      <c r="M566" s="35" t="s">
        <v>499</v>
      </c>
    </row>
    <row r="567" spans="1:13" s="8" customFormat="1" ht="29.25" customHeight="1">
      <c r="A567" s="25" t="s">
        <v>428</v>
      </c>
      <c r="B567" s="51">
        <f t="shared" si="221"/>
        <v>14669.31</v>
      </c>
      <c r="C567" s="26">
        <v>14669.31</v>
      </c>
      <c r="D567" s="26">
        <v>0</v>
      </c>
      <c r="E567" s="26">
        <v>0</v>
      </c>
      <c r="F567" s="26">
        <v>0</v>
      </c>
      <c r="G567" s="51">
        <f t="shared" si="222"/>
        <v>14665.23</v>
      </c>
      <c r="H567" s="26">
        <v>14665.23</v>
      </c>
      <c r="I567" s="26">
        <v>0</v>
      </c>
      <c r="J567" s="26">
        <v>0</v>
      </c>
      <c r="K567" s="26">
        <v>0</v>
      </c>
      <c r="L567" s="27">
        <f t="shared" si="216"/>
        <v>0.99972186830873433</v>
      </c>
      <c r="M567" s="35" t="s">
        <v>498</v>
      </c>
    </row>
    <row r="568" spans="1:13" s="8" customFormat="1" ht="27" customHeight="1">
      <c r="A568" s="25" t="s">
        <v>429</v>
      </c>
      <c r="B568" s="51">
        <f t="shared" si="221"/>
        <v>2600</v>
      </c>
      <c r="C568" s="26">
        <v>2600</v>
      </c>
      <c r="D568" s="26">
        <v>0</v>
      </c>
      <c r="E568" s="26">
        <v>0</v>
      </c>
      <c r="F568" s="26">
        <v>0</v>
      </c>
      <c r="G568" s="51">
        <f t="shared" si="222"/>
        <v>2599.5</v>
      </c>
      <c r="H568" s="26">
        <v>2599.5</v>
      </c>
      <c r="I568" s="26">
        <v>0</v>
      </c>
      <c r="J568" s="26">
        <v>0</v>
      </c>
      <c r="K568" s="26">
        <v>0</v>
      </c>
      <c r="L568" s="27">
        <f t="shared" si="216"/>
        <v>0.99980769230769229</v>
      </c>
      <c r="M568" s="35" t="s">
        <v>499</v>
      </c>
    </row>
    <row r="569" spans="1:13" s="8" customFormat="1" ht="75.75" customHeight="1">
      <c r="A569" s="25" t="s">
        <v>594</v>
      </c>
      <c r="B569" s="51">
        <f t="shared" si="221"/>
        <v>96053.23</v>
      </c>
      <c r="C569" s="26">
        <v>96053.23</v>
      </c>
      <c r="D569" s="26">
        <v>0</v>
      </c>
      <c r="E569" s="26">
        <v>0</v>
      </c>
      <c r="F569" s="26">
        <v>0</v>
      </c>
      <c r="G569" s="51">
        <f t="shared" si="222"/>
        <v>88809.01</v>
      </c>
      <c r="H569" s="26">
        <v>88809.01</v>
      </c>
      <c r="I569" s="26">
        <v>0</v>
      </c>
      <c r="J569" s="26">
        <v>0</v>
      </c>
      <c r="K569" s="26">
        <v>0</v>
      </c>
      <c r="L569" s="27">
        <f t="shared" si="216"/>
        <v>0.92458119315716925</v>
      </c>
      <c r="M569" s="35" t="s">
        <v>677</v>
      </c>
    </row>
    <row r="570" spans="1:13" s="8" customFormat="1" ht="56.25" customHeight="1">
      <c r="A570" s="25" t="s">
        <v>595</v>
      </c>
      <c r="B570" s="51">
        <f t="shared" si="221"/>
        <v>57732.480000000003</v>
      </c>
      <c r="C570" s="26">
        <v>57732.480000000003</v>
      </c>
      <c r="D570" s="26">
        <v>0</v>
      </c>
      <c r="E570" s="26">
        <v>0</v>
      </c>
      <c r="F570" s="26">
        <v>0</v>
      </c>
      <c r="G570" s="51">
        <f t="shared" si="222"/>
        <v>55439.95</v>
      </c>
      <c r="H570" s="26">
        <v>55439.95</v>
      </c>
      <c r="I570" s="26">
        <v>0</v>
      </c>
      <c r="J570" s="26">
        <v>0</v>
      </c>
      <c r="K570" s="26">
        <v>0</v>
      </c>
      <c r="L570" s="27">
        <f t="shared" si="216"/>
        <v>0.96029046387752603</v>
      </c>
      <c r="M570" s="35" t="s">
        <v>678</v>
      </c>
    </row>
    <row r="571" spans="1:13" s="8" customFormat="1" ht="32.25" customHeight="1">
      <c r="A571" s="25" t="s">
        <v>415</v>
      </c>
      <c r="B571" s="58">
        <f t="shared" si="221"/>
        <v>64298.79</v>
      </c>
      <c r="C571" s="26">
        <f t="shared" ref="C571:K571" si="223">C572</f>
        <v>64298.79</v>
      </c>
      <c r="D571" s="26">
        <f t="shared" si="223"/>
        <v>0</v>
      </c>
      <c r="E571" s="26">
        <f t="shared" si="223"/>
        <v>0</v>
      </c>
      <c r="F571" s="26">
        <f t="shared" si="223"/>
        <v>0</v>
      </c>
      <c r="G571" s="58">
        <f t="shared" ref="G571:G576" si="224">H571+I571+J571+K571</f>
        <v>53272.67</v>
      </c>
      <c r="H571" s="26">
        <f>H572</f>
        <v>53272.67</v>
      </c>
      <c r="I571" s="26">
        <f t="shared" si="223"/>
        <v>0</v>
      </c>
      <c r="J571" s="26">
        <f t="shared" si="223"/>
        <v>0</v>
      </c>
      <c r="K571" s="26">
        <f t="shared" si="223"/>
        <v>0</v>
      </c>
      <c r="L571" s="27">
        <f t="shared" si="216"/>
        <v>0.82851745732695747</v>
      </c>
      <c r="M571" s="35"/>
    </row>
    <row r="572" spans="1:13" s="8" customFormat="1" ht="52.5" customHeight="1">
      <c r="A572" s="25" t="s">
        <v>596</v>
      </c>
      <c r="B572" s="51">
        <f t="shared" si="221"/>
        <v>64298.79</v>
      </c>
      <c r="C572" s="26">
        <v>64298.79</v>
      </c>
      <c r="D572" s="26">
        <v>0</v>
      </c>
      <c r="E572" s="26">
        <v>0</v>
      </c>
      <c r="F572" s="26">
        <v>0</v>
      </c>
      <c r="G572" s="51">
        <f t="shared" si="224"/>
        <v>53272.67</v>
      </c>
      <c r="H572" s="26">
        <v>53272.67</v>
      </c>
      <c r="I572" s="26">
        <v>0</v>
      </c>
      <c r="J572" s="26">
        <v>0</v>
      </c>
      <c r="K572" s="26">
        <v>0</v>
      </c>
      <c r="L572" s="27">
        <f t="shared" si="216"/>
        <v>0.82851745732695747</v>
      </c>
      <c r="M572" s="35" t="s">
        <v>679</v>
      </c>
    </row>
    <row r="573" spans="1:13" s="8" customFormat="1" ht="40.5" customHeight="1">
      <c r="A573" s="25" t="s">
        <v>430</v>
      </c>
      <c r="B573" s="58">
        <f t="shared" si="221"/>
        <v>129480</v>
      </c>
      <c r="C573" s="26">
        <f t="shared" ref="C573:K573" si="225">C574</f>
        <v>38844</v>
      </c>
      <c r="D573" s="26">
        <f t="shared" si="225"/>
        <v>0</v>
      </c>
      <c r="E573" s="26">
        <f t="shared" si="225"/>
        <v>0</v>
      </c>
      <c r="F573" s="26">
        <f t="shared" si="225"/>
        <v>90636</v>
      </c>
      <c r="G573" s="58">
        <f t="shared" si="224"/>
        <v>60487.55</v>
      </c>
      <c r="H573" s="26">
        <f>H574</f>
        <v>18146.25</v>
      </c>
      <c r="I573" s="26">
        <f t="shared" si="225"/>
        <v>0</v>
      </c>
      <c r="J573" s="26">
        <f t="shared" si="225"/>
        <v>0</v>
      </c>
      <c r="K573" s="26">
        <f t="shared" si="225"/>
        <v>42341.3</v>
      </c>
      <c r="L573" s="27">
        <f t="shared" si="216"/>
        <v>0.4671574760580785</v>
      </c>
      <c r="M573" s="35"/>
    </row>
    <row r="574" spans="1:13" s="8" customFormat="1" ht="70.5" customHeight="1">
      <c r="A574" s="25" t="s">
        <v>597</v>
      </c>
      <c r="B574" s="51">
        <f t="shared" si="221"/>
        <v>129480</v>
      </c>
      <c r="C574" s="26">
        <v>38844</v>
      </c>
      <c r="D574" s="26">
        <v>0</v>
      </c>
      <c r="E574" s="26">
        <v>0</v>
      </c>
      <c r="F574" s="26">
        <v>90636</v>
      </c>
      <c r="G574" s="51">
        <f t="shared" si="224"/>
        <v>60487.55</v>
      </c>
      <c r="H574" s="26">
        <v>18146.25</v>
      </c>
      <c r="I574" s="26">
        <v>0</v>
      </c>
      <c r="J574" s="26">
        <v>0</v>
      </c>
      <c r="K574" s="26">
        <v>42341.3</v>
      </c>
      <c r="L574" s="27">
        <f t="shared" si="216"/>
        <v>0.4671574760580785</v>
      </c>
      <c r="M574" s="35" t="s">
        <v>680</v>
      </c>
    </row>
    <row r="575" spans="1:13" s="8" customFormat="1" ht="25.5">
      <c r="A575" s="69" t="s">
        <v>133</v>
      </c>
      <c r="B575" s="70">
        <f t="shared" si="221"/>
        <v>0</v>
      </c>
      <c r="C575" s="70">
        <f t="shared" ref="C575:K575" si="226">C576</f>
        <v>0</v>
      </c>
      <c r="D575" s="70">
        <f t="shared" si="226"/>
        <v>0</v>
      </c>
      <c r="E575" s="70">
        <f t="shared" si="226"/>
        <v>0</v>
      </c>
      <c r="F575" s="70">
        <f t="shared" si="226"/>
        <v>0</v>
      </c>
      <c r="G575" s="70">
        <f t="shared" si="224"/>
        <v>0</v>
      </c>
      <c r="H575" s="70">
        <f t="shared" si="226"/>
        <v>0</v>
      </c>
      <c r="I575" s="70">
        <f t="shared" si="226"/>
        <v>0</v>
      </c>
      <c r="J575" s="70">
        <f t="shared" si="226"/>
        <v>0</v>
      </c>
      <c r="K575" s="70">
        <f t="shared" si="226"/>
        <v>0</v>
      </c>
      <c r="L575" s="74" t="s">
        <v>497</v>
      </c>
      <c r="M575" s="35"/>
    </row>
    <row r="576" spans="1:13" s="8" customFormat="1" ht="42" customHeight="1">
      <c r="A576" s="25" t="s">
        <v>59</v>
      </c>
      <c r="B576" s="58">
        <f t="shared" si="221"/>
        <v>0</v>
      </c>
      <c r="C576" s="26">
        <f t="shared" ref="C576:K576" si="227">C577</f>
        <v>0</v>
      </c>
      <c r="D576" s="26">
        <f t="shared" si="227"/>
        <v>0</v>
      </c>
      <c r="E576" s="26">
        <f t="shared" si="227"/>
        <v>0</v>
      </c>
      <c r="F576" s="26">
        <f t="shared" si="227"/>
        <v>0</v>
      </c>
      <c r="G576" s="58">
        <f t="shared" si="224"/>
        <v>0</v>
      </c>
      <c r="H576" s="26">
        <f t="shared" si="227"/>
        <v>0</v>
      </c>
      <c r="I576" s="26">
        <f t="shared" si="227"/>
        <v>0</v>
      </c>
      <c r="J576" s="26">
        <f t="shared" si="227"/>
        <v>0</v>
      </c>
      <c r="K576" s="26">
        <f t="shared" si="227"/>
        <v>0</v>
      </c>
      <c r="L576" s="27" t="s">
        <v>497</v>
      </c>
      <c r="M576" s="35"/>
    </row>
    <row r="577" spans="1:13" s="8" customFormat="1" ht="67.5" customHeight="1">
      <c r="A577" s="25" t="s">
        <v>431</v>
      </c>
      <c r="B577" s="51">
        <f t="shared" si="221"/>
        <v>0</v>
      </c>
      <c r="C577" s="26">
        <v>0</v>
      </c>
      <c r="D577" s="26">
        <v>0</v>
      </c>
      <c r="E577" s="26">
        <v>0</v>
      </c>
      <c r="F577" s="26">
        <v>0</v>
      </c>
      <c r="G577" s="51">
        <v>0</v>
      </c>
      <c r="H577" s="26">
        <v>0</v>
      </c>
      <c r="I577" s="26">
        <v>0</v>
      </c>
      <c r="J577" s="26">
        <v>0</v>
      </c>
      <c r="K577" s="26">
        <v>0</v>
      </c>
      <c r="L577" s="27" t="s">
        <v>497</v>
      </c>
      <c r="M577" s="35" t="s">
        <v>496</v>
      </c>
    </row>
    <row r="578" spans="1:13" s="12" customFormat="1" ht="38.25">
      <c r="A578" s="72" t="s">
        <v>598</v>
      </c>
      <c r="B578" s="73">
        <f t="shared" si="221"/>
        <v>1935856.6399999997</v>
      </c>
      <c r="C578" s="73">
        <f t="shared" ref="C578:K578" si="228">C579+C594+C597</f>
        <v>209506.18999999997</v>
      </c>
      <c r="D578" s="73">
        <f t="shared" si="228"/>
        <v>1569761.0499999998</v>
      </c>
      <c r="E578" s="73">
        <f t="shared" si="228"/>
        <v>156589.4</v>
      </c>
      <c r="F578" s="73">
        <f t="shared" si="228"/>
        <v>0</v>
      </c>
      <c r="G578" s="73">
        <f t="shared" ref="G578:G598" si="229">H578+I578+J578+K578</f>
        <v>1894503.66</v>
      </c>
      <c r="H578" s="73">
        <f t="shared" si="228"/>
        <v>205973.18000000002</v>
      </c>
      <c r="I578" s="73">
        <f t="shared" si="228"/>
        <v>1532425.51</v>
      </c>
      <c r="J578" s="73">
        <f t="shared" si="228"/>
        <v>156104.97</v>
      </c>
      <c r="K578" s="73">
        <f t="shared" si="228"/>
        <v>0</v>
      </c>
      <c r="L578" s="75">
        <f t="shared" si="216"/>
        <v>0.97863840785235023</v>
      </c>
      <c r="M578" s="61"/>
    </row>
    <row r="579" spans="1:13" s="8" customFormat="1" ht="45.75" customHeight="1">
      <c r="A579" s="69" t="s">
        <v>599</v>
      </c>
      <c r="B579" s="70">
        <f>C579+D579+E579</f>
        <v>1905298.7999999998</v>
      </c>
      <c r="C579" s="70">
        <f>C580+C582+C584+C587+C589</f>
        <v>178948.34999999998</v>
      </c>
      <c r="D579" s="70">
        <f>D580+D582+D584+D587+D589</f>
        <v>1569761.0499999998</v>
      </c>
      <c r="E579" s="70">
        <f>E580+E582+E584+E587+E589</f>
        <v>156589.4</v>
      </c>
      <c r="F579" s="70">
        <f>F580+F582+F584+F587+F589</f>
        <v>0</v>
      </c>
      <c r="G579" s="70">
        <f>H579+I579+J579+K579</f>
        <v>1863959.93</v>
      </c>
      <c r="H579" s="70">
        <f>H580+H582+H584+H587+H589</f>
        <v>175429.45</v>
      </c>
      <c r="I579" s="70">
        <f>I580+I582+I584+I587+I589</f>
        <v>1532425.51</v>
      </c>
      <c r="J579" s="70">
        <f>J580+J582+J584+J587+J589</f>
        <v>156104.97</v>
      </c>
      <c r="K579" s="70">
        <f>K580+K582+K584+K587+K589</f>
        <v>0</v>
      </c>
      <c r="L579" s="76">
        <f t="shared" si="216"/>
        <v>0.97830320892450051</v>
      </c>
      <c r="M579" s="35"/>
    </row>
    <row r="580" spans="1:13" s="8" customFormat="1" ht="45" customHeight="1">
      <c r="A580" s="25" t="s">
        <v>432</v>
      </c>
      <c r="B580" s="58">
        <f t="shared" si="221"/>
        <v>401794.17</v>
      </c>
      <c r="C580" s="26">
        <f t="shared" ref="C580:K580" si="230">C581</f>
        <v>20108.61</v>
      </c>
      <c r="D580" s="26">
        <f t="shared" si="230"/>
        <v>381685.56</v>
      </c>
      <c r="E580" s="26">
        <f t="shared" si="230"/>
        <v>0</v>
      </c>
      <c r="F580" s="26">
        <f t="shared" si="230"/>
        <v>0</v>
      </c>
      <c r="G580" s="58">
        <f t="shared" si="229"/>
        <v>371585.36000000004</v>
      </c>
      <c r="H580" s="26">
        <f t="shared" si="230"/>
        <v>18596.34</v>
      </c>
      <c r="I580" s="26">
        <f t="shared" si="230"/>
        <v>352989.02</v>
      </c>
      <c r="J580" s="26">
        <f t="shared" si="230"/>
        <v>0</v>
      </c>
      <c r="K580" s="26">
        <f t="shared" si="230"/>
        <v>0</v>
      </c>
      <c r="L580" s="27">
        <f t="shared" si="216"/>
        <v>0.92481521073339634</v>
      </c>
      <c r="M580" s="35"/>
    </row>
    <row r="581" spans="1:13" s="8" customFormat="1" ht="51" customHeight="1">
      <c r="A581" s="25" t="s">
        <v>433</v>
      </c>
      <c r="B581" s="51">
        <f t="shared" si="221"/>
        <v>401794.17</v>
      </c>
      <c r="C581" s="26">
        <v>20108.61</v>
      </c>
      <c r="D581" s="26">
        <v>381685.56</v>
      </c>
      <c r="E581" s="26">
        <v>0</v>
      </c>
      <c r="F581" s="26">
        <v>0</v>
      </c>
      <c r="G581" s="51">
        <f t="shared" si="229"/>
        <v>371585.36000000004</v>
      </c>
      <c r="H581" s="26">
        <v>18596.34</v>
      </c>
      <c r="I581" s="26">
        <v>352989.02</v>
      </c>
      <c r="J581" s="26">
        <v>0</v>
      </c>
      <c r="K581" s="26">
        <v>0</v>
      </c>
      <c r="L581" s="27">
        <f t="shared" si="216"/>
        <v>0.92481521073339634</v>
      </c>
      <c r="M581" s="35" t="s">
        <v>681</v>
      </c>
    </row>
    <row r="582" spans="1:13" s="8" customFormat="1" ht="42" customHeight="1">
      <c r="A582" s="25" t="s">
        <v>434</v>
      </c>
      <c r="B582" s="58">
        <f t="shared" si="221"/>
        <v>587229.30000000005</v>
      </c>
      <c r="C582" s="26">
        <f t="shared" ref="C582:K582" si="231">C583</f>
        <v>46916.14</v>
      </c>
      <c r="D582" s="26">
        <f t="shared" si="231"/>
        <v>540313.16</v>
      </c>
      <c r="E582" s="26">
        <f t="shared" si="231"/>
        <v>0</v>
      </c>
      <c r="F582" s="26">
        <f t="shared" si="231"/>
        <v>0</v>
      </c>
      <c r="G582" s="58">
        <f t="shared" si="229"/>
        <v>587229.28</v>
      </c>
      <c r="H582" s="26">
        <f t="shared" si="231"/>
        <v>46916.13</v>
      </c>
      <c r="I582" s="26">
        <f t="shared" si="231"/>
        <v>540313.15</v>
      </c>
      <c r="J582" s="26">
        <f t="shared" si="231"/>
        <v>0</v>
      </c>
      <c r="K582" s="26">
        <f t="shared" si="231"/>
        <v>0</v>
      </c>
      <c r="L582" s="27">
        <f t="shared" si="216"/>
        <v>0.99999996594175389</v>
      </c>
      <c r="M582" s="35"/>
    </row>
    <row r="583" spans="1:13" s="8" customFormat="1" ht="56.25" customHeight="1">
      <c r="A583" s="25" t="s">
        <v>435</v>
      </c>
      <c r="B583" s="51">
        <f t="shared" si="221"/>
        <v>587229.30000000005</v>
      </c>
      <c r="C583" s="26">
        <v>46916.14</v>
      </c>
      <c r="D583" s="26">
        <v>540313.16</v>
      </c>
      <c r="E583" s="26">
        <v>0</v>
      </c>
      <c r="F583" s="26">
        <v>0</v>
      </c>
      <c r="G583" s="51">
        <f t="shared" si="229"/>
        <v>587229.28</v>
      </c>
      <c r="H583" s="26">
        <v>46916.13</v>
      </c>
      <c r="I583" s="26">
        <v>540313.15</v>
      </c>
      <c r="J583" s="26">
        <v>0</v>
      </c>
      <c r="K583" s="26">
        <v>0</v>
      </c>
      <c r="L583" s="27">
        <f t="shared" si="216"/>
        <v>0.99999996594175389</v>
      </c>
      <c r="M583" s="35" t="s">
        <v>499</v>
      </c>
    </row>
    <row r="584" spans="1:13" s="8" customFormat="1" ht="39" customHeight="1">
      <c r="A584" s="25" t="s">
        <v>600</v>
      </c>
      <c r="B584" s="58">
        <f>C584+D584+E584+F584</f>
        <v>139013.78999999998</v>
      </c>
      <c r="C584" s="26">
        <f>C585+C586</f>
        <v>34197.449999999997</v>
      </c>
      <c r="D584" s="26">
        <f>D585+D586</f>
        <v>104816.34</v>
      </c>
      <c r="E584" s="26">
        <f>E585+E586</f>
        <v>0</v>
      </c>
      <c r="F584" s="26">
        <f>F585+F586</f>
        <v>0</v>
      </c>
      <c r="G584" s="58">
        <f>H584+I584+J584+K584</f>
        <v>132893.44999999998</v>
      </c>
      <c r="H584" s="26">
        <f>H585+H586</f>
        <v>32691.79</v>
      </c>
      <c r="I584" s="26">
        <f>I585+I586</f>
        <v>100201.65999999999</v>
      </c>
      <c r="J584" s="26">
        <f>J585+J586</f>
        <v>0</v>
      </c>
      <c r="K584" s="26">
        <f>K585+K586</f>
        <v>0</v>
      </c>
      <c r="L584" s="27">
        <f>G584/B584</f>
        <v>0.95597314482253881</v>
      </c>
      <c r="M584" s="35"/>
    </row>
    <row r="585" spans="1:13" s="8" customFormat="1" ht="76.5" customHeight="1">
      <c r="A585" s="25" t="s">
        <v>601</v>
      </c>
      <c r="B585" s="51">
        <f>C585+D585+E585</f>
        <v>129626.84</v>
      </c>
      <c r="C585" s="26">
        <v>31888.2</v>
      </c>
      <c r="D585" s="26">
        <v>97738.64</v>
      </c>
      <c r="E585" s="26">
        <v>0</v>
      </c>
      <c r="F585" s="26">
        <v>0</v>
      </c>
      <c r="G585" s="51">
        <f>H585+I585+J585+K585</f>
        <v>123811.57999999999</v>
      </c>
      <c r="H585" s="26">
        <v>30457.65</v>
      </c>
      <c r="I585" s="26">
        <v>93353.93</v>
      </c>
      <c r="J585" s="26">
        <v>0</v>
      </c>
      <c r="K585" s="26">
        <v>0</v>
      </c>
      <c r="L585" s="27">
        <f>G585/B585</f>
        <v>0.95513845743674686</v>
      </c>
      <c r="M585" s="35" t="s">
        <v>682</v>
      </c>
    </row>
    <row r="586" spans="1:13" s="8" customFormat="1" ht="84.75" customHeight="1">
      <c r="A586" s="25" t="s">
        <v>602</v>
      </c>
      <c r="B586" s="51">
        <f>C586+D586+E586+F586</f>
        <v>9386.9500000000007</v>
      </c>
      <c r="C586" s="26">
        <v>2309.25</v>
      </c>
      <c r="D586" s="26">
        <v>7077.7</v>
      </c>
      <c r="E586" s="26">
        <v>0</v>
      </c>
      <c r="F586" s="26">
        <v>0</v>
      </c>
      <c r="G586" s="51">
        <f>H586+I586+J586+K586</f>
        <v>9081.869999999999</v>
      </c>
      <c r="H586" s="26">
        <v>2234.14</v>
      </c>
      <c r="I586" s="26">
        <v>6847.73</v>
      </c>
      <c r="J586" s="26">
        <v>0</v>
      </c>
      <c r="K586" s="26">
        <v>0</v>
      </c>
      <c r="L586" s="27">
        <f>G586/B586</f>
        <v>0.96749956056013919</v>
      </c>
      <c r="M586" s="35" t="s">
        <v>683</v>
      </c>
    </row>
    <row r="587" spans="1:13" s="8" customFormat="1" ht="25.5">
      <c r="A587" s="25" t="s">
        <v>80</v>
      </c>
      <c r="B587" s="58">
        <f t="shared" si="221"/>
        <v>0</v>
      </c>
      <c r="C587" s="26">
        <f t="shared" ref="C587:K587" si="232">C588</f>
        <v>0</v>
      </c>
      <c r="D587" s="26">
        <f t="shared" si="232"/>
        <v>0</v>
      </c>
      <c r="E587" s="26">
        <f t="shared" si="232"/>
        <v>0</v>
      </c>
      <c r="F587" s="26">
        <f t="shared" si="232"/>
        <v>0</v>
      </c>
      <c r="G587" s="58">
        <f t="shared" si="229"/>
        <v>0</v>
      </c>
      <c r="H587" s="26">
        <f t="shared" si="232"/>
        <v>0</v>
      </c>
      <c r="I587" s="26">
        <f t="shared" si="232"/>
        <v>0</v>
      </c>
      <c r="J587" s="26">
        <f t="shared" si="232"/>
        <v>0</v>
      </c>
      <c r="K587" s="26">
        <f t="shared" si="232"/>
        <v>0</v>
      </c>
      <c r="L587" s="27" t="s">
        <v>497</v>
      </c>
      <c r="M587" s="35"/>
    </row>
    <row r="588" spans="1:13" s="8" customFormat="1" ht="84" customHeight="1">
      <c r="A588" s="25" t="s">
        <v>436</v>
      </c>
      <c r="B588" s="51">
        <f t="shared" si="221"/>
        <v>0</v>
      </c>
      <c r="C588" s="26">
        <v>0</v>
      </c>
      <c r="D588" s="26">
        <v>0</v>
      </c>
      <c r="E588" s="26">
        <v>0</v>
      </c>
      <c r="F588" s="26">
        <v>0</v>
      </c>
      <c r="G588" s="51">
        <f t="shared" si="229"/>
        <v>0</v>
      </c>
      <c r="H588" s="26">
        <v>0</v>
      </c>
      <c r="I588" s="26">
        <v>0</v>
      </c>
      <c r="J588" s="26">
        <v>0</v>
      </c>
      <c r="K588" s="26">
        <v>0</v>
      </c>
      <c r="L588" s="27" t="s">
        <v>497</v>
      </c>
      <c r="M588" s="35" t="s">
        <v>496</v>
      </c>
    </row>
    <row r="589" spans="1:13" s="8" customFormat="1" ht="69.75" customHeight="1">
      <c r="A589" s="25" t="s">
        <v>603</v>
      </c>
      <c r="B589" s="58">
        <f t="shared" ref="B589:I589" si="233">B590+B591+B592+B593</f>
        <v>777261.53999999992</v>
      </c>
      <c r="C589" s="26">
        <f t="shared" si="233"/>
        <v>77726.149999999994</v>
      </c>
      <c r="D589" s="26">
        <f t="shared" si="233"/>
        <v>542945.99</v>
      </c>
      <c r="E589" s="26">
        <f t="shared" si="233"/>
        <v>156589.4</v>
      </c>
      <c r="F589" s="26">
        <f t="shared" si="233"/>
        <v>0</v>
      </c>
      <c r="G589" s="58">
        <f t="shared" si="233"/>
        <v>772251.83999999985</v>
      </c>
      <c r="H589" s="26">
        <f t="shared" si="233"/>
        <v>77225.19</v>
      </c>
      <c r="I589" s="26">
        <f t="shared" si="233"/>
        <v>538921.67999999993</v>
      </c>
      <c r="J589" s="26">
        <f>J590+J591+J592</f>
        <v>156104.97</v>
      </c>
      <c r="K589" s="26">
        <f>K590+K591</f>
        <v>0</v>
      </c>
      <c r="L589" s="27">
        <f>G589/B589</f>
        <v>0.99355467916243478</v>
      </c>
      <c r="M589" s="35"/>
    </row>
    <row r="590" spans="1:13" s="8" customFormat="1" ht="51.75" customHeight="1">
      <c r="A590" s="25" t="s">
        <v>604</v>
      </c>
      <c r="B590" s="51">
        <f>C590+D590+E590+F590</f>
        <v>648788.01</v>
      </c>
      <c r="C590" s="26">
        <v>64878.8</v>
      </c>
      <c r="D590" s="26">
        <v>444319.81</v>
      </c>
      <c r="E590" s="26">
        <v>139589.4</v>
      </c>
      <c r="F590" s="26">
        <v>0</v>
      </c>
      <c r="G590" s="51">
        <f>H590+I590+J590+K590</f>
        <v>648567.36</v>
      </c>
      <c r="H590" s="26">
        <v>64856.74</v>
      </c>
      <c r="I590" s="26">
        <v>444121.22</v>
      </c>
      <c r="J590" s="26">
        <v>139589.4</v>
      </c>
      <c r="K590" s="26">
        <v>0</v>
      </c>
      <c r="L590" s="27">
        <f>G590/B590</f>
        <v>0.99965990431913188</v>
      </c>
      <c r="M590" s="35" t="s">
        <v>499</v>
      </c>
    </row>
    <row r="591" spans="1:13" s="8" customFormat="1" ht="55.5" customHeight="1">
      <c r="A591" s="25" t="s">
        <v>605</v>
      </c>
      <c r="B591" s="51">
        <f>C591+D591+E591+F591</f>
        <v>52000</v>
      </c>
      <c r="C591" s="26">
        <v>5200</v>
      </c>
      <c r="D591" s="26">
        <v>29800</v>
      </c>
      <c r="E591" s="26">
        <v>17000</v>
      </c>
      <c r="F591" s="26">
        <v>0</v>
      </c>
      <c r="G591" s="51">
        <f>H591+I591+J591</f>
        <v>47210.95</v>
      </c>
      <c r="H591" s="26">
        <v>4721.09</v>
      </c>
      <c r="I591" s="26">
        <v>25974.29</v>
      </c>
      <c r="J591" s="26">
        <v>16515.57</v>
      </c>
      <c r="K591" s="26">
        <v>0</v>
      </c>
      <c r="L591" s="27">
        <f>G591/B591</f>
        <v>0.9079028846153846</v>
      </c>
      <c r="M591" s="35" t="s">
        <v>684</v>
      </c>
    </row>
    <row r="592" spans="1:13" s="8" customFormat="1" ht="64.5" customHeight="1">
      <c r="A592" s="25" t="s">
        <v>606</v>
      </c>
      <c r="B592" s="51">
        <f>C592+D592+E592</f>
        <v>41841.689999999995</v>
      </c>
      <c r="C592" s="26">
        <v>4184.17</v>
      </c>
      <c r="D592" s="26">
        <v>37657.519999999997</v>
      </c>
      <c r="E592" s="26">
        <v>0</v>
      </c>
      <c r="F592" s="26">
        <v>0</v>
      </c>
      <c r="G592" s="51">
        <f>H592+I592+J592+K592</f>
        <v>41841.689999999995</v>
      </c>
      <c r="H592" s="26">
        <v>4184.17</v>
      </c>
      <c r="I592" s="26">
        <v>37657.519999999997</v>
      </c>
      <c r="J592" s="26">
        <v>0</v>
      </c>
      <c r="K592" s="26">
        <v>0</v>
      </c>
      <c r="L592" s="27">
        <f>G592/B592</f>
        <v>1</v>
      </c>
      <c r="M592" s="35" t="s">
        <v>499</v>
      </c>
    </row>
    <row r="593" spans="1:13" s="8" customFormat="1" ht="67.5" customHeight="1">
      <c r="A593" s="25" t="s">
        <v>607</v>
      </c>
      <c r="B593" s="51">
        <f>C593+D593+E593+F593</f>
        <v>34631.839999999997</v>
      </c>
      <c r="C593" s="26">
        <v>3463.18</v>
      </c>
      <c r="D593" s="26">
        <v>31168.66</v>
      </c>
      <c r="E593" s="26">
        <v>0</v>
      </c>
      <c r="F593" s="26">
        <v>0</v>
      </c>
      <c r="G593" s="51">
        <f>H593+I593+J593+K593</f>
        <v>34631.840000000004</v>
      </c>
      <c r="H593" s="26">
        <v>3463.19</v>
      </c>
      <c r="I593" s="26">
        <v>31168.65</v>
      </c>
      <c r="J593" s="26">
        <v>0</v>
      </c>
      <c r="K593" s="26">
        <v>0</v>
      </c>
      <c r="L593" s="27">
        <f>G593/B593</f>
        <v>1.0000000000000002</v>
      </c>
      <c r="M593" s="35" t="s">
        <v>499</v>
      </c>
    </row>
    <row r="594" spans="1:13" s="8" customFormat="1" ht="41.25" customHeight="1">
      <c r="A594" s="69" t="s">
        <v>608</v>
      </c>
      <c r="B594" s="70">
        <f t="shared" si="221"/>
        <v>0</v>
      </c>
      <c r="C594" s="70">
        <f t="shared" ref="C594:K594" si="234">C595</f>
        <v>0</v>
      </c>
      <c r="D594" s="70">
        <f t="shared" si="234"/>
        <v>0</v>
      </c>
      <c r="E594" s="70">
        <f t="shared" si="234"/>
        <v>0</v>
      </c>
      <c r="F594" s="70">
        <f t="shared" si="234"/>
        <v>0</v>
      </c>
      <c r="G594" s="70">
        <f t="shared" si="229"/>
        <v>0</v>
      </c>
      <c r="H594" s="70">
        <f t="shared" si="234"/>
        <v>0</v>
      </c>
      <c r="I594" s="70">
        <f t="shared" si="234"/>
        <v>0</v>
      </c>
      <c r="J594" s="70">
        <f t="shared" si="234"/>
        <v>0</v>
      </c>
      <c r="K594" s="70">
        <f t="shared" si="234"/>
        <v>0</v>
      </c>
      <c r="L594" s="74" t="s">
        <v>497</v>
      </c>
      <c r="M594" s="35"/>
    </row>
    <row r="595" spans="1:13" s="8" customFormat="1" ht="38.25">
      <c r="A595" s="25" t="s">
        <v>609</v>
      </c>
      <c r="B595" s="58">
        <f t="shared" si="221"/>
        <v>0</v>
      </c>
      <c r="C595" s="26">
        <f t="shared" ref="C595:K595" si="235">C596</f>
        <v>0</v>
      </c>
      <c r="D595" s="26">
        <f t="shared" si="235"/>
        <v>0</v>
      </c>
      <c r="E595" s="26">
        <f t="shared" si="235"/>
        <v>0</v>
      </c>
      <c r="F595" s="26">
        <f t="shared" si="235"/>
        <v>0</v>
      </c>
      <c r="G595" s="58">
        <f t="shared" si="229"/>
        <v>0</v>
      </c>
      <c r="H595" s="26">
        <f t="shared" si="235"/>
        <v>0</v>
      </c>
      <c r="I595" s="26">
        <f t="shared" si="235"/>
        <v>0</v>
      </c>
      <c r="J595" s="26">
        <f t="shared" si="235"/>
        <v>0</v>
      </c>
      <c r="K595" s="26">
        <f t="shared" si="235"/>
        <v>0</v>
      </c>
      <c r="L595" s="27" t="s">
        <v>497</v>
      </c>
      <c r="M595" s="35"/>
    </row>
    <row r="596" spans="1:13" s="8" customFormat="1" ht="53.25" customHeight="1">
      <c r="A596" s="25" t="s">
        <v>610</v>
      </c>
      <c r="B596" s="51">
        <f t="shared" ref="B596:B616" si="236">C596+D596+E596+F596</f>
        <v>0</v>
      </c>
      <c r="C596" s="26">
        <v>0</v>
      </c>
      <c r="D596" s="26">
        <v>0</v>
      </c>
      <c r="E596" s="26">
        <v>0</v>
      </c>
      <c r="F596" s="26">
        <v>0</v>
      </c>
      <c r="G596" s="51">
        <f t="shared" si="229"/>
        <v>0</v>
      </c>
      <c r="H596" s="26">
        <v>0</v>
      </c>
      <c r="I596" s="26">
        <v>0</v>
      </c>
      <c r="J596" s="26">
        <v>0</v>
      </c>
      <c r="K596" s="26">
        <v>0</v>
      </c>
      <c r="L596" s="27" t="s">
        <v>497</v>
      </c>
      <c r="M596" s="35" t="s">
        <v>496</v>
      </c>
    </row>
    <row r="597" spans="1:13" s="8" customFormat="1" ht="25.5">
      <c r="A597" s="69" t="s">
        <v>437</v>
      </c>
      <c r="B597" s="70">
        <f t="shared" si="236"/>
        <v>30557.84</v>
      </c>
      <c r="C597" s="70">
        <f t="shared" ref="C597:K597" si="237">C598</f>
        <v>30557.84</v>
      </c>
      <c r="D597" s="70">
        <f t="shared" si="237"/>
        <v>0</v>
      </c>
      <c r="E597" s="70">
        <f t="shared" si="237"/>
        <v>0</v>
      </c>
      <c r="F597" s="70">
        <f t="shared" si="237"/>
        <v>0</v>
      </c>
      <c r="G597" s="70">
        <f t="shared" si="229"/>
        <v>30543.73</v>
      </c>
      <c r="H597" s="70">
        <f t="shared" si="237"/>
        <v>30543.73</v>
      </c>
      <c r="I597" s="70">
        <f t="shared" si="237"/>
        <v>0</v>
      </c>
      <c r="J597" s="70">
        <f t="shared" si="237"/>
        <v>0</v>
      </c>
      <c r="K597" s="70">
        <f t="shared" si="237"/>
        <v>0</v>
      </c>
      <c r="L597" s="76">
        <f t="shared" ref="L597:L600" si="238">G597/B597</f>
        <v>0.99953825270372509</v>
      </c>
      <c r="M597" s="35"/>
    </row>
    <row r="598" spans="1:13" s="8" customFormat="1" ht="46.5" customHeight="1">
      <c r="A598" s="25" t="s">
        <v>59</v>
      </c>
      <c r="B598" s="58">
        <f t="shared" si="236"/>
        <v>30557.84</v>
      </c>
      <c r="C598" s="26">
        <f t="shared" ref="C598:K598" si="239">C599</f>
        <v>30557.84</v>
      </c>
      <c r="D598" s="26">
        <f t="shared" si="239"/>
        <v>0</v>
      </c>
      <c r="E598" s="26">
        <f t="shared" si="239"/>
        <v>0</v>
      </c>
      <c r="F598" s="26">
        <f t="shared" si="239"/>
        <v>0</v>
      </c>
      <c r="G598" s="58">
        <f t="shared" si="229"/>
        <v>30543.73</v>
      </c>
      <c r="H598" s="26">
        <f t="shared" si="239"/>
        <v>30543.73</v>
      </c>
      <c r="I598" s="26">
        <f t="shared" si="239"/>
        <v>0</v>
      </c>
      <c r="J598" s="26">
        <f t="shared" si="239"/>
        <v>0</v>
      </c>
      <c r="K598" s="26">
        <f t="shared" si="239"/>
        <v>0</v>
      </c>
      <c r="L598" s="27">
        <f t="shared" si="238"/>
        <v>0.99953825270372509</v>
      </c>
      <c r="M598" s="35"/>
    </row>
    <row r="599" spans="1:13" s="11" customFormat="1" ht="55.5" customHeight="1">
      <c r="A599" s="25" t="s">
        <v>438</v>
      </c>
      <c r="B599" s="51">
        <f t="shared" si="236"/>
        <v>30557.84</v>
      </c>
      <c r="C599" s="26">
        <v>30557.84</v>
      </c>
      <c r="D599" s="26">
        <v>0</v>
      </c>
      <c r="E599" s="26">
        <v>0</v>
      </c>
      <c r="F599" s="26">
        <v>0</v>
      </c>
      <c r="G599" s="51">
        <f>H599+I599+J599+K599</f>
        <v>30543.73</v>
      </c>
      <c r="H599" s="26">
        <v>30543.73</v>
      </c>
      <c r="I599" s="26">
        <v>0</v>
      </c>
      <c r="J599" s="26">
        <v>0</v>
      </c>
      <c r="K599" s="26">
        <v>0</v>
      </c>
      <c r="L599" s="27">
        <f t="shared" si="238"/>
        <v>0.99953825270372509</v>
      </c>
      <c r="M599" s="35" t="s">
        <v>499</v>
      </c>
    </row>
    <row r="600" spans="1:13" s="12" customFormat="1" ht="25.5">
      <c r="A600" s="72" t="s">
        <v>439</v>
      </c>
      <c r="B600" s="73">
        <f>C600+D600+E600+F600</f>
        <v>556102.90031000006</v>
      </c>
      <c r="C600" s="73">
        <f>C601+C614+C617</f>
        <v>174871.19511</v>
      </c>
      <c r="D600" s="73">
        <f>D601+D614+D617</f>
        <v>381231.70520000003</v>
      </c>
      <c r="E600" s="73">
        <f>E601+E614+E617</f>
        <v>0</v>
      </c>
      <c r="F600" s="73">
        <f>F601+F614+F617</f>
        <v>0</v>
      </c>
      <c r="G600" s="73">
        <f>H600+I600+J600+K600</f>
        <v>527195.74659</v>
      </c>
      <c r="H600" s="73">
        <f>H601+H614+H617</f>
        <v>164397.87328999999</v>
      </c>
      <c r="I600" s="73">
        <f>I601+I614+I617</f>
        <v>362797.87329999998</v>
      </c>
      <c r="J600" s="73">
        <f>J601+J614+J617</f>
        <v>0</v>
      </c>
      <c r="K600" s="73">
        <f>K601+K614+K617</f>
        <v>0</v>
      </c>
      <c r="L600" s="75">
        <f t="shared" si="238"/>
        <v>0.94801833670731483</v>
      </c>
      <c r="M600" s="61"/>
    </row>
    <row r="601" spans="1:13" s="8" customFormat="1" ht="41.25" customHeight="1">
      <c r="A601" s="69" t="s">
        <v>440</v>
      </c>
      <c r="B601" s="70">
        <f t="shared" si="236"/>
        <v>0</v>
      </c>
      <c r="C601" s="70">
        <f>C602+C604</f>
        <v>0</v>
      </c>
      <c r="D601" s="70">
        <f>D602+D604</f>
        <v>0</v>
      </c>
      <c r="E601" s="70">
        <f>E602+E604</f>
        <v>0</v>
      </c>
      <c r="F601" s="70">
        <f>F602+F604</f>
        <v>0</v>
      </c>
      <c r="G601" s="70">
        <f t="shared" ref="G601:G613" si="240">H601+I601+J601+K601</f>
        <v>0</v>
      </c>
      <c r="H601" s="70">
        <f>H602+H604</f>
        <v>0</v>
      </c>
      <c r="I601" s="70">
        <f>I602+I604</f>
        <v>0</v>
      </c>
      <c r="J601" s="70">
        <f>J602+J604</f>
        <v>0</v>
      </c>
      <c r="K601" s="70">
        <f>K602+K604</f>
        <v>0</v>
      </c>
      <c r="L601" s="74" t="s">
        <v>497</v>
      </c>
      <c r="M601" s="35"/>
    </row>
    <row r="602" spans="1:13" s="8" customFormat="1" ht="81.75" customHeight="1">
      <c r="A602" s="25" t="s">
        <v>441</v>
      </c>
      <c r="B602" s="58">
        <f>B603</f>
        <v>0</v>
      </c>
      <c r="C602" s="26">
        <f>C603</f>
        <v>0</v>
      </c>
      <c r="D602" s="26">
        <f>D603</f>
        <v>0</v>
      </c>
      <c r="E602" s="26">
        <f>E603</f>
        <v>0</v>
      </c>
      <c r="F602" s="26">
        <f>F603</f>
        <v>0</v>
      </c>
      <c r="G602" s="58">
        <f t="shared" si="240"/>
        <v>0</v>
      </c>
      <c r="H602" s="26">
        <f>H603</f>
        <v>0</v>
      </c>
      <c r="I602" s="26">
        <f>I603</f>
        <v>0</v>
      </c>
      <c r="J602" s="26">
        <f>J603</f>
        <v>0</v>
      </c>
      <c r="K602" s="26">
        <f>K603</f>
        <v>0</v>
      </c>
      <c r="L602" s="27" t="s">
        <v>497</v>
      </c>
      <c r="M602" s="35"/>
    </row>
    <row r="603" spans="1:13" s="8" customFormat="1" ht="67.5" customHeight="1">
      <c r="A603" s="25" t="s">
        <v>442</v>
      </c>
      <c r="B603" s="51">
        <f t="shared" si="236"/>
        <v>0</v>
      </c>
      <c r="C603" s="26">
        <v>0</v>
      </c>
      <c r="D603" s="26">
        <v>0</v>
      </c>
      <c r="E603" s="26">
        <v>0</v>
      </c>
      <c r="F603" s="26">
        <v>0</v>
      </c>
      <c r="G603" s="51">
        <f t="shared" si="240"/>
        <v>0</v>
      </c>
      <c r="H603" s="26">
        <v>0</v>
      </c>
      <c r="I603" s="26">
        <v>0</v>
      </c>
      <c r="J603" s="26">
        <v>0</v>
      </c>
      <c r="K603" s="26">
        <v>0</v>
      </c>
      <c r="L603" s="27" t="s">
        <v>497</v>
      </c>
      <c r="M603" s="35" t="s">
        <v>496</v>
      </c>
    </row>
    <row r="604" spans="1:13" s="8" customFormat="1" ht="48" customHeight="1">
      <c r="A604" s="25" t="s">
        <v>443</v>
      </c>
      <c r="B604" s="58">
        <f t="shared" si="236"/>
        <v>0</v>
      </c>
      <c r="C604" s="26">
        <f t="shared" ref="C604:K604" si="241">C605+C606+C607+C608+C609+C610+C611+C612+C613</f>
        <v>0</v>
      </c>
      <c r="D604" s="26">
        <f t="shared" si="241"/>
        <v>0</v>
      </c>
      <c r="E604" s="26">
        <f t="shared" si="241"/>
        <v>0</v>
      </c>
      <c r="F604" s="26">
        <f t="shared" si="241"/>
        <v>0</v>
      </c>
      <c r="G604" s="58">
        <f t="shared" si="240"/>
        <v>0</v>
      </c>
      <c r="H604" s="26">
        <f t="shared" si="241"/>
        <v>0</v>
      </c>
      <c r="I604" s="26">
        <f t="shared" si="241"/>
        <v>0</v>
      </c>
      <c r="J604" s="26">
        <f t="shared" si="241"/>
        <v>0</v>
      </c>
      <c r="K604" s="26">
        <f t="shared" si="241"/>
        <v>0</v>
      </c>
      <c r="L604" s="27" t="s">
        <v>497</v>
      </c>
      <c r="M604" s="35"/>
    </row>
    <row r="605" spans="1:13" s="7" customFormat="1" ht="39.75" customHeight="1">
      <c r="A605" s="24" t="s">
        <v>444</v>
      </c>
      <c r="B605" s="51">
        <f t="shared" si="236"/>
        <v>0</v>
      </c>
      <c r="C605" s="23">
        <v>0</v>
      </c>
      <c r="D605" s="23">
        <v>0</v>
      </c>
      <c r="E605" s="23">
        <v>0</v>
      </c>
      <c r="F605" s="23">
        <v>0</v>
      </c>
      <c r="G605" s="51">
        <f t="shared" si="240"/>
        <v>0</v>
      </c>
      <c r="H605" s="26">
        <v>0</v>
      </c>
      <c r="I605" s="26">
        <v>0</v>
      </c>
      <c r="J605" s="26">
        <v>0</v>
      </c>
      <c r="K605" s="26">
        <v>0</v>
      </c>
      <c r="L605" s="27" t="s">
        <v>497</v>
      </c>
      <c r="M605" s="35" t="s">
        <v>496</v>
      </c>
    </row>
    <row r="606" spans="1:13" s="7" customFormat="1" ht="38.25" customHeight="1">
      <c r="A606" s="24" t="s">
        <v>445</v>
      </c>
      <c r="B606" s="51">
        <f t="shared" si="236"/>
        <v>0</v>
      </c>
      <c r="C606" s="23">
        <v>0</v>
      </c>
      <c r="D606" s="23">
        <v>0</v>
      </c>
      <c r="E606" s="23">
        <v>0</v>
      </c>
      <c r="F606" s="23">
        <v>0</v>
      </c>
      <c r="G606" s="51">
        <f t="shared" si="240"/>
        <v>0</v>
      </c>
      <c r="H606" s="26">
        <v>0</v>
      </c>
      <c r="I606" s="26">
        <v>0</v>
      </c>
      <c r="J606" s="26">
        <v>0</v>
      </c>
      <c r="K606" s="26">
        <v>0</v>
      </c>
      <c r="L606" s="27" t="s">
        <v>497</v>
      </c>
      <c r="M606" s="35" t="s">
        <v>496</v>
      </c>
    </row>
    <row r="607" spans="1:13" s="7" customFormat="1" ht="38.25">
      <c r="A607" s="24" t="s">
        <v>446</v>
      </c>
      <c r="B607" s="51">
        <f t="shared" si="236"/>
        <v>0</v>
      </c>
      <c r="C607" s="23">
        <v>0</v>
      </c>
      <c r="D607" s="23">
        <v>0</v>
      </c>
      <c r="E607" s="23">
        <v>0</v>
      </c>
      <c r="F607" s="23">
        <v>0</v>
      </c>
      <c r="G607" s="51">
        <f t="shared" si="240"/>
        <v>0</v>
      </c>
      <c r="H607" s="26">
        <v>0</v>
      </c>
      <c r="I607" s="26">
        <v>0</v>
      </c>
      <c r="J607" s="26">
        <v>0</v>
      </c>
      <c r="K607" s="26">
        <v>0</v>
      </c>
      <c r="L607" s="27" t="s">
        <v>497</v>
      </c>
      <c r="M607" s="35" t="s">
        <v>496</v>
      </c>
    </row>
    <row r="608" spans="1:13" s="7" customFormat="1" ht="38.25">
      <c r="A608" s="24" t="s">
        <v>447</v>
      </c>
      <c r="B608" s="51">
        <f t="shared" si="236"/>
        <v>0</v>
      </c>
      <c r="C608" s="23">
        <v>0</v>
      </c>
      <c r="D608" s="23">
        <v>0</v>
      </c>
      <c r="E608" s="23">
        <v>0</v>
      </c>
      <c r="F608" s="23">
        <v>0</v>
      </c>
      <c r="G608" s="51">
        <f t="shared" si="240"/>
        <v>0</v>
      </c>
      <c r="H608" s="26">
        <v>0</v>
      </c>
      <c r="I608" s="26">
        <v>0</v>
      </c>
      <c r="J608" s="26">
        <v>0</v>
      </c>
      <c r="K608" s="26">
        <v>0</v>
      </c>
      <c r="L608" s="27" t="s">
        <v>497</v>
      </c>
      <c r="M608" s="35" t="s">
        <v>496</v>
      </c>
    </row>
    <row r="609" spans="1:13" s="7" customFormat="1" ht="42.75" customHeight="1">
      <c r="A609" s="24" t="s">
        <v>448</v>
      </c>
      <c r="B609" s="51">
        <f t="shared" si="236"/>
        <v>0</v>
      </c>
      <c r="C609" s="23">
        <v>0</v>
      </c>
      <c r="D609" s="23">
        <v>0</v>
      </c>
      <c r="E609" s="23">
        <v>0</v>
      </c>
      <c r="F609" s="23">
        <v>0</v>
      </c>
      <c r="G609" s="51">
        <f t="shared" si="240"/>
        <v>0</v>
      </c>
      <c r="H609" s="26">
        <v>0</v>
      </c>
      <c r="I609" s="26">
        <v>0</v>
      </c>
      <c r="J609" s="26">
        <v>0</v>
      </c>
      <c r="K609" s="26">
        <v>0</v>
      </c>
      <c r="L609" s="27" t="s">
        <v>497</v>
      </c>
      <c r="M609" s="35" t="s">
        <v>496</v>
      </c>
    </row>
    <row r="610" spans="1:13" s="7" customFormat="1" ht="43.5" customHeight="1">
      <c r="A610" s="28" t="s">
        <v>449</v>
      </c>
      <c r="B610" s="51">
        <f t="shared" si="236"/>
        <v>0</v>
      </c>
      <c r="C610" s="23">
        <v>0</v>
      </c>
      <c r="D610" s="23">
        <v>0</v>
      </c>
      <c r="E610" s="23">
        <v>0</v>
      </c>
      <c r="F610" s="23">
        <v>0</v>
      </c>
      <c r="G610" s="51">
        <f t="shared" si="240"/>
        <v>0</v>
      </c>
      <c r="H610" s="26">
        <v>0</v>
      </c>
      <c r="I610" s="26">
        <v>0</v>
      </c>
      <c r="J610" s="26">
        <v>0</v>
      </c>
      <c r="K610" s="26">
        <v>0</v>
      </c>
      <c r="L610" s="27" t="s">
        <v>497</v>
      </c>
      <c r="M610" s="35" t="s">
        <v>496</v>
      </c>
    </row>
    <row r="611" spans="1:13" s="7" customFormat="1" ht="56.25" customHeight="1">
      <c r="A611" s="24" t="s">
        <v>450</v>
      </c>
      <c r="B611" s="51">
        <f t="shared" si="236"/>
        <v>0</v>
      </c>
      <c r="C611" s="23">
        <v>0</v>
      </c>
      <c r="D611" s="23">
        <v>0</v>
      </c>
      <c r="E611" s="23">
        <v>0</v>
      </c>
      <c r="F611" s="23">
        <v>0</v>
      </c>
      <c r="G611" s="51">
        <f t="shared" si="240"/>
        <v>0</v>
      </c>
      <c r="H611" s="26">
        <v>0</v>
      </c>
      <c r="I611" s="26">
        <v>0</v>
      </c>
      <c r="J611" s="26">
        <v>0</v>
      </c>
      <c r="K611" s="26">
        <v>0</v>
      </c>
      <c r="L611" s="27" t="s">
        <v>497</v>
      </c>
      <c r="M611" s="35" t="s">
        <v>496</v>
      </c>
    </row>
    <row r="612" spans="1:13" s="7" customFormat="1" ht="54.75" customHeight="1">
      <c r="A612" s="24" t="s">
        <v>451</v>
      </c>
      <c r="B612" s="51">
        <f t="shared" si="236"/>
        <v>0</v>
      </c>
      <c r="C612" s="23">
        <v>0</v>
      </c>
      <c r="D612" s="23">
        <v>0</v>
      </c>
      <c r="E612" s="23">
        <v>0</v>
      </c>
      <c r="F612" s="23">
        <v>0</v>
      </c>
      <c r="G612" s="51">
        <f t="shared" si="240"/>
        <v>0</v>
      </c>
      <c r="H612" s="26">
        <v>0</v>
      </c>
      <c r="I612" s="26">
        <v>0</v>
      </c>
      <c r="J612" s="26">
        <v>0</v>
      </c>
      <c r="K612" s="26">
        <v>0</v>
      </c>
      <c r="L612" s="27" t="s">
        <v>497</v>
      </c>
      <c r="M612" s="35" t="s">
        <v>496</v>
      </c>
    </row>
    <row r="613" spans="1:13" s="7" customFormat="1" ht="55.5" customHeight="1">
      <c r="A613" s="24" t="s">
        <v>452</v>
      </c>
      <c r="B613" s="51">
        <f t="shared" si="236"/>
        <v>0</v>
      </c>
      <c r="C613" s="23">
        <v>0</v>
      </c>
      <c r="D613" s="23">
        <v>0</v>
      </c>
      <c r="E613" s="23">
        <v>0</v>
      </c>
      <c r="F613" s="23">
        <v>0</v>
      </c>
      <c r="G613" s="51">
        <f t="shared" si="240"/>
        <v>0</v>
      </c>
      <c r="H613" s="26">
        <v>0</v>
      </c>
      <c r="I613" s="26">
        <v>0</v>
      </c>
      <c r="J613" s="26">
        <v>0</v>
      </c>
      <c r="K613" s="26">
        <v>0</v>
      </c>
      <c r="L613" s="27" t="s">
        <v>497</v>
      </c>
      <c r="M613" s="35" t="s">
        <v>496</v>
      </c>
    </row>
    <row r="614" spans="1:13" s="7" customFormat="1" ht="57" customHeight="1">
      <c r="A614" s="69" t="s">
        <v>453</v>
      </c>
      <c r="B614" s="70">
        <f t="shared" si="236"/>
        <v>0</v>
      </c>
      <c r="C614" s="70">
        <f t="shared" ref="C614:K614" si="242">C615</f>
        <v>0</v>
      </c>
      <c r="D614" s="70">
        <f t="shared" si="242"/>
        <v>0</v>
      </c>
      <c r="E614" s="70">
        <f t="shared" si="242"/>
        <v>0</v>
      </c>
      <c r="F614" s="70">
        <f t="shared" si="242"/>
        <v>0</v>
      </c>
      <c r="G614" s="70">
        <f t="shared" si="242"/>
        <v>0</v>
      </c>
      <c r="H614" s="70">
        <f t="shared" si="242"/>
        <v>0</v>
      </c>
      <c r="I614" s="70">
        <f t="shared" si="242"/>
        <v>0</v>
      </c>
      <c r="J614" s="70">
        <f t="shared" si="242"/>
        <v>0</v>
      </c>
      <c r="K614" s="70">
        <f t="shared" si="242"/>
        <v>0</v>
      </c>
      <c r="L614" s="76" t="s">
        <v>497</v>
      </c>
      <c r="M614" s="35"/>
    </row>
    <row r="615" spans="1:13" s="7" customFormat="1" ht="44.25" customHeight="1">
      <c r="A615" s="25" t="s">
        <v>454</v>
      </c>
      <c r="B615" s="58">
        <f t="shared" si="236"/>
        <v>0</v>
      </c>
      <c r="C615" s="26">
        <f t="shared" ref="C615:K615" si="243">C616</f>
        <v>0</v>
      </c>
      <c r="D615" s="26">
        <f t="shared" si="243"/>
        <v>0</v>
      </c>
      <c r="E615" s="26">
        <f t="shared" si="243"/>
        <v>0</v>
      </c>
      <c r="F615" s="26">
        <f t="shared" si="243"/>
        <v>0</v>
      </c>
      <c r="G615" s="58">
        <f t="shared" si="243"/>
        <v>0</v>
      </c>
      <c r="H615" s="26">
        <f t="shared" si="243"/>
        <v>0</v>
      </c>
      <c r="I615" s="26">
        <f t="shared" si="243"/>
        <v>0</v>
      </c>
      <c r="J615" s="26">
        <f t="shared" si="243"/>
        <v>0</v>
      </c>
      <c r="K615" s="26">
        <f t="shared" si="243"/>
        <v>0</v>
      </c>
      <c r="L615" s="27" t="s">
        <v>497</v>
      </c>
      <c r="M615" s="35"/>
    </row>
    <row r="616" spans="1:13" s="7" customFormat="1" ht="56.25" customHeight="1">
      <c r="A616" s="24" t="s">
        <v>455</v>
      </c>
      <c r="B616" s="51">
        <f t="shared" si="236"/>
        <v>0</v>
      </c>
      <c r="C616" s="23">
        <v>0</v>
      </c>
      <c r="D616" s="23">
        <v>0</v>
      </c>
      <c r="E616" s="23">
        <v>0</v>
      </c>
      <c r="F616" s="23">
        <v>0</v>
      </c>
      <c r="G616" s="51">
        <f>H616+I616+J616+K616</f>
        <v>0</v>
      </c>
      <c r="H616" s="26">
        <v>0</v>
      </c>
      <c r="I616" s="26">
        <v>0</v>
      </c>
      <c r="J616" s="26">
        <v>0</v>
      </c>
      <c r="K616" s="26">
        <v>0</v>
      </c>
      <c r="L616" s="27" t="s">
        <v>497</v>
      </c>
      <c r="M616" s="35" t="s">
        <v>496</v>
      </c>
    </row>
    <row r="617" spans="1:13" s="7" customFormat="1" ht="66.75" customHeight="1">
      <c r="A617" s="69" t="s">
        <v>611</v>
      </c>
      <c r="B617" s="70">
        <f>C617+D617+E617+F617</f>
        <v>556102.90031000006</v>
      </c>
      <c r="C617" s="70">
        <f t="shared" ref="C617:F618" si="244">C618</f>
        <v>174871.19511</v>
      </c>
      <c r="D617" s="70">
        <f t="shared" si="244"/>
        <v>381231.70520000003</v>
      </c>
      <c r="E617" s="70">
        <f t="shared" si="244"/>
        <v>0</v>
      </c>
      <c r="F617" s="70">
        <f t="shared" si="244"/>
        <v>0</v>
      </c>
      <c r="G617" s="70">
        <f>H617+I617+J617+K617</f>
        <v>527195.74659</v>
      </c>
      <c r="H617" s="70">
        <f t="shared" ref="H617:K618" si="245">H618</f>
        <v>164397.87328999999</v>
      </c>
      <c r="I617" s="70">
        <f t="shared" si="245"/>
        <v>362797.87329999998</v>
      </c>
      <c r="J617" s="70">
        <f t="shared" si="245"/>
        <v>0</v>
      </c>
      <c r="K617" s="70">
        <f t="shared" si="245"/>
        <v>0</v>
      </c>
      <c r="L617" s="76">
        <f>G617/B617</f>
        <v>0.94801833670731483</v>
      </c>
      <c r="M617" s="61"/>
    </row>
    <row r="618" spans="1:13" s="11" customFormat="1" ht="56.25" customHeight="1">
      <c r="A618" s="25" t="s">
        <v>612</v>
      </c>
      <c r="B618" s="58">
        <f>C618+D618+E618+F618</f>
        <v>556102.90031000006</v>
      </c>
      <c r="C618" s="26">
        <f t="shared" si="244"/>
        <v>174871.19511</v>
      </c>
      <c r="D618" s="26">
        <f t="shared" si="244"/>
        <v>381231.70520000003</v>
      </c>
      <c r="E618" s="26">
        <f t="shared" si="244"/>
        <v>0</v>
      </c>
      <c r="F618" s="26">
        <f t="shared" si="244"/>
        <v>0</v>
      </c>
      <c r="G618" s="58">
        <f>H618+I618+J618</f>
        <v>527195.74659</v>
      </c>
      <c r="H618" s="26">
        <f t="shared" si="245"/>
        <v>164397.87328999999</v>
      </c>
      <c r="I618" s="26">
        <f t="shared" si="245"/>
        <v>362797.87329999998</v>
      </c>
      <c r="J618" s="26">
        <f t="shared" si="245"/>
        <v>0</v>
      </c>
      <c r="K618" s="26">
        <f t="shared" si="245"/>
        <v>0</v>
      </c>
      <c r="L618" s="27">
        <f>G618/B618</f>
        <v>0.94801833670731483</v>
      </c>
      <c r="M618" s="35"/>
    </row>
    <row r="619" spans="1:13" s="11" customFormat="1" ht="111" customHeight="1">
      <c r="A619" s="25" t="s">
        <v>613</v>
      </c>
      <c r="B619" s="51">
        <f>C619+D619+E619</f>
        <v>556102.90031000006</v>
      </c>
      <c r="C619" s="26">
        <v>174871.19511</v>
      </c>
      <c r="D619" s="26">
        <v>381231.70520000003</v>
      </c>
      <c r="E619" s="26">
        <v>0</v>
      </c>
      <c r="F619" s="26">
        <v>0</v>
      </c>
      <c r="G619" s="51">
        <f>H619+I619+J619</f>
        <v>527195.74659</v>
      </c>
      <c r="H619" s="26">
        <v>164397.87328999999</v>
      </c>
      <c r="I619" s="26">
        <v>362797.87329999998</v>
      </c>
      <c r="J619" s="26">
        <v>0</v>
      </c>
      <c r="K619" s="26">
        <v>0</v>
      </c>
      <c r="L619" s="27">
        <f>G619/B619</f>
        <v>0.94801833670731483</v>
      </c>
      <c r="M619" s="35" t="s">
        <v>685</v>
      </c>
    </row>
    <row r="620" spans="1:13" s="4" customFormat="1" ht="15.75">
      <c r="A620" s="64" t="s">
        <v>17</v>
      </c>
      <c r="B620" s="65">
        <f>C620+D620+E620+F620</f>
        <v>17172712.090770002</v>
      </c>
      <c r="C620" s="65">
        <f>C600+C578+C539+C523+C494+C477+C449+C421+C378+C324+C298+C226+C200+C188+C166+C137+C80+C23+C16</f>
        <v>8741168.6694000009</v>
      </c>
      <c r="D620" s="65">
        <f>D16+D23+D80+D137+D166+D188+D200+D226+D298+D324+D378+D421+D449+D477+D494+D523+D539+D578+D600</f>
        <v>7429003.1474899994</v>
      </c>
      <c r="E620" s="65">
        <f>E16+E23+E80+E137+E166+E188+E200+E226+E298+E324+E378+E421+E449+E477+E494+E523+E539+E578+E600</f>
        <v>465706.21747000003</v>
      </c>
      <c r="F620" s="65">
        <f>F16+F23+F80+F137+F166+F188+F200+F226+F298+F324+F378+F421+F449+F477+F494+F523+F539+F578+F600</f>
        <v>536834.05640999996</v>
      </c>
      <c r="G620" s="65">
        <f>H620+I620+J620+K620</f>
        <v>16022281.848919997</v>
      </c>
      <c r="H620" s="65">
        <f t="shared" ref="H620:K620" si="246">H16+H23+H80+H137+H166+H188+H200+H226+H298+H324+H378+H421+H449+H477+H494+H523+H539+H578+H600</f>
        <v>8385833.2157999994</v>
      </c>
      <c r="I620" s="65">
        <f t="shared" si="246"/>
        <v>6685514.0751999989</v>
      </c>
      <c r="J620" s="65">
        <f t="shared" si="246"/>
        <v>463385.42151000001</v>
      </c>
      <c r="K620" s="65">
        <f t="shared" si="246"/>
        <v>487549.13640999992</v>
      </c>
      <c r="L620" s="66">
        <f>G620/B620</f>
        <v>0.93300823796677179</v>
      </c>
      <c r="M620" s="67"/>
    </row>
    <row r="621" spans="1:13" s="42" customFormat="1">
      <c r="A621" s="38"/>
      <c r="B621" s="53"/>
      <c r="C621" s="39"/>
      <c r="D621" s="39"/>
      <c r="E621" s="39"/>
      <c r="F621" s="39"/>
      <c r="G621" s="55"/>
      <c r="H621" s="5"/>
      <c r="I621" s="6"/>
      <c r="J621" s="6"/>
      <c r="K621" s="6"/>
      <c r="L621" s="40"/>
      <c r="M621" s="41"/>
    </row>
    <row r="622" spans="1:13" s="42" customFormat="1">
      <c r="A622" s="43"/>
      <c r="B622" s="80"/>
      <c r="C622" s="44"/>
      <c r="D622" s="44"/>
      <c r="E622" s="44"/>
      <c r="F622" s="44"/>
      <c r="G622" s="54"/>
      <c r="H622" s="14"/>
      <c r="I622" s="15"/>
      <c r="J622" s="15"/>
      <c r="K622" s="15"/>
      <c r="L622" s="45"/>
    </row>
    <row r="623" spans="1:13" s="90" customFormat="1">
      <c r="A623" s="89" t="s">
        <v>697</v>
      </c>
    </row>
    <row r="624" spans="1:13" s="42" customFormat="1">
      <c r="A624" s="47"/>
      <c r="B624" s="80"/>
      <c r="C624" s="44"/>
      <c r="D624" s="44"/>
      <c r="E624" s="15"/>
      <c r="F624" s="15"/>
      <c r="G624" s="54"/>
      <c r="H624" s="14"/>
      <c r="I624" s="15"/>
      <c r="J624" s="15"/>
      <c r="K624" s="15"/>
      <c r="L624" s="45"/>
    </row>
    <row r="625" spans="1:13" s="42" customFormat="1">
      <c r="A625" s="47"/>
      <c r="B625" s="80"/>
      <c r="C625" s="44"/>
      <c r="D625" s="44"/>
      <c r="E625" s="44"/>
      <c r="F625" s="44"/>
      <c r="G625" s="54"/>
      <c r="H625" s="14"/>
      <c r="I625" s="15"/>
      <c r="J625" s="15"/>
      <c r="K625" s="15"/>
      <c r="L625" s="45"/>
    </row>
    <row r="626" spans="1:13" s="42" customFormat="1">
      <c r="A626" s="81"/>
      <c r="B626" s="48"/>
      <c r="C626" s="44"/>
      <c r="D626" s="44"/>
      <c r="E626" s="44"/>
      <c r="F626" s="44"/>
      <c r="G626" s="54"/>
      <c r="H626" s="14"/>
      <c r="I626" s="15"/>
      <c r="J626" s="15"/>
      <c r="K626" s="15"/>
      <c r="L626" s="45"/>
    </row>
    <row r="627" spans="1:13" s="42" customFormat="1">
      <c r="A627" s="81"/>
      <c r="B627" s="80"/>
      <c r="C627" s="44"/>
      <c r="D627" s="44"/>
      <c r="E627" s="44"/>
      <c r="F627" s="44"/>
      <c r="G627" s="54"/>
      <c r="H627" s="14"/>
      <c r="I627" s="15"/>
      <c r="J627" s="15"/>
      <c r="K627" s="15"/>
      <c r="L627" s="45"/>
    </row>
    <row r="628" spans="1:13" s="42" customFormat="1">
      <c r="A628" s="48"/>
      <c r="B628" s="49"/>
      <c r="C628" s="44"/>
      <c r="D628" s="44"/>
      <c r="E628" s="44"/>
      <c r="F628" s="44"/>
      <c r="G628" s="54"/>
      <c r="H628" s="14"/>
      <c r="I628" s="15"/>
      <c r="J628" s="15"/>
      <c r="K628" s="15"/>
      <c r="L628" s="45"/>
      <c r="M628" s="46"/>
    </row>
    <row r="629" spans="1:13" s="42" customFormat="1">
      <c r="A629" s="48"/>
      <c r="B629" s="49"/>
      <c r="C629" s="44"/>
      <c r="D629" s="44"/>
      <c r="E629" s="44"/>
      <c r="F629" s="44"/>
      <c r="G629" s="54"/>
      <c r="H629" s="14"/>
      <c r="I629" s="15"/>
      <c r="J629" s="15"/>
      <c r="K629" s="15"/>
      <c r="L629" s="45"/>
      <c r="M629" s="46"/>
    </row>
    <row r="630" spans="1:13" s="42" customFormat="1">
      <c r="A630" s="48"/>
      <c r="B630" s="49"/>
      <c r="C630" s="44"/>
      <c r="D630" s="44"/>
      <c r="E630" s="44"/>
      <c r="F630" s="44"/>
      <c r="G630" s="54"/>
      <c r="H630" s="14"/>
      <c r="I630" s="15"/>
      <c r="J630" s="15"/>
      <c r="K630" s="15"/>
      <c r="L630" s="45"/>
      <c r="M630" s="46"/>
    </row>
    <row r="631" spans="1:13" s="42" customFormat="1">
      <c r="A631" s="48"/>
      <c r="B631" s="49"/>
      <c r="C631" s="44"/>
      <c r="D631" s="44"/>
      <c r="E631" s="44"/>
      <c r="F631" s="44"/>
      <c r="G631" s="54"/>
      <c r="H631" s="14"/>
      <c r="I631" s="15"/>
      <c r="J631" s="15"/>
      <c r="K631" s="15"/>
      <c r="L631" s="45"/>
      <c r="M631" s="46"/>
    </row>
    <row r="632" spans="1:13" s="42" customFormat="1">
      <c r="A632" s="48"/>
      <c r="B632" s="49"/>
      <c r="C632" s="44"/>
      <c r="D632" s="44"/>
      <c r="E632" s="44"/>
      <c r="F632" s="44"/>
      <c r="G632" s="54"/>
      <c r="H632" s="14"/>
      <c r="I632" s="15"/>
      <c r="J632" s="15"/>
      <c r="K632" s="15"/>
      <c r="L632" s="45"/>
      <c r="M632" s="46"/>
    </row>
    <row r="633" spans="1:13" s="42" customFormat="1">
      <c r="A633" s="48"/>
      <c r="B633" s="49"/>
      <c r="C633" s="44"/>
      <c r="D633" s="44"/>
      <c r="E633" s="44"/>
      <c r="F633" s="44"/>
      <c r="G633" s="54"/>
      <c r="H633" s="14"/>
      <c r="I633" s="15"/>
      <c r="J633" s="15"/>
      <c r="K633" s="15"/>
      <c r="L633" s="45"/>
      <c r="M633" s="46"/>
    </row>
    <row r="634" spans="1:13" s="42" customFormat="1">
      <c r="A634" s="48"/>
      <c r="B634" s="49"/>
      <c r="C634" s="44"/>
      <c r="D634" s="44"/>
      <c r="E634" s="44"/>
      <c r="F634" s="44"/>
      <c r="G634" s="54"/>
      <c r="H634" s="14"/>
      <c r="I634" s="15"/>
      <c r="J634" s="15"/>
      <c r="K634" s="15"/>
      <c r="L634" s="45"/>
      <c r="M634" s="46"/>
    </row>
    <row r="635" spans="1:13" s="42" customFormat="1">
      <c r="A635" s="48"/>
      <c r="B635" s="49"/>
      <c r="C635" s="44"/>
      <c r="D635" s="44"/>
      <c r="E635" s="44"/>
      <c r="F635" s="44"/>
      <c r="G635" s="54"/>
      <c r="H635" s="14"/>
      <c r="I635" s="15"/>
      <c r="J635" s="15"/>
      <c r="K635" s="15"/>
      <c r="L635" s="45"/>
      <c r="M635" s="46"/>
    </row>
    <row r="636" spans="1:13" s="42" customFormat="1">
      <c r="A636" s="48"/>
      <c r="B636" s="49"/>
      <c r="C636" s="44"/>
      <c r="D636" s="44"/>
      <c r="E636" s="44"/>
      <c r="F636" s="44"/>
      <c r="G636" s="54"/>
      <c r="H636" s="14"/>
      <c r="I636" s="15"/>
      <c r="J636" s="15"/>
      <c r="K636" s="15"/>
      <c r="L636" s="45"/>
      <c r="M636" s="46"/>
    </row>
    <row r="637" spans="1:13" s="42" customFormat="1">
      <c r="A637" s="48"/>
      <c r="B637" s="49"/>
      <c r="C637" s="44"/>
      <c r="D637" s="44"/>
      <c r="E637" s="44"/>
      <c r="F637" s="44"/>
      <c r="G637" s="54"/>
      <c r="H637" s="14"/>
      <c r="I637" s="15"/>
      <c r="J637" s="15"/>
      <c r="K637" s="15"/>
      <c r="L637" s="45"/>
      <c r="M637" s="46"/>
    </row>
    <row r="638" spans="1:13" s="42" customFormat="1">
      <c r="A638" s="48"/>
      <c r="B638" s="49"/>
      <c r="C638" s="44"/>
      <c r="D638" s="44"/>
      <c r="E638" s="44"/>
      <c r="F638" s="44"/>
      <c r="G638" s="54"/>
      <c r="H638" s="14"/>
      <c r="I638" s="15"/>
      <c r="J638" s="15"/>
      <c r="K638" s="15"/>
      <c r="L638" s="45"/>
      <c r="M638" s="46"/>
    </row>
    <row r="639" spans="1:13" s="42" customFormat="1">
      <c r="A639" s="48"/>
      <c r="B639" s="49"/>
      <c r="C639" s="44"/>
      <c r="D639" s="44"/>
      <c r="E639" s="44"/>
      <c r="F639" s="44"/>
      <c r="G639" s="54"/>
      <c r="H639" s="14"/>
      <c r="I639" s="15"/>
      <c r="J639" s="15"/>
      <c r="K639" s="15"/>
      <c r="L639" s="45"/>
      <c r="M639" s="46"/>
    </row>
    <row r="640" spans="1:13" s="42" customFormat="1">
      <c r="A640" s="48"/>
      <c r="B640" s="49"/>
      <c r="C640" s="44"/>
      <c r="D640" s="44"/>
      <c r="E640" s="44"/>
      <c r="F640" s="44"/>
      <c r="G640" s="54"/>
      <c r="H640" s="14"/>
      <c r="I640" s="15"/>
      <c r="J640" s="15"/>
      <c r="K640" s="15"/>
      <c r="L640" s="45"/>
      <c r="M640" s="46"/>
    </row>
    <row r="641" spans="1:13" s="42" customFormat="1">
      <c r="A641" s="48"/>
      <c r="B641" s="49"/>
      <c r="C641" s="44"/>
      <c r="D641" s="44"/>
      <c r="E641" s="44"/>
      <c r="F641" s="44"/>
      <c r="G641" s="54"/>
      <c r="H641" s="14"/>
      <c r="I641" s="15"/>
      <c r="J641" s="15"/>
      <c r="K641" s="15"/>
      <c r="L641" s="45"/>
      <c r="M641" s="46"/>
    </row>
    <row r="642" spans="1:13" s="42" customFormat="1">
      <c r="A642" s="48"/>
      <c r="B642" s="49"/>
      <c r="C642" s="44"/>
      <c r="D642" s="44"/>
      <c r="E642" s="44"/>
      <c r="F642" s="44"/>
      <c r="G642" s="54"/>
      <c r="H642" s="14"/>
      <c r="I642" s="15"/>
      <c r="J642" s="15"/>
      <c r="K642" s="15"/>
      <c r="L642" s="45"/>
      <c r="M642" s="46"/>
    </row>
    <row r="643" spans="1:13" s="42" customFormat="1">
      <c r="A643" s="48"/>
      <c r="B643" s="49"/>
      <c r="C643" s="44"/>
      <c r="D643" s="44"/>
      <c r="E643" s="44"/>
      <c r="F643" s="44"/>
      <c r="G643" s="54"/>
      <c r="H643" s="14"/>
      <c r="I643" s="15"/>
      <c r="J643" s="15"/>
      <c r="K643" s="15"/>
      <c r="L643" s="45"/>
      <c r="M643" s="46"/>
    </row>
    <row r="644" spans="1:13" s="42" customFormat="1">
      <c r="A644" s="48"/>
      <c r="B644" s="49"/>
      <c r="C644" s="44"/>
      <c r="D644" s="44"/>
      <c r="E644" s="44"/>
      <c r="F644" s="44"/>
      <c r="G644" s="54"/>
      <c r="H644" s="14"/>
      <c r="I644" s="15"/>
      <c r="J644" s="15"/>
      <c r="K644" s="15"/>
      <c r="L644" s="45"/>
      <c r="M644" s="46"/>
    </row>
    <row r="645" spans="1:13" s="42" customFormat="1">
      <c r="A645" s="48"/>
      <c r="B645" s="49"/>
      <c r="C645" s="44"/>
      <c r="D645" s="44"/>
      <c r="E645" s="44"/>
      <c r="F645" s="44"/>
      <c r="G645" s="54"/>
      <c r="H645" s="14"/>
      <c r="I645" s="15"/>
      <c r="J645" s="15"/>
      <c r="K645" s="15"/>
      <c r="L645" s="45"/>
      <c r="M645" s="46"/>
    </row>
    <row r="646" spans="1:13" s="42" customFormat="1">
      <c r="A646" s="48"/>
      <c r="B646" s="49"/>
      <c r="C646" s="44"/>
      <c r="D646" s="44"/>
      <c r="E646" s="44"/>
      <c r="F646" s="44"/>
      <c r="G646" s="54"/>
      <c r="H646" s="14"/>
      <c r="I646" s="15"/>
      <c r="J646" s="15"/>
      <c r="K646" s="15"/>
      <c r="L646" s="45"/>
      <c r="M646" s="46"/>
    </row>
  </sheetData>
  <mergeCells count="8">
    <mergeCell ref="A623:XFD623"/>
    <mergeCell ref="B13:F14"/>
    <mergeCell ref="G13:K14"/>
    <mergeCell ref="L13:L14"/>
    <mergeCell ref="M13:M14"/>
    <mergeCell ref="C9:J9"/>
    <mergeCell ref="C10:I10"/>
    <mergeCell ref="C11:J11"/>
  </mergeCells>
  <pageMargins left="0.23622047244094491" right="0.23622047244094491" top="0.74803149606299213" bottom="0.74803149606299213" header="0.31496062992125984" footer="0.31496062992125984"/>
  <pageSetup paperSize="9" scale="7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2025-03-17T06:25:33Z</dcterms:modified>
</cp:coreProperties>
</file>