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 activeTab="1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E36" i="3"/>
  <c r="D55" i="4" l="1"/>
  <c r="C32" i="3" l="1"/>
  <c r="C31" i="3" s="1"/>
  <c r="D32" i="3"/>
  <c r="D31" i="3" s="1"/>
  <c r="E41" i="4" l="1"/>
  <c r="C9" i="3" l="1"/>
  <c r="C7" i="3"/>
  <c r="C6" i="3" l="1"/>
  <c r="D69" i="4"/>
  <c r="D52" i="4"/>
  <c r="C55" i="4"/>
  <c r="D9" i="3"/>
  <c r="D7" i="3"/>
  <c r="D6" i="3" l="1"/>
  <c r="D23" i="3"/>
  <c r="D80" i="4" l="1"/>
  <c r="C80" i="4"/>
  <c r="D78" i="4"/>
  <c r="C78" i="4"/>
  <c r="E77" i="4"/>
  <c r="D74" i="4"/>
  <c r="C74" i="4"/>
  <c r="E73" i="4"/>
  <c r="E70" i="4"/>
  <c r="C69" i="4"/>
  <c r="E69" i="4" s="1"/>
  <c r="E67" i="4"/>
  <c r="E66" i="4"/>
  <c r="E64" i="4"/>
  <c r="D63" i="4"/>
  <c r="C63" i="4"/>
  <c r="E62" i="4"/>
  <c r="E55" i="4"/>
  <c r="E54" i="4"/>
  <c r="E53" i="4"/>
  <c r="C52" i="4"/>
  <c r="E51" i="4"/>
  <c r="E50" i="4"/>
  <c r="E46" i="4"/>
  <c r="E45" i="4"/>
  <c r="E44" i="4"/>
  <c r="D43" i="4"/>
  <c r="C43" i="4"/>
  <c r="E42" i="4"/>
  <c r="D40" i="4"/>
  <c r="C40" i="4"/>
  <c r="E37" i="4"/>
  <c r="E36" i="4"/>
  <c r="E35" i="4"/>
  <c r="D34" i="4"/>
  <c r="C34" i="4"/>
  <c r="E33" i="4"/>
  <c r="E32" i="4"/>
  <c r="E31" i="4"/>
  <c r="E30" i="4"/>
  <c r="D23" i="4"/>
  <c r="C23" i="4"/>
  <c r="E22" i="4"/>
  <c r="E20" i="4"/>
  <c r="D19" i="4"/>
  <c r="C19" i="4"/>
  <c r="E18" i="4"/>
  <c r="D16" i="4"/>
  <c r="C16" i="4"/>
  <c r="E15" i="4"/>
  <c r="E10" i="4"/>
  <c r="E8" i="4"/>
  <c r="E7" i="4"/>
  <c r="E6" i="4"/>
  <c r="D5" i="4"/>
  <c r="C5" i="4"/>
  <c r="E74" i="4" l="1"/>
  <c r="E16" i="4"/>
  <c r="E5" i="4"/>
  <c r="E43" i="4"/>
  <c r="E34" i="4"/>
  <c r="C4" i="4"/>
  <c r="E40" i="4"/>
  <c r="E23" i="4"/>
  <c r="E19" i="4"/>
  <c r="E52" i="4"/>
  <c r="E63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D14" i="3"/>
  <c r="C14" i="3"/>
  <c r="D17" i="3"/>
  <c r="C17" i="3"/>
  <c r="D37" i="3"/>
  <c r="C37" i="3"/>
  <c r="C23" i="3"/>
  <c r="E23" i="3" s="1"/>
  <c r="E32" i="3" l="1"/>
  <c r="E31" i="3"/>
  <c r="D5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<sst xmlns="http://schemas.openxmlformats.org/spreadsheetml/2006/main" count="243" uniqueCount="243">
  <si>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</si>
  <si>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</si>
  <si>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</si>
  <si>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</si>
  <si>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</si>
  <si>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</si>
  <si>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</si>
  <si>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</si>
  <si>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</si>
  <si>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</si>
  <si>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</si>
  <si>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</si>
  <si>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</si>
  <si>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</si>
  <si>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</si>
  <si>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</si>
  <si>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</si>
  <si>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</si>
  <si>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</si>
  <si>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</si>
  <si>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</si>
  <si>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</si>
  <si>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</si>
  <si>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</si>
  <si>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</si>
  <si>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</si>
  <si>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</si>
  <si>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</si>
  <si>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</si>
  <si>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</si>
  <si>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</si>
  <si>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</si>
  <si>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</si>
  <si>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</si>
  <si>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</si>
  <si>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</si>
  <si>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</si>
  <si>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</si>
  <si>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</si>
  <si>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</si>
  <si>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</si>
  <si>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</si>
  <si>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</si>
  <si>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</si>
  <si>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</si>
  <si>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</si>
  <si>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</si>
  <si>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</si>
  <si>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</si>
  <si>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</si>
  <si>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</si>
  <si>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</si>
  <si>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</si>
  <si>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</si>
  <si>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</si>
  <si>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</si>
  <si>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</si>
  <si>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</si>
  <si>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</si>
  <si>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</si>
  <si>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</si>
  <si>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</si>
  <si>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</si>
  <si>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</si>
  <si>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</si>
  <si>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</si>
  <si>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</si>
  <si>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</si>
  <si>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</si>
  <si>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</si>
  <si>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</si>
  <si>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</si>
  <si>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</si>
  <si>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</si>
  <si>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</si>
  <si>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</si>
  <si>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</si>
  <si>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</si>
  <si>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</si>
  <si>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</si>
  <si>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</si>
  <si>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</si>
  <si>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</si>
  <si>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</si>
  <si>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</si>
  <si>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</si>
  <si>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</si>
  <si>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</si>
  <si>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</si>
  <si>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</si>
  <si>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</si>
  <si>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</si>
  <si>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</si>
  <si>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</si>
  <si>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</si>
  <si>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</si>
  <si>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</si>
  <si>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</si>
  <si>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</si>
  <si>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</si>
  <si>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</si>
  <si>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</si>
  <si>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</si>
  <si>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</si>
  <si>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</si>
  <si>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</si>
  <si>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</si>
  <si>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</si>
  <si>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</si>
  <si>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</si>
  <si>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</si>
  <si>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</si>
  <si>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</si>
  <si>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</si>
  <si>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</si>
  <si>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</si>
  <si>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</si>
  <si>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</si>
  <si>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</si>
  <si>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</si>
  <si>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</si>
  <si>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</si>
  <si>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</si>
  <si>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</si>
  <si>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</si>
  <si>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</si>
  <si>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</si>
  <si>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</si>
  <si>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</si>
  <si>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</si>
  <si>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</si>
  <si>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</si>
  <si>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</si>
  <si>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</si>
  <si>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</si>
  <si>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</si>
  <si>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</si>
  <si>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</si>
  <si>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</si>
  <si>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</si>
  <si>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</si>
  <si>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</si>
  <si>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</si>
  <si>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</si>
  <si>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</si>
  <si>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</si>
  <si>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</si>
  <si>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</si>
  <si>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</si>
  <si>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</si>
  <si>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</si>
  <si>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</si>
  <si>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</si>
  <si>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</si>
  <si>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</si>
  <si>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</si>
  <si>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</si>
  <si>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</si>
  <si>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</si>
  <si>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</si>
  <si>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</si>
  <si>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</si>
  <si>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</si>
  <si>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</si>
  <si>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</si>
  <si>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</si>
  <si>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</si>
  <si>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</si>
  <si>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</si>
  <si>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</si>
  <si>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</si>
  <si>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</si>
  <si>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</si>
  <si>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</si>
  <si>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</si>
  <si>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</si>
  <si>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</si>
  <si>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</si>
  <si>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</si>
  <si>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</si>
  <si>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</si>
  <si>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</si>
  <si>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</si>
  <si>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</si>
  <si>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</si>
  <si>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</si>
  <si>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</si>
  <si>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</si>
  <si>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</si>
  <si>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</si>
  <si>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</si>
  <si>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</si>
  <si>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</si>
  <si>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</si>
  <si>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</si>
  <si>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</si>
  <si>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</si>
  <si>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</si>
  <si>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</si>
  <si>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</si>
  <si>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</si>
  <si>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</si>
  <si>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</si>
  <si>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</si>
  <si>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</si>
  <si>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</si>
  <si>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</si>
  <si>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</si>
  <si>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</si>
  <si>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</si>
  <si>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</si>
  <si>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</si>
  <si>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</si>
  <si>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</si>
  <si>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</si>
  <si>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</si>
  <si>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</si>
  <si>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</si>
  <si>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</si>
  <si>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</si>
  <si>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</si>
  <si>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</si>
  <si>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</si>
  <si>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</si>
  <si>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</si>
  <si>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</si>
  <si>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</si>
  <si>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</si>
  <si>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</si>
  <si>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</si>
  <si>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</si>
  <si>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</si>
  <si>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</si>
  <si>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</si>
  <si>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</si>
  <si>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План по решению о бюджете на 2019 год, 
тыс. руб.</t>
  </si>
  <si>
    <t>Утвержденные бюджетные назначения на 2019 год, тыс. руб.</t>
  </si>
  <si>
    <t>Фактически исполнено  
тыс. руб.</t>
  </si>
  <si>
    <t xml:space="preserve">% исполнение годового плана </t>
  </si>
  <si>
    <t>Фактически исполнено тыс. руб.</t>
  </si>
  <si>
    <t>% исполнения утвержденных бюджетных назначений</t>
  </si>
  <si>
    <t>2 07 00000 00 0000 000</t>
  </si>
  <si>
    <t>Cведения об исполнении бюджета Щёлковского муниципального района Московской области по состоянию на 01.09.2019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</si>
</sst>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8.85546875" defaultRowHeight="18.75" x14ac:dyDescent="0.3"/>
  <cols>
    <col min="1" max="1" width="30.7109375" style="17" customWidth="1"/>
    <col min="2" max="2" width="77" style="17" customWidth="1"/>
    <col min="3" max="3" width="22.5703125" style="32" customWidth="1"/>
    <col min="4" max="4" width="19.42578125" style="32" customWidth="1"/>
    <col min="5" max="5" width="15.42578125" style="32" customWidth="1"/>
    <col min="6" max="16384" width="8.85546875" style="17"/>
  </cols>
  <sheetData>
    <row r="1" spans="1:5" ht="40.9" customHeight="1" x14ac:dyDescent="0.3">
      <c r="A1" s="33" t="s">
        <v>242</v>
      </c>
      <c r="B1" s="33"/>
      <c r="C1" s="33"/>
      <c r="D1" s="33"/>
      <c r="E1" s="33"/>
    </row>
    <row r="3" spans="1:5" ht="93.75" x14ac:dyDescent="0.3">
      <c r="A3" s="18" t="s">
        <v>0</v>
      </c>
      <c r="B3" s="18" t="s">
        <v>1</v>
      </c>
      <c r="C3" s="19" t="s">
        <v>235</v>
      </c>
      <c r="D3" s="19" t="s">
        <v>237</v>
      </c>
      <c r="E3" s="19" t="s">
        <v>238</v>
      </c>
    </row>
    <row r="4" spans="1:5" x14ac:dyDescent="0.3">
      <c r="A4" s="18"/>
      <c r="B4" s="20" t="s">
        <v>2</v>
      </c>
      <c r="C4" s="21">
        <f>C5+C31</f>
        <v>8144222</v>
      </c>
      <c r="D4" s="21">
        <f t="shared" ref="D4" si="0">D5+D31</f>
        <v>0</v>
      </c>
      <c r="E4" s="22">
        <f>D4/C4</f>
        <v>0</v>
      </c>
    </row>
    <row r="5" spans="1:5" x14ac:dyDescent="0.3">
      <c r="A5" s="23" t="s">
        <v>3</v>
      </c>
      <c r="B5" s="20" t="s">
        <v>4</v>
      </c>
      <c r="C5" s="21">
        <f>C6+C23</f>
        <v>3099806</v>
      </c>
      <c r="D5" s="21">
        <f t="shared" ref="D5" si="1">D6+D23</f>
        <v>0</v>
      </c>
      <c r="E5" s="22">
        <f t="shared" ref="E5:E36" si="2">D5/C5</f>
        <v>0</v>
      </c>
    </row>
    <row r="6" spans="1:5" x14ac:dyDescent="0.3">
      <c r="A6" s="23"/>
      <c r="B6" s="24" t="s">
        <v>5</v>
      </c>
      <c r="C6" s="25">
        <f>C7+C9+C12+C14+C17+C21+C22</f>
        <v>2812828</v>
      </c>
      <c r="D6" s="25">
        <f>D7+D9+D12+D14+D17+D21+D22</f>
        <v>0</v>
      </c>
      <c r="E6" s="22">
        <f t="shared" si="2"/>
        <v>0</v>
      </c>
    </row>
    <row r="7" spans="1:5" x14ac:dyDescent="0.3">
      <c r="A7" s="23" t="s">
        <v>6</v>
      </c>
      <c r="B7" s="20" t="s">
        <v>7</v>
      </c>
      <c r="C7" s="21">
        <f>C8</f>
        <v>2244954</v>
      </c>
      <c r="D7" s="21">
        <f>D8</f>
        <v>0</v>
      </c>
      <c r="E7" s="22">
        <f t="shared" si="2"/>
        <v>0</v>
      </c>
    </row>
    <row r="8" spans="1:5" x14ac:dyDescent="0.3">
      <c r="A8" s="18" t="s">
        <v>8</v>
      </c>
      <c r="B8" s="24" t="s">
        <v>9</v>
      </c>
      <c r="C8" s="25">
        <v>2244954</v>
      </c>
      <c r="D8" s="26"/>
      <c r="E8" s="22">
        <f t="shared" si="2"/>
        <v>0</v>
      </c>
    </row>
    <row r="9" spans="1:5" ht="56.25" x14ac:dyDescent="0.3">
      <c r="A9" s="23" t="s">
        <v>10</v>
      </c>
      <c r="B9" s="20" t="s">
        <v>11</v>
      </c>
      <c r="C9" s="21">
        <f>C10</f>
        <v>20526</v>
      </c>
      <c r="D9" s="21">
        <f>D10</f>
        <v>0</v>
      </c>
      <c r="E9" s="22">
        <f t="shared" si="2"/>
        <v>0</v>
      </c>
    </row>
    <row r="10" spans="1:5" ht="37.5" x14ac:dyDescent="0.3">
      <c r="A10" s="18" t="s">
        <v>12</v>
      </c>
      <c r="B10" s="24" t="s">
        <v>13</v>
      </c>
      <c r="C10" s="25">
        <v>20526</v>
      </c>
      <c r="D10" s="25"/>
      <c r="E10" s="22">
        <f t="shared" si="2"/>
        <v>0</v>
      </c>
    </row>
    <row r="11" spans="1:5" x14ac:dyDescent="0.3">
      <c r="A11" s="18"/>
      <c r="B11" s="27" t="s">
        <v>68</v>
      </c>
      <c r="C11" s="26"/>
      <c r="D11" s="26"/>
      <c r="E11" s="22"/>
    </row>
    <row r="12" spans="1:5" x14ac:dyDescent="0.3">
      <c r="A12" s="23" t="s">
        <v>14</v>
      </c>
      <c r="B12" s="20" t="s">
        <v>15</v>
      </c>
      <c r="C12" s="21">
        <v>514217</v>
      </c>
      <c r="D12" s="21"/>
      <c r="E12" s="22">
        <f t="shared" si="2"/>
        <v>0</v>
      </c>
    </row>
    <row r="13" spans="1:5" ht="37.5" x14ac:dyDescent="0.3">
      <c r="A13" s="18" t="s">
        <v>16</v>
      </c>
      <c r="B13" s="24" t="s">
        <v>17</v>
      </c>
      <c r="C13" s="25">
        <v>410709</v>
      </c>
      <c r="D13" s="26"/>
      <c r="E13" s="22">
        <f t="shared" si="2"/>
        <v>0</v>
      </c>
    </row>
    <row r="14" spans="1:5" x14ac:dyDescent="0.3">
      <c r="A14" s="23" t="s">
        <v>18</v>
      </c>
      <c r="B14" s="20" t="s">
        <v>19</v>
      </c>
      <c r="C14" s="21">
        <f>SUM(C15:C16)</f>
        <v>0</v>
      </c>
      <c r="D14" s="21">
        <f t="shared" ref="D14" si="3">SUM(D15:D16)</f>
        <v>0</v>
      </c>
      <c r="E14" s="22"/>
    </row>
    <row r="15" spans="1:5" x14ac:dyDescent="0.3">
      <c r="A15" s="18" t="s">
        <v>70</v>
      </c>
      <c r="B15" s="24" t="s">
        <v>69</v>
      </c>
      <c r="C15" s="25"/>
      <c r="D15" s="26"/>
      <c r="E15" s="22"/>
    </row>
    <row r="16" spans="1:5" x14ac:dyDescent="0.3">
      <c r="A16" s="18" t="s">
        <v>72</v>
      </c>
      <c r="B16" s="24" t="s">
        <v>71</v>
      </c>
      <c r="C16" s="25"/>
      <c r="D16" s="25"/>
      <c r="E16" s="22"/>
    </row>
    <row r="17" spans="1:5" ht="37.5" x14ac:dyDescent="0.3">
      <c r="A17" s="23" t="s">
        <v>20</v>
      </c>
      <c r="B17" s="20" t="s">
        <v>21</v>
      </c>
      <c r="C17" s="21">
        <f>SUM(C18:C20)</f>
        <v>0</v>
      </c>
      <c r="D17" s="21">
        <f t="shared" ref="D17" si="4">SUM(D18:D20)</f>
        <v>0</v>
      </c>
      <c r="E17" s="22"/>
    </row>
    <row r="18" spans="1:5" ht="37.5" x14ac:dyDescent="0.3">
      <c r="A18" s="18" t="s">
        <v>22</v>
      </c>
      <c r="B18" s="24" t="s">
        <v>23</v>
      </c>
      <c r="C18" s="25"/>
      <c r="D18" s="26"/>
      <c r="E18" s="22"/>
    </row>
    <row r="19" spans="1:5" ht="56.25" x14ac:dyDescent="0.3">
      <c r="A19" s="18" t="s">
        <v>24</v>
      </c>
      <c r="B19" s="24" t="s">
        <v>25</v>
      </c>
      <c r="C19" s="25"/>
      <c r="D19" s="26"/>
      <c r="E19" s="22"/>
    </row>
    <row r="20" spans="1:5" ht="37.5" x14ac:dyDescent="0.3">
      <c r="A20" s="18" t="s">
        <v>26</v>
      </c>
      <c r="B20" s="24" t="s">
        <v>27</v>
      </c>
      <c r="C20" s="28"/>
      <c r="D20" s="26"/>
      <c r="E20" s="22"/>
    </row>
    <row r="21" spans="1:5" x14ac:dyDescent="0.3">
      <c r="A21" s="23" t="s">
        <v>28</v>
      </c>
      <c r="B21" s="20" t="s">
        <v>29</v>
      </c>
      <c r="C21" s="21">
        <v>33131</v>
      </c>
      <c r="D21" s="29"/>
      <c r="E21" s="22">
        <f t="shared" si="2"/>
        <v>0</v>
      </c>
    </row>
    <row r="22" spans="1:5" ht="56.25" x14ac:dyDescent="0.3">
      <c r="A22" s="23" t="s">
        <v>30</v>
      </c>
      <c r="B22" s="20" t="s">
        <v>31</v>
      </c>
      <c r="C22" s="21"/>
      <c r="D22" s="29"/>
      <c r="E22" s="22"/>
    </row>
    <row r="23" spans="1:5" x14ac:dyDescent="0.3">
      <c r="A23" s="18"/>
      <c r="B23" s="24" t="s">
        <v>32</v>
      </c>
      <c r="C23" s="25">
        <f>C24+C25+C26+C27+C28+C29+C30</f>
        <v>286978</v>
      </c>
      <c r="D23" s="25">
        <f>D24+D25+D26+D27+D28+D29+D30</f>
        <v>0</v>
      </c>
      <c r="E23" s="22">
        <f t="shared" si="2"/>
        <v>0</v>
      </c>
    </row>
    <row r="24" spans="1:5" ht="32.450000000000003" customHeight="1" x14ac:dyDescent="0.3">
      <c r="A24" s="23" t="s">
        <v>33</v>
      </c>
      <c r="B24" s="20" t="s">
        <v>34</v>
      </c>
      <c r="C24" s="21">
        <v>189282</v>
      </c>
      <c r="D24" s="29"/>
      <c r="E24" s="22">
        <f t="shared" si="2"/>
        <v>0</v>
      </c>
    </row>
    <row r="25" spans="1:5" ht="37.5" x14ac:dyDescent="0.3">
      <c r="A25" s="23" t="s">
        <v>35</v>
      </c>
      <c r="B25" s="20" t="s">
        <v>36</v>
      </c>
      <c r="C25" s="21">
        <v>10600</v>
      </c>
      <c r="D25" s="29"/>
      <c r="E25" s="22">
        <f t="shared" si="2"/>
        <v>0</v>
      </c>
    </row>
    <row r="26" spans="1:5" ht="33" customHeight="1" x14ac:dyDescent="0.3">
      <c r="A26" s="23" t="s">
        <v>37</v>
      </c>
      <c r="B26" s="20" t="s">
        <v>38</v>
      </c>
      <c r="C26" s="21">
        <v>2993</v>
      </c>
      <c r="D26" s="29"/>
      <c r="E26" s="22">
        <f t="shared" si="2"/>
        <v>0</v>
      </c>
    </row>
    <row r="27" spans="1:5" ht="37.5" x14ac:dyDescent="0.3">
      <c r="A27" s="23" t="s">
        <v>39</v>
      </c>
      <c r="B27" s="20" t="s">
        <v>40</v>
      </c>
      <c r="C27" s="21">
        <v>64203</v>
      </c>
      <c r="D27" s="29"/>
      <c r="E27" s="22">
        <f t="shared" si="2"/>
        <v>0</v>
      </c>
    </row>
    <row r="28" spans="1:5" x14ac:dyDescent="0.3">
      <c r="A28" s="23" t="s">
        <v>41</v>
      </c>
      <c r="B28" s="20" t="s">
        <v>42</v>
      </c>
      <c r="C28" s="21"/>
      <c r="D28" s="29"/>
      <c r="E28" s="22"/>
    </row>
    <row r="29" spans="1:5" x14ac:dyDescent="0.3">
      <c r="A29" s="23" t="s">
        <v>43</v>
      </c>
      <c r="B29" s="20" t="s">
        <v>44</v>
      </c>
      <c r="C29" s="21">
        <v>19900</v>
      </c>
      <c r="D29" s="29"/>
      <c r="E29" s="22">
        <f t="shared" si="2"/>
        <v>0</v>
      </c>
    </row>
    <row r="30" spans="1:5" x14ac:dyDescent="0.3">
      <c r="A30" s="23" t="s">
        <v>45</v>
      </c>
      <c r="B30" s="30" t="s">
        <v>46</v>
      </c>
      <c r="C30" s="29"/>
      <c r="D30" s="29"/>
      <c r="E30" s="22"/>
    </row>
    <row r="31" spans="1:5" x14ac:dyDescent="0.3">
      <c r="A31" s="23" t="s">
        <v>47</v>
      </c>
      <c r="B31" s="20" t="s">
        <v>48</v>
      </c>
      <c r="C31" s="29">
        <f>C32+C37+C39+C40+C41</f>
        <v>5044416</v>
      </c>
      <c r="D31" s="29">
        <f>D32+D37+D39+D40+D41</f>
        <v>0</v>
      </c>
      <c r="E31" s="22">
        <f t="shared" si="2"/>
        <v>0</v>
      </c>
    </row>
    <row r="32" spans="1:5" ht="56.25" x14ac:dyDescent="0.3">
      <c r="A32" s="23" t="s">
        <v>49</v>
      </c>
      <c r="B32" s="20" t="s">
        <v>50</v>
      </c>
      <c r="C32" s="29">
        <f>C33+C34+C35+C36</f>
        <v>5039948</v>
      </c>
      <c r="D32" s="29">
        <f t="shared" ref="D32" si="5">D33+D34+D35+D36</f>
        <v>0</v>
      </c>
      <c r="E32" s="22">
        <f t="shared" si="2"/>
        <v>0</v>
      </c>
    </row>
    <row r="33" spans="1:5" ht="37.5" x14ac:dyDescent="0.3">
      <c r="A33" s="18" t="s">
        <v>51</v>
      </c>
      <c r="B33" s="24" t="s">
        <v>52</v>
      </c>
      <c r="C33" s="26">
        <v>22313</v>
      </c>
      <c r="D33" s="26"/>
      <c r="E33" s="22">
        <f t="shared" si="2"/>
        <v>0</v>
      </c>
    </row>
    <row r="34" spans="1:5" ht="37.5" x14ac:dyDescent="0.3">
      <c r="A34" s="18" t="s">
        <v>53</v>
      </c>
      <c r="B34" s="24" t="s">
        <v>54</v>
      </c>
      <c r="C34" s="26">
        <v>1611087</v>
      </c>
      <c r="D34" s="26"/>
      <c r="E34" s="22">
        <f t="shared" si="2"/>
        <v>0</v>
      </c>
    </row>
    <row r="35" spans="1:5" ht="37.5" x14ac:dyDescent="0.3">
      <c r="A35" s="18" t="s">
        <v>55</v>
      </c>
      <c r="B35" s="24" t="s">
        <v>56</v>
      </c>
      <c r="C35" s="26">
        <v>3051102</v>
      </c>
      <c r="D35" s="26"/>
      <c r="E35" s="22">
        <f t="shared" si="2"/>
        <v>0</v>
      </c>
    </row>
    <row r="36" spans="1:5" x14ac:dyDescent="0.3">
      <c r="A36" s="18" t="s">
        <v>57</v>
      </c>
      <c r="B36" s="24" t="s">
        <v>58</v>
      </c>
      <c r="C36" s="26">
        <v>355446</v>
      </c>
      <c r="D36" s="26"/>
      <c r="E36" s="22">
        <f t="shared" si="2"/>
        <v>0</v>
      </c>
    </row>
    <row r="37" spans="1:5" ht="56.25" x14ac:dyDescent="0.3">
      <c r="A37" s="23" t="s">
        <v>59</v>
      </c>
      <c r="B37" s="20" t="s">
        <v>60</v>
      </c>
      <c r="C37" s="29">
        <f>C38</f>
        <v>0</v>
      </c>
      <c r="D37" s="29">
        <f t="shared" ref="D37" si="6">D38</f>
        <v>0</v>
      </c>
      <c r="E37" s="22"/>
    </row>
    <row r="38" spans="1:5" ht="44.45" customHeight="1" x14ac:dyDescent="0.3">
      <c r="A38" s="18" t="s">
        <v>61</v>
      </c>
      <c r="B38" s="24" t="s">
        <v>62</v>
      </c>
      <c r="C38" s="26"/>
      <c r="D38" s="26"/>
      <c r="E38" s="22"/>
    </row>
    <row r="39" spans="1:5" x14ac:dyDescent="0.3">
      <c r="A39" s="23" t="s">
        <v>241</v>
      </c>
      <c r="B39" s="20" t="s">
        <v>63</v>
      </c>
      <c r="C39" s="29">
        <v>4468</v>
      </c>
      <c r="D39" s="29"/>
      <c r="E39" s="22"/>
    </row>
    <row r="40" spans="1:5" ht="131.25" x14ac:dyDescent="0.3">
      <c r="A40" s="23" t="s">
        <v>64</v>
      </c>
      <c r="B40" s="20" t="s">
        <v>65</v>
      </c>
      <c r="C40" s="29"/>
      <c r="D40" s="29"/>
      <c r="E40" s="22"/>
    </row>
    <row r="41" spans="1:5" ht="56.25" x14ac:dyDescent="0.3">
      <c r="A41" s="23" t="s">
        <v>66</v>
      </c>
      <c r="B41" s="20" t="s">
        <v>67</v>
      </c>
      <c r="C41" s="29"/>
      <c r="D41" s="29"/>
      <c r="E41" s="22"/>
    </row>
    <row r="43" spans="1:5" x14ac:dyDescent="0.3">
      <c r="A43" s="31"/>
    </row>
  </sheetData>
  <mergeCells count="1">
    <mergeCell ref="A1:E1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3" sqref="E13"/>
    </sheetView>
  </sheetViews>
  <sheetFormatPr defaultColWidth="8.85546875" defaultRowHeight="33" customHeight="1" x14ac:dyDescent="0.2"/>
  <cols>
    <col min="1" max="1" width="7.28515625" style="4" customWidth="1"/>
    <col min="2" max="2" width="40.28515625" style="4" customWidth="1"/>
    <col min="3" max="3" width="14.140625" style="6" customWidth="1"/>
    <col min="4" max="4" width="13.85546875" style="6" customWidth="1"/>
    <col min="5" max="5" width="13.7109375" style="6" customWidth="1"/>
    <col min="6" max="16384" width="8.85546875" style="4"/>
  </cols>
  <sheetData>
    <row r="1" spans="1:5" ht="33" customHeight="1" x14ac:dyDescent="0.2">
      <c r="A1" s="34" t="s">
        <v>234</v>
      </c>
      <c r="B1" s="34"/>
      <c r="C1" s="34"/>
      <c r="D1" s="34"/>
      <c r="E1" s="34"/>
    </row>
    <row r="2" spans="1:5" ht="11.45" customHeight="1" x14ac:dyDescent="0.2"/>
    <row r="3" spans="1:5" ht="67.900000000000006" customHeight="1" x14ac:dyDescent="0.2">
      <c r="A3" s="1" t="s">
        <v>73</v>
      </c>
      <c r="B3" s="1" t="s">
        <v>74</v>
      </c>
      <c r="C3" s="5" t="s">
        <v>236</v>
      </c>
      <c r="D3" s="5" t="s">
        <v>239</v>
      </c>
      <c r="E3" s="5" t="s">
        <v>240</v>
      </c>
    </row>
    <row r="4" spans="1:5" s="10" customFormat="1" ht="33" customHeight="1" x14ac:dyDescent="0.2">
      <c r="A4" s="7"/>
      <c r="B4" s="2" t="s">
        <v>75</v>
      </c>
      <c r="C4" s="8">
        <f>C5+C16+C19+C23+C34+C40+C43+C52+C55+C63+C69+C74+C78+C80</f>
        <v>8547874</v>
      </c>
      <c r="D4" s="8">
        <f t="shared" ref="D4" si="0">D5+D16+D19+D23+D34+D40+D43+D52+D55+D63+D69+D74+D78+D80</f>
        <v>4942814</v>
      </c>
      <c r="E4" s="9">
        <f>D4/C4</f>
        <v>0.57825068549208847</v>
      </c>
    </row>
    <row r="5" spans="1:5" s="10" customFormat="1" ht="33" customHeight="1" x14ac:dyDescent="0.2">
      <c r="A5" s="7" t="s">
        <v>76</v>
      </c>
      <c r="B5" s="2" t="s">
        <v>77</v>
      </c>
      <c r="C5" s="8">
        <f>SUM(C6:C15)</f>
        <v>831208</v>
      </c>
      <c r="D5" s="8">
        <f t="shared" ref="D5" si="1">SUM(D6:D15)</f>
        <v>533675</v>
      </c>
      <c r="E5" s="9">
        <f t="shared" ref="E5:E67" si="2">D5/C5</f>
        <v>0.64204747788760452</v>
      </c>
    </row>
    <row r="6" spans="1:5" ht="40.15" customHeight="1" x14ac:dyDescent="0.2">
      <c r="A6" s="11" t="s">
        <v>78</v>
      </c>
      <c r="B6" s="3" t="s">
        <v>79</v>
      </c>
      <c r="C6" s="12">
        <v>3042</v>
      </c>
      <c r="D6" s="12">
        <v>1606</v>
      </c>
      <c r="E6" s="13">
        <f t="shared" si="2"/>
        <v>0.52794214332675871</v>
      </c>
    </row>
    <row r="7" spans="1:5" ht="52.9" customHeight="1" x14ac:dyDescent="0.2">
      <c r="A7" s="11" t="s">
        <v>80</v>
      </c>
      <c r="B7" s="3" t="s">
        <v>81</v>
      </c>
      <c r="C7" s="12">
        <v>16863</v>
      </c>
      <c r="D7" s="12">
        <v>12938</v>
      </c>
      <c r="E7" s="13">
        <f t="shared" si="2"/>
        <v>0.76724189052956171</v>
      </c>
    </row>
    <row r="8" spans="1:5" ht="52.9" customHeight="1" x14ac:dyDescent="0.2">
      <c r="A8" s="11" t="s">
        <v>82</v>
      </c>
      <c r="B8" s="3" t="s">
        <v>83</v>
      </c>
      <c r="C8" s="12">
        <v>361619</v>
      </c>
      <c r="D8" s="12">
        <v>262167</v>
      </c>
      <c r="E8" s="13">
        <f t="shared" si="2"/>
        <v>0.72498126481185998</v>
      </c>
    </row>
    <row r="9" spans="1:5" ht="33" customHeight="1" x14ac:dyDescent="0.2">
      <c r="A9" s="11" t="s">
        <v>84</v>
      </c>
      <c r="B9" s="3" t="s">
        <v>85</v>
      </c>
      <c r="C9" s="12"/>
      <c r="D9" s="12"/>
      <c r="E9" s="13"/>
    </row>
    <row r="10" spans="1:5" ht="45.6" customHeight="1" x14ac:dyDescent="0.2">
      <c r="A10" s="11" t="s">
        <v>86</v>
      </c>
      <c r="B10" s="3" t="s">
        <v>87</v>
      </c>
      <c r="C10" s="12">
        <v>85611</v>
      </c>
      <c r="D10" s="12">
        <v>56105</v>
      </c>
      <c r="E10" s="13">
        <f t="shared" si="2"/>
        <v>0.65534802770671996</v>
      </c>
    </row>
    <row r="11" spans="1:5" ht="33" customHeight="1" x14ac:dyDescent="0.2">
      <c r="A11" s="11" t="s">
        <v>88</v>
      </c>
      <c r="B11" s="3" t="s">
        <v>89</v>
      </c>
      <c r="C11" s="12">
        <v>26093</v>
      </c>
      <c r="D11" s="12">
        <v>26093</v>
      </c>
      <c r="E11" s="13">
        <f t="shared" si="2"/>
        <v>1</v>
      </c>
    </row>
    <row r="12" spans="1:5" ht="33" customHeight="1" x14ac:dyDescent="0.2">
      <c r="A12" s="11" t="s">
        <v>90</v>
      </c>
      <c r="B12" s="3" t="s">
        <v>91</v>
      </c>
      <c r="C12" s="12"/>
      <c r="D12" s="12"/>
      <c r="E12" s="13"/>
    </row>
    <row r="13" spans="1:5" ht="33" customHeight="1" x14ac:dyDescent="0.2">
      <c r="A13" s="11" t="s">
        <v>92</v>
      </c>
      <c r="B13" s="3" t="s">
        <v>93</v>
      </c>
      <c r="C13" s="12">
        <v>1000</v>
      </c>
      <c r="D13" s="12"/>
      <c r="E13" s="13"/>
    </row>
    <row r="14" spans="1:5" ht="33" customHeight="1" x14ac:dyDescent="0.2">
      <c r="A14" s="11" t="s">
        <v>94</v>
      </c>
      <c r="B14" s="3" t="s">
        <v>95</v>
      </c>
      <c r="C14" s="12"/>
      <c r="D14" s="12"/>
      <c r="E14" s="13"/>
    </row>
    <row r="15" spans="1:5" ht="33" customHeight="1" x14ac:dyDescent="0.2">
      <c r="A15" s="11" t="s">
        <v>96</v>
      </c>
      <c r="B15" s="3" t="s">
        <v>97</v>
      </c>
      <c r="C15" s="12">
        <v>336980</v>
      </c>
      <c r="D15" s="12">
        <v>174766</v>
      </c>
      <c r="E15" s="13">
        <f t="shared" si="2"/>
        <v>0.51862425069737073</v>
      </c>
    </row>
    <row r="16" spans="1:5" s="10" customFormat="1" ht="33" customHeight="1" x14ac:dyDescent="0.2">
      <c r="A16" s="7" t="s">
        <v>98</v>
      </c>
      <c r="B16" s="2" t="s">
        <v>99</v>
      </c>
      <c r="C16" s="8">
        <f>SUM(C17:C18)</f>
        <v>145</v>
      </c>
      <c r="D16" s="8">
        <f t="shared" ref="D16" si="3">SUM(D17:D18)</f>
        <v>4</v>
      </c>
      <c r="E16" s="9">
        <f t="shared" si="2"/>
        <v>2.7586206896551724E-2</v>
      </c>
    </row>
    <row r="17" spans="1:5" ht="33" customHeight="1" x14ac:dyDescent="0.2">
      <c r="A17" s="11" t="s">
        <v>100</v>
      </c>
      <c r="B17" s="3" t="s">
        <v>101</v>
      </c>
      <c r="C17" s="12"/>
      <c r="D17" s="12"/>
      <c r="E17" s="13"/>
    </row>
    <row r="18" spans="1:5" ht="33" customHeight="1" x14ac:dyDescent="0.2">
      <c r="A18" s="11" t="s">
        <v>102</v>
      </c>
      <c r="B18" s="3" t="s">
        <v>103</v>
      </c>
      <c r="C18" s="12">
        <v>145</v>
      </c>
      <c r="D18" s="12">
        <v>4</v>
      </c>
      <c r="E18" s="13">
        <f t="shared" si="2"/>
        <v>2.7586206896551724E-2</v>
      </c>
    </row>
    <row r="19" spans="1:5" s="10" customFormat="1" ht="33" customHeight="1" x14ac:dyDescent="0.2">
      <c r="A19" s="7" t="s">
        <v>104</v>
      </c>
      <c r="B19" s="2" t="s">
        <v>105</v>
      </c>
      <c r="C19" s="8">
        <f>SUM(C20:C22)</f>
        <v>104816</v>
      </c>
      <c r="D19" s="8">
        <f t="shared" ref="D19" si="4">SUM(D20:D22)</f>
        <v>62537</v>
      </c>
      <c r="E19" s="9">
        <f t="shared" si="2"/>
        <v>0.59663600976950082</v>
      </c>
    </row>
    <row r="20" spans="1:5" ht="42.6" customHeight="1" x14ac:dyDescent="0.2">
      <c r="A20" s="11" t="s">
        <v>106</v>
      </c>
      <c r="B20" s="3" t="s">
        <v>107</v>
      </c>
      <c r="C20" s="12">
        <v>72911</v>
      </c>
      <c r="D20" s="12">
        <v>47429</v>
      </c>
      <c r="E20" s="13">
        <f t="shared" si="2"/>
        <v>0.65050541070620349</v>
      </c>
    </row>
    <row r="21" spans="1:5" ht="33" customHeight="1" x14ac:dyDescent="0.2">
      <c r="A21" s="11" t="s">
        <v>108</v>
      </c>
      <c r="B21" s="3" t="s">
        <v>109</v>
      </c>
      <c r="C21" s="12"/>
      <c r="D21" s="12"/>
      <c r="E21" s="13"/>
    </row>
    <row r="22" spans="1:5" ht="38.25" x14ac:dyDescent="0.2">
      <c r="A22" s="11" t="s">
        <v>110</v>
      </c>
      <c r="B22" s="3" t="s">
        <v>111</v>
      </c>
      <c r="C22" s="12">
        <v>31905</v>
      </c>
      <c r="D22" s="12">
        <v>15108</v>
      </c>
      <c r="E22" s="13">
        <f t="shared" si="2"/>
        <v>0.47353079454630936</v>
      </c>
    </row>
    <row r="23" spans="1:5" s="10" customFormat="1" ht="33" customHeight="1" x14ac:dyDescent="0.2">
      <c r="A23" s="7" t="s">
        <v>112</v>
      </c>
      <c r="B23" s="2" t="s">
        <v>113</v>
      </c>
      <c r="C23" s="8">
        <f>SUM(C24:C33)</f>
        <v>163700</v>
      </c>
      <c r="D23" s="8">
        <f t="shared" ref="D23" si="5">SUM(D24:D33)</f>
        <v>49991</v>
      </c>
      <c r="E23" s="9">
        <f t="shared" si="2"/>
        <v>0.30538179596823456</v>
      </c>
    </row>
    <row r="24" spans="1:5" ht="33" customHeight="1" x14ac:dyDescent="0.2">
      <c r="A24" s="11" t="s">
        <v>114</v>
      </c>
      <c r="B24" s="3" t="s">
        <v>115</v>
      </c>
      <c r="C24" s="12"/>
      <c r="D24" s="12"/>
      <c r="E24" s="13"/>
    </row>
    <row r="25" spans="1:5" ht="33" customHeight="1" x14ac:dyDescent="0.2">
      <c r="A25" s="11" t="s">
        <v>116</v>
      </c>
      <c r="B25" s="3" t="s">
        <v>117</v>
      </c>
      <c r="C25" s="12"/>
      <c r="D25" s="12"/>
      <c r="E25" s="13"/>
    </row>
    <row r="26" spans="1:5" ht="33" customHeight="1" x14ac:dyDescent="0.2">
      <c r="A26" s="11" t="s">
        <v>118</v>
      </c>
      <c r="B26" s="3" t="s">
        <v>119</v>
      </c>
      <c r="C26" s="12"/>
      <c r="D26" s="12"/>
      <c r="E26" s="13"/>
    </row>
    <row r="27" spans="1:5" ht="33" customHeight="1" x14ac:dyDescent="0.2">
      <c r="A27" s="11" t="s">
        <v>120</v>
      </c>
      <c r="B27" s="3" t="s">
        <v>121</v>
      </c>
      <c r="C27" s="12">
        <v>36</v>
      </c>
      <c r="D27" s="12"/>
      <c r="E27" s="13"/>
    </row>
    <row r="28" spans="1:5" ht="33" customHeight="1" x14ac:dyDescent="0.2">
      <c r="A28" s="11" t="s">
        <v>122</v>
      </c>
      <c r="B28" s="3" t="s">
        <v>123</v>
      </c>
      <c r="C28" s="12"/>
      <c r="D28" s="12"/>
      <c r="E28" s="13"/>
    </row>
    <row r="29" spans="1:5" ht="33" customHeight="1" x14ac:dyDescent="0.2">
      <c r="A29" s="11" t="s">
        <v>124</v>
      </c>
      <c r="B29" s="3" t="s">
        <v>125</v>
      </c>
      <c r="C29" s="12"/>
      <c r="D29" s="12"/>
      <c r="E29" s="13"/>
    </row>
    <row r="30" spans="1:5" ht="33" customHeight="1" x14ac:dyDescent="0.2">
      <c r="A30" s="11" t="s">
        <v>126</v>
      </c>
      <c r="B30" s="3" t="s">
        <v>127</v>
      </c>
      <c r="C30" s="12">
        <v>13983</v>
      </c>
      <c r="D30" s="12">
        <v>888</v>
      </c>
      <c r="E30" s="13">
        <f t="shared" si="2"/>
        <v>6.3505685475219911E-2</v>
      </c>
    </row>
    <row r="31" spans="1:5" ht="33" customHeight="1" x14ac:dyDescent="0.2">
      <c r="A31" s="11" t="s">
        <v>128</v>
      </c>
      <c r="B31" s="3" t="s">
        <v>129</v>
      </c>
      <c r="C31" s="12">
        <v>111222</v>
      </c>
      <c r="D31" s="12">
        <v>19729</v>
      </c>
      <c r="E31" s="13">
        <f t="shared" si="2"/>
        <v>0.17738397079714446</v>
      </c>
    </row>
    <row r="32" spans="1:5" ht="33" customHeight="1" x14ac:dyDescent="0.2">
      <c r="A32" s="11" t="s">
        <v>130</v>
      </c>
      <c r="B32" s="3" t="s">
        <v>131</v>
      </c>
      <c r="C32" s="12">
        <v>10129</v>
      </c>
      <c r="D32" s="12">
        <v>6547</v>
      </c>
      <c r="E32" s="13">
        <f t="shared" si="2"/>
        <v>0.64636193108895246</v>
      </c>
    </row>
    <row r="33" spans="1:5" ht="33" customHeight="1" x14ac:dyDescent="0.2">
      <c r="A33" s="11" t="s">
        <v>132</v>
      </c>
      <c r="B33" s="3" t="s">
        <v>133</v>
      </c>
      <c r="C33" s="12">
        <v>28330</v>
      </c>
      <c r="D33" s="12">
        <v>22827</v>
      </c>
      <c r="E33" s="13">
        <f t="shared" si="2"/>
        <v>0.80575361807271439</v>
      </c>
    </row>
    <row r="34" spans="1:5" s="10" customFormat="1" ht="33" customHeight="1" x14ac:dyDescent="0.2">
      <c r="A34" s="7" t="s">
        <v>134</v>
      </c>
      <c r="B34" s="2" t="s">
        <v>135</v>
      </c>
      <c r="C34" s="8">
        <f>SUM(C35:C39)</f>
        <v>456534</v>
      </c>
      <c r="D34" s="8">
        <f t="shared" ref="D34" si="6">SUM(D35:D39)</f>
        <v>34517</v>
      </c>
      <c r="E34" s="9">
        <f t="shared" si="2"/>
        <v>7.5606636088440288E-2</v>
      </c>
    </row>
    <row r="35" spans="1:5" ht="33" customHeight="1" x14ac:dyDescent="0.2">
      <c r="A35" s="11" t="s">
        <v>136</v>
      </c>
      <c r="B35" s="3" t="s">
        <v>137</v>
      </c>
      <c r="C35" s="12">
        <v>11381</v>
      </c>
      <c r="D35" s="12">
        <v>2782</v>
      </c>
      <c r="E35" s="13">
        <f t="shared" si="2"/>
        <v>0.24444249187241895</v>
      </c>
    </row>
    <row r="36" spans="1:5" ht="33" customHeight="1" x14ac:dyDescent="0.2">
      <c r="A36" s="11" t="s">
        <v>138</v>
      </c>
      <c r="B36" s="3" t="s">
        <v>139</v>
      </c>
      <c r="C36" s="12">
        <v>430586</v>
      </c>
      <c r="D36" s="12">
        <v>26487</v>
      </c>
      <c r="E36" s="13">
        <f t="shared" si="2"/>
        <v>6.1513843924326385E-2</v>
      </c>
    </row>
    <row r="37" spans="1:5" ht="33" customHeight="1" x14ac:dyDescent="0.2">
      <c r="A37" s="11" t="s">
        <v>140</v>
      </c>
      <c r="B37" s="3" t="s">
        <v>141</v>
      </c>
      <c r="C37" s="12">
        <v>14567</v>
      </c>
      <c r="D37" s="12">
        <v>5248</v>
      </c>
      <c r="E37" s="13">
        <f t="shared" si="2"/>
        <v>0.36026635546097341</v>
      </c>
    </row>
    <row r="38" spans="1:5" ht="33" customHeight="1" x14ac:dyDescent="0.2">
      <c r="A38" s="11" t="s">
        <v>142</v>
      </c>
      <c r="B38" s="3" t="s">
        <v>143</v>
      </c>
      <c r="C38" s="12"/>
      <c r="D38" s="12"/>
      <c r="E38" s="13"/>
    </row>
    <row r="39" spans="1:5" ht="33" customHeight="1" x14ac:dyDescent="0.2">
      <c r="A39" s="11" t="s">
        <v>144</v>
      </c>
      <c r="B39" s="3" t="s">
        <v>145</v>
      </c>
      <c r="C39" s="12"/>
      <c r="D39" s="12"/>
      <c r="E39" s="13"/>
    </row>
    <row r="40" spans="1:5" s="10" customFormat="1" ht="33" customHeight="1" x14ac:dyDescent="0.2">
      <c r="A40" s="7" t="s">
        <v>146</v>
      </c>
      <c r="B40" s="2" t="s">
        <v>147</v>
      </c>
      <c r="C40" s="8">
        <f t="shared" ref="C40:D40" si="7">SUM(C41:C42)</f>
        <v>25464</v>
      </c>
      <c r="D40" s="8">
        <f t="shared" si="7"/>
        <v>17691</v>
      </c>
      <c r="E40" s="9">
        <f t="shared" si="2"/>
        <v>0.69474552309142323</v>
      </c>
    </row>
    <row r="41" spans="1:5" ht="33" customHeight="1" x14ac:dyDescent="0.2">
      <c r="A41" s="11" t="s">
        <v>148</v>
      </c>
      <c r="B41" s="3" t="s">
        <v>149</v>
      </c>
      <c r="C41" s="12">
        <v>7600</v>
      </c>
      <c r="D41" s="12">
        <v>1970</v>
      </c>
      <c r="E41" s="13">
        <f t="shared" si="2"/>
        <v>0.25921052631578945</v>
      </c>
    </row>
    <row r="42" spans="1:5" ht="33" customHeight="1" x14ac:dyDescent="0.2">
      <c r="A42" s="11" t="s">
        <v>150</v>
      </c>
      <c r="B42" s="3" t="s">
        <v>151</v>
      </c>
      <c r="C42" s="12">
        <v>17864</v>
      </c>
      <c r="D42" s="12">
        <v>15721</v>
      </c>
      <c r="E42" s="13">
        <f t="shared" si="2"/>
        <v>0.88003806538289298</v>
      </c>
    </row>
    <row r="43" spans="1:5" s="10" customFormat="1" ht="33" customHeight="1" x14ac:dyDescent="0.2">
      <c r="A43" s="7" t="s">
        <v>152</v>
      </c>
      <c r="B43" s="2" t="s">
        <v>153</v>
      </c>
      <c r="C43" s="8">
        <f>SUM(C44:C51)</f>
        <v>6193228</v>
      </c>
      <c r="D43" s="8">
        <f t="shared" ref="D43" si="8">SUM(D44:D51)</f>
        <v>3771035</v>
      </c>
      <c r="E43" s="9">
        <f t="shared" si="2"/>
        <v>0.60889652375142655</v>
      </c>
    </row>
    <row r="44" spans="1:5" ht="33" customHeight="1" x14ac:dyDescent="0.2">
      <c r="A44" s="11" t="s">
        <v>154</v>
      </c>
      <c r="B44" s="3" t="s">
        <v>155</v>
      </c>
      <c r="C44" s="12">
        <v>1925917</v>
      </c>
      <c r="D44" s="12">
        <v>1263637</v>
      </c>
      <c r="E44" s="13">
        <f t="shared" si="2"/>
        <v>0.6561222524127468</v>
      </c>
    </row>
    <row r="45" spans="1:5" ht="33" customHeight="1" x14ac:dyDescent="0.2">
      <c r="A45" s="11" t="s">
        <v>156</v>
      </c>
      <c r="B45" s="3" t="s">
        <v>157</v>
      </c>
      <c r="C45" s="12">
        <v>3380813</v>
      </c>
      <c r="D45" s="12">
        <v>1903224</v>
      </c>
      <c r="E45" s="13">
        <f t="shared" si="2"/>
        <v>0.56294861620562864</v>
      </c>
    </row>
    <row r="46" spans="1:5" ht="33" customHeight="1" x14ac:dyDescent="0.2">
      <c r="A46" s="11" t="s">
        <v>158</v>
      </c>
      <c r="B46" s="3" t="s">
        <v>159</v>
      </c>
      <c r="C46" s="12">
        <v>574061</v>
      </c>
      <c r="D46" s="12">
        <v>398328</v>
      </c>
      <c r="E46" s="13">
        <f t="shared" si="2"/>
        <v>0.69387747991938142</v>
      </c>
    </row>
    <row r="47" spans="1:5" ht="33" customHeight="1" x14ac:dyDescent="0.2">
      <c r="A47" s="11" t="s">
        <v>160</v>
      </c>
      <c r="B47" s="3" t="s">
        <v>161</v>
      </c>
      <c r="C47" s="12"/>
      <c r="D47" s="12"/>
      <c r="E47" s="13"/>
    </row>
    <row r="48" spans="1:5" ht="33" customHeight="1" x14ac:dyDescent="0.2">
      <c r="A48" s="11" t="s">
        <v>162</v>
      </c>
      <c r="B48" s="3" t="s">
        <v>163</v>
      </c>
      <c r="C48" s="12"/>
      <c r="D48" s="12"/>
      <c r="E48" s="13"/>
    </row>
    <row r="49" spans="1:5" ht="33" customHeight="1" x14ac:dyDescent="0.2">
      <c r="A49" s="11" t="s">
        <v>164</v>
      </c>
      <c r="B49" s="3" t="s">
        <v>165</v>
      </c>
      <c r="C49" s="12"/>
      <c r="D49" s="12"/>
      <c r="E49" s="13"/>
    </row>
    <row r="50" spans="1:5" ht="33" customHeight="1" x14ac:dyDescent="0.2">
      <c r="A50" s="11" t="s">
        <v>166</v>
      </c>
      <c r="B50" s="3" t="s">
        <v>167</v>
      </c>
      <c r="C50" s="12">
        <v>29568</v>
      </c>
      <c r="D50" s="12">
        <v>21139</v>
      </c>
      <c r="E50" s="13">
        <f t="shared" si="2"/>
        <v>0.71492830086580084</v>
      </c>
    </row>
    <row r="51" spans="1:5" ht="33" customHeight="1" x14ac:dyDescent="0.2">
      <c r="A51" s="11" t="s">
        <v>168</v>
      </c>
      <c r="B51" s="3" t="s">
        <v>169</v>
      </c>
      <c r="C51" s="12">
        <v>282869</v>
      </c>
      <c r="D51" s="12">
        <v>184707</v>
      </c>
      <c r="E51" s="13">
        <f t="shared" si="2"/>
        <v>0.65297717317910409</v>
      </c>
    </row>
    <row r="52" spans="1:5" s="10" customFormat="1" ht="33" customHeight="1" x14ac:dyDescent="0.2">
      <c r="A52" s="7" t="s">
        <v>170</v>
      </c>
      <c r="B52" s="2" t="s">
        <v>171</v>
      </c>
      <c r="C52" s="8">
        <f>SUM(C53:C54)</f>
        <v>259748</v>
      </c>
      <c r="D52" s="8">
        <f>SUM(D53:D54)</f>
        <v>170003</v>
      </c>
      <c r="E52" s="9">
        <f t="shared" si="2"/>
        <v>0.65449204613702516</v>
      </c>
    </row>
    <row r="53" spans="1:5" ht="33" customHeight="1" x14ac:dyDescent="0.2">
      <c r="A53" s="11" t="s">
        <v>172</v>
      </c>
      <c r="B53" s="3" t="s">
        <v>173</v>
      </c>
      <c r="C53" s="12">
        <v>208315</v>
      </c>
      <c r="D53" s="12">
        <v>140598</v>
      </c>
      <c r="E53" s="13">
        <f t="shared" si="2"/>
        <v>0.67492979382185636</v>
      </c>
    </row>
    <row r="54" spans="1:5" ht="33" customHeight="1" x14ac:dyDescent="0.2">
      <c r="A54" s="11" t="s">
        <v>174</v>
      </c>
      <c r="B54" s="3" t="s">
        <v>175</v>
      </c>
      <c r="C54" s="12">
        <v>51433</v>
      </c>
      <c r="D54" s="12">
        <v>29405</v>
      </c>
      <c r="E54" s="13">
        <f t="shared" si="2"/>
        <v>0.57171465790445819</v>
      </c>
    </row>
    <row r="55" spans="1:5" s="10" customFormat="1" ht="33" customHeight="1" x14ac:dyDescent="0.2">
      <c r="A55" s="7" t="s">
        <v>176</v>
      </c>
      <c r="B55" s="2" t="s">
        <v>177</v>
      </c>
      <c r="C55" s="8">
        <f>SUM(C56:C62)</f>
        <v>44349</v>
      </c>
      <c r="D55" s="8">
        <f>SUM(D56:D62)</f>
        <v>24455</v>
      </c>
      <c r="E55" s="9">
        <f t="shared" si="2"/>
        <v>0.55142167805362019</v>
      </c>
    </row>
    <row r="56" spans="1:5" ht="33" customHeight="1" x14ac:dyDescent="0.2">
      <c r="A56" s="11" t="s">
        <v>178</v>
      </c>
      <c r="B56" s="3" t="s">
        <v>179</v>
      </c>
      <c r="C56" s="12"/>
      <c r="D56" s="12"/>
      <c r="E56" s="13"/>
    </row>
    <row r="57" spans="1:5" ht="33" customHeight="1" x14ac:dyDescent="0.2">
      <c r="A57" s="11" t="s">
        <v>180</v>
      </c>
      <c r="B57" s="3" t="s">
        <v>181</v>
      </c>
      <c r="C57" s="12"/>
      <c r="D57" s="12"/>
      <c r="E57" s="13"/>
    </row>
    <row r="58" spans="1:5" ht="33" customHeight="1" x14ac:dyDescent="0.2">
      <c r="A58" s="11" t="s">
        <v>182</v>
      </c>
      <c r="B58" s="3" t="s">
        <v>183</v>
      </c>
      <c r="C58" s="12"/>
      <c r="D58" s="12"/>
      <c r="E58" s="13"/>
    </row>
    <row r="59" spans="1:5" ht="33" customHeight="1" x14ac:dyDescent="0.2">
      <c r="A59" s="11" t="s">
        <v>184</v>
      </c>
      <c r="B59" s="3" t="s">
        <v>185</v>
      </c>
      <c r="C59" s="12"/>
      <c r="D59" s="12"/>
      <c r="E59" s="13"/>
    </row>
    <row r="60" spans="1:5" ht="33" customHeight="1" x14ac:dyDescent="0.2">
      <c r="A60" s="11" t="s">
        <v>186</v>
      </c>
      <c r="B60" s="3" t="s">
        <v>187</v>
      </c>
      <c r="C60" s="12"/>
      <c r="D60" s="12"/>
      <c r="E60" s="13"/>
    </row>
    <row r="61" spans="1:5" ht="33" customHeight="1" x14ac:dyDescent="0.2">
      <c r="A61" s="11" t="s">
        <v>188</v>
      </c>
      <c r="B61" s="3" t="s">
        <v>189</v>
      </c>
      <c r="C61" s="12"/>
      <c r="D61" s="12"/>
      <c r="E61" s="13"/>
    </row>
    <row r="62" spans="1:5" ht="33" customHeight="1" x14ac:dyDescent="0.2">
      <c r="A62" s="11" t="s">
        <v>190</v>
      </c>
      <c r="B62" s="3" t="s">
        <v>191</v>
      </c>
      <c r="C62" s="12">
        <v>44349</v>
      </c>
      <c r="D62" s="12">
        <v>24455</v>
      </c>
      <c r="E62" s="13">
        <f t="shared" si="2"/>
        <v>0.55142167805362019</v>
      </c>
    </row>
    <row r="63" spans="1:5" s="10" customFormat="1" ht="33" customHeight="1" x14ac:dyDescent="0.2">
      <c r="A63" s="7" t="s">
        <v>192</v>
      </c>
      <c r="B63" s="2" t="s">
        <v>193</v>
      </c>
      <c r="C63" s="8">
        <f>SUM(C64:C68)</f>
        <v>187073</v>
      </c>
      <c r="D63" s="8">
        <f t="shared" ref="D63" si="9">SUM(D64:D68)</f>
        <v>93458</v>
      </c>
      <c r="E63" s="9">
        <f t="shared" si="2"/>
        <v>0.49958037771351288</v>
      </c>
    </row>
    <row r="64" spans="1:5" ht="33" customHeight="1" x14ac:dyDescent="0.2">
      <c r="A64" s="11" t="s">
        <v>194</v>
      </c>
      <c r="B64" s="3" t="s">
        <v>195</v>
      </c>
      <c r="C64" s="12">
        <v>14000</v>
      </c>
      <c r="D64" s="12">
        <v>10139</v>
      </c>
      <c r="E64" s="13">
        <f t="shared" si="2"/>
        <v>0.7242142857142857</v>
      </c>
    </row>
    <row r="65" spans="1:5" ht="33" customHeight="1" x14ac:dyDescent="0.2">
      <c r="A65" s="11" t="s">
        <v>196</v>
      </c>
      <c r="B65" s="3" t="s">
        <v>197</v>
      </c>
      <c r="C65" s="14"/>
      <c r="E65" s="13"/>
    </row>
    <row r="66" spans="1:5" ht="33" customHeight="1" x14ac:dyDescent="0.2">
      <c r="A66" s="11" t="s">
        <v>198</v>
      </c>
      <c r="B66" s="3" t="s">
        <v>199</v>
      </c>
      <c r="C66" s="12">
        <v>60276</v>
      </c>
      <c r="D66" s="12">
        <v>32746</v>
      </c>
      <c r="E66" s="13">
        <f t="shared" si="2"/>
        <v>0.54326763554316815</v>
      </c>
    </row>
    <row r="67" spans="1:5" ht="33" customHeight="1" x14ac:dyDescent="0.2">
      <c r="A67" s="11" t="s">
        <v>200</v>
      </c>
      <c r="B67" s="3" t="s">
        <v>201</v>
      </c>
      <c r="C67" s="12">
        <v>112797</v>
      </c>
      <c r="D67" s="12">
        <v>50573</v>
      </c>
      <c r="E67" s="13">
        <f t="shared" si="2"/>
        <v>0.44835412289333937</v>
      </c>
    </row>
    <row r="68" spans="1:5" ht="33" customHeight="1" x14ac:dyDescent="0.2">
      <c r="A68" s="11" t="s">
        <v>202</v>
      </c>
      <c r="B68" s="3" t="s">
        <v>203</v>
      </c>
      <c r="C68" s="12"/>
      <c r="D68" s="12"/>
      <c r="E68" s="13"/>
    </row>
    <row r="69" spans="1:5" s="10" customFormat="1" ht="33" customHeight="1" x14ac:dyDescent="0.2">
      <c r="A69" s="7" t="s">
        <v>204</v>
      </c>
      <c r="B69" s="2" t="s">
        <v>205</v>
      </c>
      <c r="C69" s="8">
        <f>SUM(C70:C73)</f>
        <v>260694</v>
      </c>
      <c r="D69" s="8">
        <f>SUM(D70:D73)</f>
        <v>170903</v>
      </c>
      <c r="E69" s="9">
        <f t="shared" ref="E69:E77" si="10">D69/C69</f>
        <v>0.65556936484921013</v>
      </c>
    </row>
    <row r="70" spans="1:5" ht="33" customHeight="1" x14ac:dyDescent="0.2">
      <c r="A70" s="11" t="s">
        <v>206</v>
      </c>
      <c r="B70" s="3" t="s">
        <v>207</v>
      </c>
      <c r="C70" s="12">
        <v>219192</v>
      </c>
      <c r="D70" s="12">
        <v>139684</v>
      </c>
      <c r="E70" s="13">
        <f t="shared" si="10"/>
        <v>0.63726778349574797</v>
      </c>
    </row>
    <row r="71" spans="1:5" ht="33" customHeight="1" x14ac:dyDescent="0.2">
      <c r="A71" s="11" t="s">
        <v>208</v>
      </c>
      <c r="B71" s="3" t="s">
        <v>209</v>
      </c>
      <c r="C71" s="12"/>
      <c r="D71" s="12"/>
      <c r="E71" s="13"/>
    </row>
    <row r="72" spans="1:5" ht="33" customHeight="1" x14ac:dyDescent="0.2">
      <c r="A72" s="11" t="s">
        <v>210</v>
      </c>
      <c r="B72" s="3" t="s">
        <v>211</v>
      </c>
      <c r="C72" s="12"/>
      <c r="D72" s="12"/>
      <c r="E72" s="13"/>
    </row>
    <row r="73" spans="1:5" ht="33" customHeight="1" x14ac:dyDescent="0.2">
      <c r="A73" s="11" t="s">
        <v>212</v>
      </c>
      <c r="B73" s="3" t="s">
        <v>213</v>
      </c>
      <c r="C73" s="12">
        <v>41502</v>
      </c>
      <c r="D73" s="12">
        <v>31219</v>
      </c>
      <c r="E73" s="13">
        <f t="shared" si="10"/>
        <v>0.75222880825020477</v>
      </c>
    </row>
    <row r="74" spans="1:5" s="10" customFormat="1" ht="33" customHeight="1" x14ac:dyDescent="0.2">
      <c r="A74" s="7" t="s">
        <v>214</v>
      </c>
      <c r="B74" s="2" t="s">
        <v>215</v>
      </c>
      <c r="C74" s="8">
        <f>SUM(C75:C77)</f>
        <v>20915</v>
      </c>
      <c r="D74" s="8">
        <f t="shared" ref="D74" si="11">SUM(D75:D77)</f>
        <v>14545</v>
      </c>
      <c r="E74" s="9">
        <f t="shared" si="10"/>
        <v>0.69543389911546738</v>
      </c>
    </row>
    <row r="75" spans="1:5" ht="33" customHeight="1" x14ac:dyDescent="0.2">
      <c r="A75" s="11" t="s">
        <v>216</v>
      </c>
      <c r="B75" s="3" t="s">
        <v>217</v>
      </c>
      <c r="C75" s="12"/>
      <c r="D75" s="12"/>
      <c r="E75" s="13"/>
    </row>
    <row r="76" spans="1:5" ht="33" customHeight="1" x14ac:dyDescent="0.2">
      <c r="A76" s="11" t="s">
        <v>218</v>
      </c>
      <c r="B76" s="3" t="s">
        <v>219</v>
      </c>
      <c r="C76" s="12"/>
      <c r="D76" s="12"/>
      <c r="E76" s="13"/>
    </row>
    <row r="77" spans="1:5" ht="33" customHeight="1" x14ac:dyDescent="0.2">
      <c r="A77" s="11" t="s">
        <v>220</v>
      </c>
      <c r="B77" s="3" t="s">
        <v>221</v>
      </c>
      <c r="C77" s="12">
        <v>20915</v>
      </c>
      <c r="D77" s="12">
        <v>14545</v>
      </c>
      <c r="E77" s="13">
        <f t="shared" si="10"/>
        <v>0.69543389911546738</v>
      </c>
    </row>
    <row r="78" spans="1:5" s="10" customFormat="1" ht="33" customHeight="1" x14ac:dyDescent="0.2">
      <c r="A78" s="7" t="s">
        <v>222</v>
      </c>
      <c r="B78" s="2" t="s">
        <v>223</v>
      </c>
      <c r="C78" s="8">
        <f>SUM(C79)</f>
        <v>0</v>
      </c>
      <c r="D78" s="8">
        <f t="shared" ref="D78" si="12">SUM(D79)</f>
        <v>0</v>
      </c>
      <c r="E78" s="13"/>
    </row>
    <row r="79" spans="1:5" ht="33" customHeight="1" x14ac:dyDescent="0.2">
      <c r="A79" s="11" t="s">
        <v>224</v>
      </c>
      <c r="B79" s="3" t="s">
        <v>225</v>
      </c>
      <c r="C79" s="12"/>
      <c r="D79" s="12"/>
      <c r="E79" s="13"/>
    </row>
    <row r="80" spans="1:5" s="10" customFormat="1" ht="40.9" customHeight="1" x14ac:dyDescent="0.2">
      <c r="A80" s="7" t="s">
        <v>226</v>
      </c>
      <c r="B80" s="2" t="s">
        <v>227</v>
      </c>
      <c r="C80" s="8">
        <f>SUM(C81:C83)</f>
        <v>0</v>
      </c>
      <c r="D80" s="8">
        <f t="shared" ref="D80" si="13">SUM(D81:D83)</f>
        <v>0</v>
      </c>
      <c r="E80" s="13"/>
    </row>
    <row r="81" spans="1:5" ht="39.6" customHeight="1" x14ac:dyDescent="0.2">
      <c r="A81" s="11" t="s">
        <v>228</v>
      </c>
      <c r="B81" s="3" t="s">
        <v>229</v>
      </c>
      <c r="C81" s="12"/>
      <c r="D81" s="12"/>
      <c r="E81" s="13"/>
    </row>
    <row r="82" spans="1:5" ht="33" customHeight="1" x14ac:dyDescent="0.2">
      <c r="A82" s="11" t="s">
        <v>230</v>
      </c>
      <c r="B82" s="3" t="s">
        <v>231</v>
      </c>
      <c r="C82" s="12"/>
      <c r="D82" s="12"/>
      <c r="E82" s="13"/>
    </row>
    <row r="83" spans="1:5" ht="33" customHeight="1" x14ac:dyDescent="0.2">
      <c r="A83" s="11" t="s">
        <v>232</v>
      </c>
      <c r="B83" s="3" t="s">
        <v>233</v>
      </c>
      <c r="C83" s="12"/>
      <c r="D83" s="12"/>
      <c r="E83" s="13"/>
    </row>
    <row r="84" spans="1:5" ht="33" customHeight="1" x14ac:dyDescent="0.2">
      <c r="A84" s="15"/>
    </row>
    <row r="85" spans="1:5" ht="33" customHeight="1" x14ac:dyDescent="0.2">
      <c r="A85" s="16"/>
    </row>
  </sheetData>
  <mergeCells count="1">
    <mergeCell ref="A1:E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2019-09-16T07:21:55Z</cp:lastPrinted>
  <dcterms:created xsi:type="dcterms:W3CDTF">2017-12-11T14:03:53Z</dcterms:created>
  <dcterms:modified xsi:type="dcterms:W3CDTF">2019-09-16T08:02:28Z</dcterms:modified>
</cp:coreProperties>
</file>