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5" i="3"/>
  <c r="E28" i="4"/>
  <c r="E73" i="4" l="1"/>
  <c r="E27" i="4"/>
  <c r="E69" i="4" l="1"/>
  <c r="E41" i="4"/>
  <c r="D40" i="4"/>
  <c r="C40" i="4"/>
  <c r="E30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23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C6" i="3" s="1"/>
  <c r="D17" i="3"/>
  <c r="C17" i="3"/>
  <c r="D37" i="3"/>
  <c r="C37" i="3"/>
  <c r="C23" i="3"/>
  <c r="E23" i="3" s="1"/>
  <c r="D6" i="3" l="1"/>
  <c r="D5" i="3" s="1"/>
  <c r="E14" i="3"/>
  <c r="E32" i="3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<sst xmlns="http://schemas.openxmlformats.org/spreadsheetml/2006/main" count="245" uniqueCount="245">
  <si>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</si>
  <si>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</si>
  <si>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</si>
  <si>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</si>
  <si>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</si>
  <si>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</si>
  <si>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</si>
  <si>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</si>
  <si>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</si>
  <si>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</si>
  <si>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</si>
  <si>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</si>
  <si>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</si>
  <si>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</si>
  <si>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</si>
  <si>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</si>
  <si>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</si>
  <si>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</si>
  <si>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</si>
  <si>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</si>
  <si>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</si>
  <si>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</si>
  <si>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</si>
  <si>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</si>
  <si>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</si>
  <si>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</si>
  <si>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</si>
  <si>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</si>
  <si>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</si>
  <si>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</si>
  <si>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</si>
  <si>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</si>
  <si>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</si>
  <si>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</si>
  <si>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</si>
  <si>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</si>
  <si>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</si>
  <si>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</si>
  <si>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</si>
  <si>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</si>
  <si>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</si>
  <si>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</si>
  <si>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</si>
  <si>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</si>
  <si>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</si>
  <si>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</si>
  <si>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</si>
  <si>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</si>
  <si>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</si>
  <si>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</si>
  <si>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</si>
  <si>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</si>
  <si>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</si>
  <si>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</si>
  <si>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</si>
  <si>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</si>
  <si>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</si>
  <si>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</si>
  <si>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</si>
  <si>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</si>
  <si>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</si>
  <si>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</si>
  <si>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</si>
  <si>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</si>
  <si>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</si>
  <si>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</si>
  <si>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</si>
  <si>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</si>
  <si>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</si>
  <si>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</si>
  <si>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</si>
  <si>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</si>
  <si>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</si>
  <si>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</si>
  <si>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</si>
  <si>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</si>
  <si>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</si>
  <si>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</si>
  <si>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</si>
  <si>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</si>
  <si>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</si>
  <si>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</si>
  <si>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</si>
  <si>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</si>
  <si>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</si>
  <si>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</si>
  <si>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</si>
  <si>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</si>
  <si>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</si>
  <si>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</si>
  <si>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</si>
  <si>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</si>
  <si>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</si>
  <si>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</si>
  <si>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</si>
  <si>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</si>
  <si>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</si>
  <si>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</si>
  <si>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</si>
  <si>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</si>
  <si>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</si>
  <si>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</si>
  <si>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</si>
  <si>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</si>
  <si>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</si>
  <si>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</si>
  <si>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</si>
  <si>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</si>
  <si>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</si>
  <si>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</si>
  <si>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</si>
  <si>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</si>
  <si>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</si>
  <si>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</si>
  <si>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</si>
  <si>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</si>
  <si>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</si>
  <si>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</si>
  <si>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</si>
  <si>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</si>
  <si>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</si>
  <si>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</si>
  <si>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</si>
  <si>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</si>
  <si>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</si>
  <si>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</si>
  <si>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</si>
  <si>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</si>
  <si>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</si>
  <si>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</si>
  <si>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</si>
  <si>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</si>
  <si>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</si>
  <si>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</si>
  <si>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</si>
  <si>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</si>
  <si>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</si>
  <si>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</si>
  <si>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</si>
  <si>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</si>
  <si>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</si>
  <si>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</si>
  <si>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</si>
  <si>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</si>
  <si>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</si>
  <si>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</si>
  <si>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</si>
  <si>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</si>
  <si>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</si>
  <si>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</si>
  <si>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</si>
  <si>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</si>
  <si>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</si>
  <si>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</si>
  <si>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</si>
  <si>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</si>
  <si>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</si>
  <si>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</si>
  <si>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</si>
  <si>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</si>
  <si>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</si>
  <si>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</si>
  <si>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</si>
  <si>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</si>
  <si>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</si>
  <si>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</si>
  <si>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</si>
  <si>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</si>
  <si>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</si>
  <si>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</si>
  <si>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</si>
  <si>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</si>
  <si>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</si>
  <si>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</si>
  <si>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</si>
  <si>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</si>
  <si>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</si>
  <si>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</si>
  <si>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</si>
  <si>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</si>
  <si>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</si>
  <si>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</si>
  <si>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</si>
  <si>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</si>
  <si>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</si>
  <si>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</si>
  <si>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</si>
  <si>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</si>
  <si>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</si>
  <si>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</si>
  <si>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</si>
  <si>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</si>
  <si>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</si>
  <si>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</si>
  <si>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</si>
  <si>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</si>
  <si>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</si>
  <si>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</si>
  <si>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</si>
  <si>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</si>
  <si>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</si>
  <si>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</si>
  <si>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</si>
  <si>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</si>
  <si>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</si>
  <si>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</si>
  <si>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</si>
  <si>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</si>
  <si>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</si>
  <si>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</si>
  <si>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</si>
  <si>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</si>
  <si>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</si>
  <si>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</si>
  <si>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</si>
  <si>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</si>
  <si>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</si>
  <si>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</si>
  <si>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</si>
  <si>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</si>
  <si>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</si>
  <si>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</si>
  <si>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</si>
  <si>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</si>
  <si>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</si>
  <si>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</si>
  <si>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</si>
  <si>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</si>
  <si>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</si>
  <si>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</si>
  <si>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</si>
  <si>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</si>
  <si>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</si>
  <si>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</si>
  <si>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</si>
  <si>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</si>
  <si>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2021 год, 
тыс. руб.</t>
  </si>
  <si>
    <t>Утвержденные бюджетные назначения на 2021 год, тыс. руб.</t>
  </si>
  <si>
    <t>% исполнения утвержденных бюджетных назначений на  2021 год</t>
  </si>
  <si>
    <t>0602</t>
  </si>
  <si>
    <t>Сбор, удаление отходов и очистка сточных вод</t>
  </si>
  <si>
    <t xml:space="preserve">% исполнение годового плана </t>
  </si>
  <si>
    <t>Фактически исполнено по состоянию на 01.09.2021, тыс. руб.</t>
  </si>
  <si>
    <t>Cведения об исполнении бюджета городского округа Щёлково Московской области по состоянию на 01.09.2021</t>
  </si>
  <si>
    <t>Фактически исполнено по состоянию на 01.09.2021, 
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</si>
</sst>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243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244</v>
      </c>
      <c r="E3" s="19" t="s">
        <v>241</v>
      </c>
    </row>
    <row r="4" spans="1:5" x14ac:dyDescent="0.3">
      <c r="A4" s="18"/>
      <c r="B4" s="20" t="s">
        <v>2</v>
      </c>
      <c r="C4" s="21">
        <f>C5+C31</f>
        <v>10285933</v>
      </c>
      <c r="D4" s="21">
        <f t="shared" ref="D4" si="0">D5+D31</f>
        <v>6195438</v>
      </c>
      <c r="E4" s="22">
        <f>D4/C4</f>
        <v>0.60232144230377549</v>
      </c>
    </row>
    <row r="5" spans="1:5" x14ac:dyDescent="0.3">
      <c r="A5" s="23" t="s">
        <v>3</v>
      </c>
      <c r="B5" s="20" t="s">
        <v>4</v>
      </c>
      <c r="C5" s="21">
        <f>C6+C23</f>
        <v>5070179</v>
      </c>
      <c r="D5" s="21">
        <f t="shared" ref="D5" si="1">D6+D23</f>
        <v>3627305</v>
      </c>
      <c r="E5" s="22">
        <f t="shared" ref="E5:E35" si="2">D5/C5</f>
        <v>0.7154195147745277</v>
      </c>
    </row>
    <row r="6" spans="1:5" x14ac:dyDescent="0.3">
      <c r="A6" s="23"/>
      <c r="B6" s="24" t="s">
        <v>5</v>
      </c>
      <c r="C6" s="25">
        <f>C7+C9+C12+C14+C17+C21+C22</f>
        <v>4688676</v>
      </c>
      <c r="D6" s="25">
        <f>D7+D9+D12+D14+D17+D21+D22</f>
        <v>3273117</v>
      </c>
      <c r="E6" s="22">
        <f t="shared" si="2"/>
        <v>0.69808982322514923</v>
      </c>
    </row>
    <row r="7" spans="1:5" x14ac:dyDescent="0.3">
      <c r="A7" s="23" t="s">
        <v>6</v>
      </c>
      <c r="B7" s="20" t="s">
        <v>7</v>
      </c>
      <c r="C7" s="21">
        <f>C8</f>
        <v>3303956</v>
      </c>
      <c r="D7" s="21">
        <f>D8</f>
        <v>2306037</v>
      </c>
      <c r="E7" s="22">
        <f t="shared" si="2"/>
        <v>0.69796238206562078</v>
      </c>
    </row>
    <row r="8" spans="1:5" x14ac:dyDescent="0.3">
      <c r="A8" s="18" t="s">
        <v>8</v>
      </c>
      <c r="B8" s="24" t="s">
        <v>9</v>
      </c>
      <c r="C8" s="25">
        <v>3303956</v>
      </c>
      <c r="D8" s="26">
        <v>2306037</v>
      </c>
      <c r="E8" s="22">
        <f t="shared" si="2"/>
        <v>0.69796238206562078</v>
      </c>
    </row>
    <row r="9" spans="1:5" ht="56.25" x14ac:dyDescent="0.3">
      <c r="A9" s="23" t="s">
        <v>10</v>
      </c>
      <c r="B9" s="20" t="s">
        <v>11</v>
      </c>
      <c r="C9" s="21">
        <f>C10</f>
        <v>59919</v>
      </c>
      <c r="D9" s="21">
        <f>D10</f>
        <v>38327</v>
      </c>
      <c r="E9" s="22">
        <f t="shared" si="2"/>
        <v>0.63964685658972942</v>
      </c>
    </row>
    <row r="10" spans="1:5" ht="37.5" x14ac:dyDescent="0.3">
      <c r="A10" s="18" t="s">
        <v>12</v>
      </c>
      <c r="B10" s="24" t="s">
        <v>13</v>
      </c>
      <c r="C10" s="25">
        <v>59919</v>
      </c>
      <c r="D10" s="25">
        <v>38327</v>
      </c>
      <c r="E10" s="22">
        <f t="shared" si="2"/>
        <v>0.63964685658972942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635401</v>
      </c>
      <c r="D12" s="21">
        <v>525264</v>
      </c>
      <c r="E12" s="22">
        <f t="shared" si="2"/>
        <v>0.82666536565098259</v>
      </c>
    </row>
    <row r="13" spans="1:5" ht="37.5" x14ac:dyDescent="0.3">
      <c r="A13" s="18" t="s">
        <v>16</v>
      </c>
      <c r="B13" s="24" t="s">
        <v>17</v>
      </c>
      <c r="C13" s="25">
        <v>544458</v>
      </c>
      <c r="D13" s="26">
        <v>457887</v>
      </c>
      <c r="E13" s="22">
        <f t="shared" si="2"/>
        <v>0.84099599969143624</v>
      </c>
    </row>
    <row r="14" spans="1:5" x14ac:dyDescent="0.3">
      <c r="A14" s="23" t="s">
        <v>18</v>
      </c>
      <c r="B14" s="20" t="s">
        <v>19</v>
      </c>
      <c r="C14" s="21">
        <f>SUM(C15:C16)</f>
        <v>647549</v>
      </c>
      <c r="D14" s="21">
        <f t="shared" ref="D14" si="3">SUM(D15:D16)</f>
        <v>376309</v>
      </c>
      <c r="E14" s="22">
        <f t="shared" si="2"/>
        <v>0.58112822350123317</v>
      </c>
    </row>
    <row r="15" spans="1:5" x14ac:dyDescent="0.3">
      <c r="A15" s="18" t="s">
        <v>71</v>
      </c>
      <c r="B15" s="24" t="s">
        <v>70</v>
      </c>
      <c r="C15" s="25">
        <v>145913</v>
      </c>
      <c r="D15" s="26">
        <v>14902</v>
      </c>
      <c r="E15" s="22">
        <f t="shared" si="2"/>
        <v>0.10212935105165406</v>
      </c>
    </row>
    <row r="16" spans="1:5" x14ac:dyDescent="0.3">
      <c r="A16" s="18" t="s">
        <v>73</v>
      </c>
      <c r="B16" s="24" t="s">
        <v>72</v>
      </c>
      <c r="C16" s="25">
        <v>501636</v>
      </c>
      <c r="D16" s="25">
        <v>361407</v>
      </c>
      <c r="E16" s="22">
        <f t="shared" si="2"/>
        <v>0.7204566657895366</v>
      </c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41851</v>
      </c>
      <c r="D21" s="29">
        <v>27168</v>
      </c>
      <c r="E21" s="22">
        <f t="shared" si="2"/>
        <v>0.64916011564837162</v>
      </c>
    </row>
    <row r="22" spans="1:5" ht="56.25" x14ac:dyDescent="0.3">
      <c r="A22" s="23" t="s">
        <v>30</v>
      </c>
      <c r="B22" s="20" t="s">
        <v>31</v>
      </c>
      <c r="C22" s="21"/>
      <c r="D22" s="29">
        <v>12</v>
      </c>
      <c r="E22" s="22"/>
    </row>
    <row r="23" spans="1:5" x14ac:dyDescent="0.3">
      <c r="A23" s="18"/>
      <c r="B23" s="24" t="s">
        <v>32</v>
      </c>
      <c r="C23" s="25">
        <f>C24+C25+C26+C27+C28+C29+C30</f>
        <v>381503</v>
      </c>
      <c r="D23" s="25">
        <f>D24+D25+D26+D27+D28+D29+D30</f>
        <v>354188</v>
      </c>
      <c r="E23" s="22">
        <f t="shared" si="2"/>
        <v>0.92840161152074818</v>
      </c>
    </row>
    <row r="24" spans="1:5" ht="57.75" customHeight="1" x14ac:dyDescent="0.3">
      <c r="A24" s="23" t="s">
        <v>33</v>
      </c>
      <c r="B24" s="20" t="s">
        <v>34</v>
      </c>
      <c r="C24" s="21">
        <v>323761</v>
      </c>
      <c r="D24" s="29">
        <v>258224</v>
      </c>
      <c r="E24" s="22">
        <f t="shared" si="2"/>
        <v>0.79757598969610299</v>
      </c>
    </row>
    <row r="25" spans="1:5" ht="37.5" x14ac:dyDescent="0.3">
      <c r="A25" s="23" t="s">
        <v>35</v>
      </c>
      <c r="B25" s="20" t="s">
        <v>36</v>
      </c>
      <c r="C25" s="21">
        <v>1685</v>
      </c>
      <c r="D25" s="29">
        <v>2247</v>
      </c>
      <c r="E25" s="22">
        <f t="shared" si="2"/>
        <v>1.3335311572700297</v>
      </c>
    </row>
    <row r="26" spans="1:5" ht="33" customHeight="1" x14ac:dyDescent="0.3">
      <c r="A26" s="23" t="s">
        <v>37</v>
      </c>
      <c r="B26" s="20" t="s">
        <v>38</v>
      </c>
      <c r="C26" s="21">
        <v>8300</v>
      </c>
      <c r="D26" s="29">
        <v>20411</v>
      </c>
      <c r="E26" s="22">
        <f t="shared" si="2"/>
        <v>2.4591566265060241</v>
      </c>
    </row>
    <row r="27" spans="1:5" ht="37.5" x14ac:dyDescent="0.3">
      <c r="A27" s="23" t="s">
        <v>39</v>
      </c>
      <c r="B27" s="20" t="s">
        <v>40</v>
      </c>
      <c r="C27" s="21">
        <v>37257</v>
      </c>
      <c r="D27" s="29">
        <v>53805</v>
      </c>
      <c r="E27" s="22">
        <f t="shared" si="2"/>
        <v>1.4441581447781624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4500</v>
      </c>
      <c r="D29" s="29">
        <v>15260</v>
      </c>
      <c r="E29" s="22">
        <f t="shared" si="2"/>
        <v>3.391111111111111</v>
      </c>
    </row>
    <row r="30" spans="1:5" x14ac:dyDescent="0.3">
      <c r="A30" s="23" t="s">
        <v>45</v>
      </c>
      <c r="B30" s="30" t="s">
        <v>46</v>
      </c>
      <c r="C30" s="29">
        <v>6000</v>
      </c>
      <c r="D30" s="29">
        <v>4241</v>
      </c>
      <c r="E30" s="22">
        <f t="shared" si="2"/>
        <v>0.70683333333333331</v>
      </c>
    </row>
    <row r="31" spans="1:5" x14ac:dyDescent="0.3">
      <c r="A31" s="23" t="s">
        <v>47</v>
      </c>
      <c r="B31" s="20" t="s">
        <v>48</v>
      </c>
      <c r="C31" s="29">
        <f>C32+C37+C39+C40+C41</f>
        <v>5215754</v>
      </c>
      <c r="D31" s="29">
        <f>D32+D37+D39+D40+D41</f>
        <v>2568133</v>
      </c>
      <c r="E31" s="22">
        <f t="shared" si="2"/>
        <v>0.49238000871973642</v>
      </c>
    </row>
    <row r="32" spans="1:5" ht="56.25" x14ac:dyDescent="0.3">
      <c r="A32" s="23" t="s">
        <v>49</v>
      </c>
      <c r="B32" s="20" t="s">
        <v>50</v>
      </c>
      <c r="C32" s="29">
        <f>C33+C34+C35+C36</f>
        <v>5215754</v>
      </c>
      <c r="D32" s="29">
        <f t="shared" ref="D32" si="5">D33+D34+D35+D36</f>
        <v>2580109</v>
      </c>
      <c r="E32" s="22">
        <f t="shared" si="2"/>
        <v>0.49467612928063709</v>
      </c>
    </row>
    <row r="33" spans="1:5" ht="37.5" x14ac:dyDescent="0.3">
      <c r="A33" s="18" t="s">
        <v>51</v>
      </c>
      <c r="B33" s="24" t="s">
        <v>52</v>
      </c>
      <c r="C33" s="26">
        <v>5296</v>
      </c>
      <c r="D33" s="26">
        <v>3530</v>
      </c>
      <c r="E33" s="22">
        <f t="shared" si="2"/>
        <v>0.66654078549848939</v>
      </c>
    </row>
    <row r="34" spans="1:5" ht="37.5" x14ac:dyDescent="0.3">
      <c r="A34" s="18" t="s">
        <v>53</v>
      </c>
      <c r="B34" s="24" t="s">
        <v>54</v>
      </c>
      <c r="C34" s="26">
        <v>2100393</v>
      </c>
      <c r="D34" s="26">
        <v>531127</v>
      </c>
      <c r="E34" s="22">
        <f t="shared" si="2"/>
        <v>0.25287029617790574</v>
      </c>
    </row>
    <row r="35" spans="1:5" ht="37.5" x14ac:dyDescent="0.3">
      <c r="A35" s="18" t="s">
        <v>55</v>
      </c>
      <c r="B35" s="24" t="s">
        <v>56</v>
      </c>
      <c r="C35" s="26">
        <v>3109065</v>
      </c>
      <c r="D35" s="26">
        <v>2045452</v>
      </c>
      <c r="E35" s="22">
        <f t="shared" si="2"/>
        <v>0.65789940062366015</v>
      </c>
    </row>
    <row r="36" spans="1:5" x14ac:dyDescent="0.3">
      <c r="A36" s="18" t="s">
        <v>57</v>
      </c>
      <c r="B36" s="24" t="s">
        <v>58</v>
      </c>
      <c r="C36" s="26">
        <v>1000</v>
      </c>
      <c r="D36" s="26"/>
      <c r="E36" s="22"/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14885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-26861</v>
      </c>
      <c r="E41" s="22"/>
    </row>
    <row r="43" spans="1:5" x14ac:dyDescent="0.3">
      <c r="A43" s="31"/>
    </row>
  </sheetData>
  <mergeCells count="1">
    <mergeCell ref="A1:E1"/>
  </mergeCells>
  <pageMargins left="0.70866141732283472" right="0" top="0" bottom="0" header="0.31496062992125984" footer="0.31496062992125984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1" sqref="C71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242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C5+C16+C19+C23+C34+C40+C44+C53+C56+C64+C70+C75+C79+C81</f>
        <v>11254119</v>
      </c>
      <c r="D4" s="8">
        <f t="shared" ref="D4" si="0">D5+D16+D19+D23+D34+D40+D44+D53+D56+D64+D70+D75+D79+D81</f>
        <v>5574885</v>
      </c>
      <c r="E4" s="9">
        <f>D4/C4</f>
        <v>0.49536396407395372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1495620</v>
      </c>
      <c r="D5" s="8">
        <f t="shared" ref="D5" si="1">SUM(D6:D15)</f>
        <v>754275</v>
      </c>
      <c r="E5" s="9">
        <f t="shared" ref="E5:E69" si="2">D5/C5</f>
        <v>0.50432262205640466</v>
      </c>
    </row>
    <row r="6" spans="1:5" ht="40.15" customHeight="1" x14ac:dyDescent="0.2">
      <c r="A6" s="11" t="s">
        <v>79</v>
      </c>
      <c r="B6" s="3" t="s">
        <v>80</v>
      </c>
      <c r="C6" s="12">
        <v>3193</v>
      </c>
      <c r="D6" s="12">
        <v>1512</v>
      </c>
      <c r="E6" s="13">
        <f t="shared" si="2"/>
        <v>0.4735358596930786</v>
      </c>
    </row>
    <row r="7" spans="1:5" ht="52.9" customHeight="1" x14ac:dyDescent="0.2">
      <c r="A7" s="11" t="s">
        <v>81</v>
      </c>
      <c r="B7" s="3" t="s">
        <v>82</v>
      </c>
      <c r="C7" s="12">
        <v>21225</v>
      </c>
      <c r="D7" s="12">
        <v>10887</v>
      </c>
      <c r="E7" s="13">
        <f t="shared" si="2"/>
        <v>0.51293286219081269</v>
      </c>
    </row>
    <row r="8" spans="1:5" ht="52.9" customHeight="1" x14ac:dyDescent="0.2">
      <c r="A8" s="11" t="s">
        <v>83</v>
      </c>
      <c r="B8" s="3" t="s">
        <v>84</v>
      </c>
      <c r="C8" s="12">
        <v>409996</v>
      </c>
      <c r="D8" s="12">
        <v>233678</v>
      </c>
      <c r="E8" s="13">
        <f t="shared" si="2"/>
        <v>0.5699519019697753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77687</v>
      </c>
      <c r="D10" s="12">
        <v>47543</v>
      </c>
      <c r="E10" s="13">
        <f t="shared" si="2"/>
        <v>0.61198141259155325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982519</v>
      </c>
      <c r="D15" s="12">
        <v>460655</v>
      </c>
      <c r="E15" s="13">
        <f t="shared" si="2"/>
        <v>0.46885098405221681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194987</v>
      </c>
      <c r="D19" s="8">
        <f t="shared" ref="D19" si="4">SUM(D20:D22)</f>
        <v>80557</v>
      </c>
      <c r="E19" s="9">
        <f t="shared" si="2"/>
        <v>0.41314036320370073</v>
      </c>
    </row>
    <row r="20" spans="1:5" ht="42.6" customHeight="1" x14ac:dyDescent="0.2">
      <c r="A20" s="11" t="s">
        <v>107</v>
      </c>
      <c r="B20" s="3" t="s">
        <v>108</v>
      </c>
      <c r="C20" s="12">
        <v>1500</v>
      </c>
      <c r="D20" s="12">
        <v>891</v>
      </c>
      <c r="E20" s="13">
        <f t="shared" si="2"/>
        <v>0.59399999999999997</v>
      </c>
    </row>
    <row r="21" spans="1:5" ht="33" customHeight="1" x14ac:dyDescent="0.2">
      <c r="A21" s="11" t="s">
        <v>109</v>
      </c>
      <c r="B21" s="3" t="s">
        <v>110</v>
      </c>
      <c r="C21" s="12">
        <v>106422</v>
      </c>
      <c r="D21" s="12">
        <v>49798</v>
      </c>
      <c r="E21" s="13"/>
    </row>
    <row r="22" spans="1:5" ht="33" customHeight="1" x14ac:dyDescent="0.2">
      <c r="A22" s="11" t="s">
        <v>111</v>
      </c>
      <c r="B22" s="3" t="s">
        <v>112</v>
      </c>
      <c r="C22" s="12">
        <v>87065</v>
      </c>
      <c r="D22" s="5">
        <v>29868</v>
      </c>
      <c r="E22" s="13">
        <f t="shared" si="2"/>
        <v>0.34305404008499396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795404</v>
      </c>
      <c r="D23" s="8">
        <f t="shared" ref="D23" si="5">SUM(D24:D33)</f>
        <v>182675</v>
      </c>
      <c r="E23" s="9">
        <f t="shared" si="2"/>
        <v>0.22966316488224853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7453</v>
      </c>
      <c r="D27" s="12">
        <v>3138</v>
      </c>
      <c r="E27" s="13">
        <f t="shared" si="2"/>
        <v>0.4210385079833624</v>
      </c>
    </row>
    <row r="28" spans="1:5" ht="33" customHeight="1" x14ac:dyDescent="0.2">
      <c r="A28" s="11" t="s">
        <v>123</v>
      </c>
      <c r="B28" s="3" t="s">
        <v>124</v>
      </c>
      <c r="C28" s="12">
        <v>3040</v>
      </c>
      <c r="D28" s="12">
        <v>2500</v>
      </c>
      <c r="E28" s="13">
        <f t="shared" si="2"/>
        <v>0.82236842105263153</v>
      </c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2891</v>
      </c>
      <c r="D30" s="12">
        <v>1603</v>
      </c>
      <c r="E30" s="13">
        <f t="shared" si="2"/>
        <v>0.55447941888619856</v>
      </c>
    </row>
    <row r="31" spans="1:5" ht="33" customHeight="1" x14ac:dyDescent="0.2">
      <c r="A31" s="11" t="s">
        <v>129</v>
      </c>
      <c r="B31" s="3" t="s">
        <v>130</v>
      </c>
      <c r="C31" s="12">
        <v>738976</v>
      </c>
      <c r="D31" s="12">
        <v>148895</v>
      </c>
      <c r="E31" s="13">
        <f t="shared" si="2"/>
        <v>0.20148827566795133</v>
      </c>
    </row>
    <row r="32" spans="1:5" ht="33" customHeight="1" x14ac:dyDescent="0.2">
      <c r="A32" s="11" t="s">
        <v>131</v>
      </c>
      <c r="B32" s="3" t="s">
        <v>132</v>
      </c>
      <c r="C32" s="12"/>
      <c r="D32" s="12"/>
      <c r="E32" s="13"/>
    </row>
    <row r="33" spans="1:5" ht="33" customHeight="1" x14ac:dyDescent="0.2">
      <c r="A33" s="11" t="s">
        <v>133</v>
      </c>
      <c r="B33" s="3" t="s">
        <v>134</v>
      </c>
      <c r="C33" s="12">
        <v>43044</v>
      </c>
      <c r="D33" s="5">
        <v>26539</v>
      </c>
      <c r="E33" s="13">
        <f t="shared" si="2"/>
        <v>0.61655515286683393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1382748</v>
      </c>
      <c r="D34" s="8">
        <f t="shared" ref="D34" si="6">SUM(D35:D39)</f>
        <v>356190</v>
      </c>
      <c r="E34" s="9">
        <f t="shared" si="2"/>
        <v>0.2575957441269125</v>
      </c>
    </row>
    <row r="35" spans="1:5" ht="33" customHeight="1" x14ac:dyDescent="0.2">
      <c r="A35" s="11" t="s">
        <v>137</v>
      </c>
      <c r="B35" s="3" t="s">
        <v>138</v>
      </c>
      <c r="C35" s="12">
        <v>71863</v>
      </c>
      <c r="D35" s="12">
        <v>23445</v>
      </c>
      <c r="E35" s="13">
        <f t="shared" si="2"/>
        <v>0.32624577320735287</v>
      </c>
    </row>
    <row r="36" spans="1:5" ht="33" customHeight="1" x14ac:dyDescent="0.2">
      <c r="A36" s="11" t="s">
        <v>139</v>
      </c>
      <c r="B36" s="3" t="s">
        <v>140</v>
      </c>
      <c r="C36" s="12">
        <v>505846</v>
      </c>
      <c r="D36" s="5">
        <v>18673</v>
      </c>
      <c r="E36" s="13">
        <f t="shared" si="2"/>
        <v>3.6914396871775203E-2</v>
      </c>
    </row>
    <row r="37" spans="1:5" ht="33" customHeight="1" x14ac:dyDescent="0.2">
      <c r="A37" s="11" t="s">
        <v>141</v>
      </c>
      <c r="B37" s="3" t="s">
        <v>142</v>
      </c>
      <c r="C37" s="12">
        <v>805039</v>
      </c>
      <c r="D37" s="12">
        <v>314072</v>
      </c>
      <c r="E37" s="13">
        <f t="shared" si="2"/>
        <v>0.39013265195847657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>SUM(C41:C43)</f>
        <v>119348</v>
      </c>
      <c r="D40" s="8">
        <f>SUM(D41:D43)</f>
        <v>4164</v>
      </c>
      <c r="E40" s="9">
        <f t="shared" si="2"/>
        <v>3.4889566645440226E-2</v>
      </c>
    </row>
    <row r="41" spans="1:5" ht="33" customHeight="1" x14ac:dyDescent="0.2">
      <c r="A41" s="11" t="s">
        <v>239</v>
      </c>
      <c r="B41" s="3" t="s">
        <v>240</v>
      </c>
      <c r="C41" s="12">
        <v>84171</v>
      </c>
      <c r="D41" s="12"/>
      <c r="E41" s="9">
        <f t="shared" si="2"/>
        <v>0</v>
      </c>
    </row>
    <row r="42" spans="1:5" ht="33" customHeight="1" x14ac:dyDescent="0.2">
      <c r="A42" s="11" t="s">
        <v>149</v>
      </c>
      <c r="B42" s="3" t="s">
        <v>150</v>
      </c>
      <c r="C42" s="12">
        <v>4922</v>
      </c>
      <c r="D42" s="12">
        <v>1656</v>
      </c>
      <c r="E42" s="13">
        <f t="shared" si="2"/>
        <v>0.3364485981308411</v>
      </c>
    </row>
    <row r="43" spans="1:5" ht="33" customHeight="1" x14ac:dyDescent="0.2">
      <c r="A43" s="11" t="s">
        <v>151</v>
      </c>
      <c r="B43" s="3" t="s">
        <v>152</v>
      </c>
      <c r="C43" s="12">
        <v>30255</v>
      </c>
      <c r="D43" s="12">
        <v>2508</v>
      </c>
      <c r="E43" s="13">
        <f t="shared" si="2"/>
        <v>8.2895389191869118E-2</v>
      </c>
    </row>
    <row r="44" spans="1:5" s="10" customFormat="1" ht="33" customHeight="1" x14ac:dyDescent="0.2">
      <c r="A44" s="7" t="s">
        <v>153</v>
      </c>
      <c r="B44" s="2" t="s">
        <v>154</v>
      </c>
      <c r="C44" s="8">
        <f>SUM(C45:C52)</f>
        <v>5813122</v>
      </c>
      <c r="D44" s="8">
        <f t="shared" ref="D44" si="7">SUM(D45:D52)</f>
        <v>3456483</v>
      </c>
      <c r="E44" s="9">
        <f t="shared" si="2"/>
        <v>0.594600113329808</v>
      </c>
    </row>
    <row r="45" spans="1:5" ht="33" customHeight="1" x14ac:dyDescent="0.2">
      <c r="A45" s="11" t="s">
        <v>155</v>
      </c>
      <c r="B45" s="3" t="s">
        <v>156</v>
      </c>
      <c r="C45" s="12">
        <v>1632631</v>
      </c>
      <c r="D45" s="12">
        <v>1073445</v>
      </c>
      <c r="E45" s="13">
        <f t="shared" si="2"/>
        <v>0.65749394688695728</v>
      </c>
    </row>
    <row r="46" spans="1:5" ht="33" customHeight="1" x14ac:dyDescent="0.2">
      <c r="A46" s="11" t="s">
        <v>157</v>
      </c>
      <c r="B46" s="3" t="s">
        <v>158</v>
      </c>
      <c r="C46" s="12">
        <v>3546332</v>
      </c>
      <c r="D46" s="12">
        <v>1969519</v>
      </c>
      <c r="E46" s="13">
        <f t="shared" si="2"/>
        <v>0.55536791253610773</v>
      </c>
    </row>
    <row r="47" spans="1:5" ht="33" customHeight="1" x14ac:dyDescent="0.2">
      <c r="A47" s="11" t="s">
        <v>159</v>
      </c>
      <c r="B47" s="3" t="s">
        <v>160</v>
      </c>
      <c r="C47" s="12">
        <v>543124</v>
      </c>
      <c r="D47" s="12">
        <v>353810</v>
      </c>
      <c r="E47" s="13">
        <f t="shared" si="2"/>
        <v>0.65143503141087489</v>
      </c>
    </row>
    <row r="48" spans="1:5" ht="33" customHeight="1" x14ac:dyDescent="0.2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2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2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2">
      <c r="A51" s="11" t="s">
        <v>167</v>
      </c>
      <c r="B51" s="3" t="s">
        <v>168</v>
      </c>
      <c r="C51" s="12">
        <v>30612</v>
      </c>
      <c r="D51" s="5">
        <v>15430</v>
      </c>
      <c r="E51" s="13">
        <f t="shared" si="2"/>
        <v>0.50405069907225919</v>
      </c>
    </row>
    <row r="52" spans="1:5" ht="33" customHeight="1" x14ac:dyDescent="0.2">
      <c r="A52" s="11" t="s">
        <v>169</v>
      </c>
      <c r="B52" s="3" t="s">
        <v>170</v>
      </c>
      <c r="C52" s="12">
        <v>60423</v>
      </c>
      <c r="D52" s="12">
        <v>44279</v>
      </c>
      <c r="E52" s="13">
        <f t="shared" si="2"/>
        <v>0.73281697366896714</v>
      </c>
    </row>
    <row r="53" spans="1:5" s="10" customFormat="1" ht="33" customHeight="1" x14ac:dyDescent="0.2">
      <c r="A53" s="7" t="s">
        <v>171</v>
      </c>
      <c r="B53" s="2" t="s">
        <v>172</v>
      </c>
      <c r="C53" s="8">
        <f>SUM(C54:C55)</f>
        <v>717685</v>
      </c>
      <c r="D53" s="8">
        <f>SUM(D54:D55)</f>
        <v>373705</v>
      </c>
      <c r="E53" s="9">
        <f t="shared" si="2"/>
        <v>0.52070894612538932</v>
      </c>
    </row>
    <row r="54" spans="1:5" ht="33" customHeight="1" x14ac:dyDescent="0.2">
      <c r="A54" s="11" t="s">
        <v>173</v>
      </c>
      <c r="B54" s="3" t="s">
        <v>174</v>
      </c>
      <c r="C54" s="12">
        <v>701389</v>
      </c>
      <c r="D54" s="12">
        <v>363931</v>
      </c>
      <c r="E54" s="13">
        <f t="shared" si="2"/>
        <v>0.51887183859456021</v>
      </c>
    </row>
    <row r="55" spans="1:5" ht="33" customHeight="1" x14ac:dyDescent="0.2">
      <c r="A55" s="11" t="s">
        <v>175</v>
      </c>
      <c r="B55" s="3" t="s">
        <v>176</v>
      </c>
      <c r="C55" s="12">
        <v>16296</v>
      </c>
      <c r="D55" s="12">
        <v>9774</v>
      </c>
      <c r="E55" s="13">
        <f t="shared" si="2"/>
        <v>0.59977908689248893</v>
      </c>
    </row>
    <row r="56" spans="1:5" s="10" customFormat="1" ht="33" customHeight="1" x14ac:dyDescent="0.2">
      <c r="A56" s="7" t="s">
        <v>177</v>
      </c>
      <c r="B56" s="2" t="s">
        <v>178</v>
      </c>
      <c r="C56" s="8">
        <f>SUM(C57:C63)</f>
        <v>16000</v>
      </c>
      <c r="D56" s="8">
        <f>SUM(D57:D63)</f>
        <v>8780</v>
      </c>
      <c r="E56" s="9">
        <f t="shared" si="2"/>
        <v>0.54874999999999996</v>
      </c>
    </row>
    <row r="57" spans="1:5" ht="33" customHeight="1" x14ac:dyDescent="0.2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2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2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2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2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2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2">
      <c r="A63" s="11" t="s">
        <v>191</v>
      </c>
      <c r="B63" s="3" t="s">
        <v>192</v>
      </c>
      <c r="C63" s="12">
        <v>16000</v>
      </c>
      <c r="D63" s="12">
        <v>8780</v>
      </c>
      <c r="E63" s="13">
        <f t="shared" si="2"/>
        <v>0.54874999999999996</v>
      </c>
    </row>
    <row r="64" spans="1:5" s="10" customFormat="1" ht="33" customHeight="1" x14ac:dyDescent="0.2">
      <c r="A64" s="7" t="s">
        <v>193</v>
      </c>
      <c r="B64" s="2" t="s">
        <v>194</v>
      </c>
      <c r="C64" s="8">
        <f>SUM(C65:C69)</f>
        <v>220052</v>
      </c>
      <c r="D64" s="8">
        <f t="shared" ref="D64" si="8">SUM(D65:D69)</f>
        <v>93193</v>
      </c>
      <c r="E64" s="9">
        <f t="shared" si="2"/>
        <v>0.42350444440404994</v>
      </c>
    </row>
    <row r="65" spans="1:5" ht="33" customHeight="1" x14ac:dyDescent="0.2">
      <c r="A65" s="11" t="s">
        <v>195</v>
      </c>
      <c r="B65" s="3" t="s">
        <v>196</v>
      </c>
      <c r="C65" s="12">
        <v>29567</v>
      </c>
      <c r="D65" s="12">
        <v>15075</v>
      </c>
      <c r="E65" s="13">
        <f t="shared" si="2"/>
        <v>0.50985896438597089</v>
      </c>
    </row>
    <row r="66" spans="1:5" ht="33" customHeight="1" x14ac:dyDescent="0.2">
      <c r="A66" s="11" t="s">
        <v>197</v>
      </c>
      <c r="B66" s="3" t="s">
        <v>198</v>
      </c>
      <c r="C66" s="14"/>
      <c r="E66" s="13"/>
    </row>
    <row r="67" spans="1:5" ht="33" customHeight="1" x14ac:dyDescent="0.2">
      <c r="A67" s="11" t="s">
        <v>199</v>
      </c>
      <c r="B67" s="3" t="s">
        <v>200</v>
      </c>
      <c r="C67" s="12">
        <v>55504</v>
      </c>
      <c r="D67" s="12">
        <v>30881</v>
      </c>
      <c r="E67" s="13">
        <f t="shared" si="2"/>
        <v>0.55637431536465842</v>
      </c>
    </row>
    <row r="68" spans="1:5" ht="33" customHeight="1" x14ac:dyDescent="0.2">
      <c r="A68" s="11" t="s">
        <v>201</v>
      </c>
      <c r="B68" s="3" t="s">
        <v>202</v>
      </c>
      <c r="C68" s="12">
        <v>134481</v>
      </c>
      <c r="D68" s="12">
        <v>47237</v>
      </c>
      <c r="E68" s="13">
        <f t="shared" si="2"/>
        <v>0.35125408050207835</v>
      </c>
    </row>
    <row r="69" spans="1:5" ht="33" customHeight="1" x14ac:dyDescent="0.2">
      <c r="A69" s="11" t="s">
        <v>203</v>
      </c>
      <c r="B69" s="3" t="s">
        <v>204</v>
      </c>
      <c r="C69" s="12">
        <v>500</v>
      </c>
      <c r="D69" s="12"/>
      <c r="E69" s="13">
        <f t="shared" si="2"/>
        <v>0</v>
      </c>
    </row>
    <row r="70" spans="1:5" s="10" customFormat="1" ht="33" customHeight="1" x14ac:dyDescent="0.2">
      <c r="A70" s="7" t="s">
        <v>205</v>
      </c>
      <c r="B70" s="2" t="s">
        <v>206</v>
      </c>
      <c r="C70" s="8">
        <f>SUM(C71:C74)</f>
        <v>473530</v>
      </c>
      <c r="D70" s="8">
        <f>SUM(D71:D74)</f>
        <v>255867</v>
      </c>
      <c r="E70" s="9">
        <f t="shared" ref="E70:E78" si="9">D70/C70</f>
        <v>0.54033957721791648</v>
      </c>
    </row>
    <row r="71" spans="1:5" ht="33" customHeight="1" x14ac:dyDescent="0.2">
      <c r="A71" s="11" t="s">
        <v>207</v>
      </c>
      <c r="B71" s="3" t="s">
        <v>208</v>
      </c>
      <c r="C71" s="12">
        <v>345662</v>
      </c>
      <c r="D71" s="12">
        <v>171434</v>
      </c>
      <c r="E71" s="13">
        <f t="shared" si="9"/>
        <v>0.49595847967089235</v>
      </c>
    </row>
    <row r="72" spans="1:5" ht="33" customHeight="1" x14ac:dyDescent="0.2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2">
      <c r="A73" s="11" t="s">
        <v>211</v>
      </c>
      <c r="B73" s="3" t="s">
        <v>212</v>
      </c>
      <c r="C73" s="12">
        <v>103284</v>
      </c>
      <c r="D73" s="12">
        <v>69450</v>
      </c>
      <c r="E73" s="13">
        <f t="shared" si="9"/>
        <v>0.67241779946555125</v>
      </c>
    </row>
    <row r="74" spans="1:5" ht="33" customHeight="1" x14ac:dyDescent="0.2">
      <c r="A74" s="11" t="s">
        <v>213</v>
      </c>
      <c r="B74" s="3" t="s">
        <v>214</v>
      </c>
      <c r="C74" s="12">
        <v>24584</v>
      </c>
      <c r="D74" s="12">
        <v>14983</v>
      </c>
      <c r="E74" s="13">
        <f t="shared" si="9"/>
        <v>0.60946143833387567</v>
      </c>
    </row>
    <row r="75" spans="1:5" s="10" customFormat="1" ht="33" customHeight="1" x14ac:dyDescent="0.2">
      <c r="A75" s="7" t="s">
        <v>215</v>
      </c>
      <c r="B75" s="2" t="s">
        <v>216</v>
      </c>
      <c r="C75" s="8">
        <f>SUM(C76:C78)</f>
        <v>25416</v>
      </c>
      <c r="D75" s="8">
        <f t="shared" ref="D75" si="10">SUM(D76:D78)</f>
        <v>8996</v>
      </c>
      <c r="E75" s="9">
        <f t="shared" si="9"/>
        <v>0.35395026754800124</v>
      </c>
    </row>
    <row r="76" spans="1:5" ht="33" customHeight="1" x14ac:dyDescent="0.2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2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2">
      <c r="A78" s="11" t="s">
        <v>221</v>
      </c>
      <c r="B78" s="3" t="s">
        <v>222</v>
      </c>
      <c r="C78" s="12">
        <v>25416</v>
      </c>
      <c r="D78" s="12">
        <v>8996</v>
      </c>
      <c r="E78" s="13">
        <f t="shared" si="9"/>
        <v>0.35395026754800124</v>
      </c>
    </row>
    <row r="79" spans="1:5" s="10" customFormat="1" ht="33" customHeight="1" x14ac:dyDescent="0.2">
      <c r="A79" s="7" t="s">
        <v>223</v>
      </c>
      <c r="B79" s="2" t="s">
        <v>224</v>
      </c>
      <c r="C79" s="8">
        <f>SUM(C80)</f>
        <v>0</v>
      </c>
      <c r="D79" s="8">
        <f t="shared" ref="D79" si="11">SUM(D80)</f>
        <v>0</v>
      </c>
      <c r="E79" s="13"/>
    </row>
    <row r="80" spans="1:5" ht="33" customHeight="1" x14ac:dyDescent="0.2">
      <c r="A80" s="11" t="s">
        <v>225</v>
      </c>
      <c r="B80" s="3" t="s">
        <v>226</v>
      </c>
      <c r="C80" s="12"/>
      <c r="D80" s="12"/>
      <c r="E80" s="13"/>
    </row>
    <row r="81" spans="1:5" s="10" customFormat="1" ht="40.9" customHeight="1" x14ac:dyDescent="0.2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2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2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2021-09-14T08:36:12Z</cp:lastPrinted>
  <dcterms:created xsi:type="dcterms:W3CDTF">2017-12-11T14:03:53Z</dcterms:created>
  <dcterms:modified xsi:type="dcterms:W3CDTF">2021-09-14T08:36:14Z</dcterms:modified>
</cp:coreProperties>
</file>