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80" windowWidth="20730" windowHeight="8640" activeTab="0"/>
  </bookViews>
  <sheets>
    <sheet name="Приложение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<sst xmlns="http://schemas.openxmlformats.org/spreadsheetml/2006/main" count="41" uniqueCount="41">
  <si>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t>Код целевой статьи расходов</t>
  </si>
  <si>
    <t>Наименование</t>
  </si>
  <si>
    <t>ИТОГО ПО ПРОГРАММАМ</t>
  </si>
  <si>
    <t xml:space="preserve">Непрограммные расходы </t>
  </si>
  <si>
    <t>РАСХОДЫ ВСЕГО</t>
  </si>
  <si>
    <t>0100000000</t>
  </si>
  <si>
    <t>0300000000</t>
  </si>
  <si>
    <t>0400000000</t>
  </si>
  <si>
    <t>0500000000</t>
  </si>
  <si>
    <t>0600000000</t>
  </si>
  <si>
    <t>0700000000</t>
  </si>
  <si>
    <t>0800000000</t>
  </si>
  <si>
    <t>0900000000</t>
  </si>
  <si>
    <t>0200000000</t>
  </si>
  <si>
    <t>Муниципальная программа "Здравоохранение"</t>
  </si>
  <si>
    <t>Муниципальная программа "Культура"</t>
  </si>
  <si>
    <t>Муниципальная программа "Образование"</t>
  </si>
  <si>
    <t>Муниципальная программа "Социальная защита населения"</t>
  </si>
  <si>
    <t>Муниципальная программа "Спорт"</t>
  </si>
  <si>
    <t>Муниципальная программа "Развитие сельского хозяйства"</t>
  </si>
  <si>
    <t>Муниципальная программа "Экология и окружающая среда"</t>
  </si>
  <si>
    <t>Муниципальная программа "Безопасность и обеспечение безопасности жизнедеятельности населения"</t>
  </si>
  <si>
    <t>Муниципальная программа "Жилище"</t>
  </si>
  <si>
    <t>Муниципальная программа "Развитие инженерной инфраструктуры и энергоэффективности"</t>
  </si>
  <si>
    <t>Муниципальная программа "Предпринимательство"</t>
  </si>
  <si>
    <t>Муниципальная программа "Управление имуществом и муниципальными финансами"</t>
  </si>
  <si>
    <t>Муниципальная программа "Развитие институтов гражданского общества, повышение эффективности местного самоуправления и реализации молодежной политики"</t>
  </si>
  <si>
    <t>Муниципальная программа "Развитие и функционирование дорожно-транспортного комплекса"</t>
  </si>
  <si>
    <t>Муниципальная программа "Цифровое муниципальное образование"</t>
  </si>
  <si>
    <t>Муниципальная программа "Архитектура и градостроительство"</t>
  </si>
  <si>
    <t>Муниципальная программа "Формирование современной комфортной городской среды"</t>
  </si>
  <si>
    <t>Муниципальная программа "Строительство объектов социальной инфраструктуры"</t>
  </si>
  <si>
    <t>Муниципальная программа "Переселение граждан из аварийного жилищного фонда"</t>
  </si>
  <si>
    <t>Годовые бюджетные назначения в соответствии с отчетом об исполнении бюджета городского округа Щёлково на 2022 год , тыс. руб.</t>
  </si>
  <si>
    <t>% исполнения годовых бюджетных назначений в соответствии с отчетом об исполнении бюджета городского округа Щёлково на  2022 год</t>
  </si>
  <si>
    <t>Темп роста к соответствующему периоду предыдущего года, %</t>
  </si>
  <si>
    <t>Годовые бюджетные назначения в соответствии с Решением Совета депутатов от 15.12.2021 № 300/39-77-НПА на 2022 год, тыс. руб.</t>
  </si>
  <si>
    <t>% исполнения годовых бюджетных назначений в соответствии с Решением Совета депутатов от 15.12.2021 № 300/39-77-НПА на 2022 год</t>
  </si>
  <si>
    <t>Сведения об исполнении бюджета городского округа Щёлково Московской области по расходам в разрезе муниципальных программ в сравнении с запланированными значениями на соответствующий период (финансовый год) и в сравнении с соответствующим периодом прошлого года (по состоянию на 01.09.2022)</t>
  </si>
  <si>
    <t>Фактически исполнено по состоянию на 01.09.2022, тыс. руб.</t>
  </si>
  <si>
    <t>Фактически исполнено по состоянию на 01.09.2021, тыс. руб.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</si>
</sst>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_ ;[Red]\-#,##0\ "/>
    <numFmt numFmtId="175" formatCode="#,##0.0"/>
    <numFmt numFmtId="176" formatCode="#,##0.00;[Red]\-#,##0.00;0.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9"/>
      <name val="Times New Roman"/>
      <family val="1"/>
    </font>
    <font>
      <sz val="10"/>
      <name val="Arial"/>
      <family val="2"/>
    </font>
    <font>
      <b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000000"/>
      <name val="Times New Roman"/>
      <family val="1"/>
    </font>
    <font>
      <sz val="9"/>
      <color rgb="FF000000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4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42" fillId="33" borderId="10" xfId="0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vertical="center" wrapText="1"/>
    </xf>
    <xf numFmtId="10" fontId="3" fillId="33" borderId="10" xfId="0" applyNumberFormat="1" applyFont="1" applyFill="1" applyBorder="1" applyAlignment="1">
      <alignment horizontal="center" vertical="center" wrapText="1"/>
    </xf>
    <xf numFmtId="49" fontId="43" fillId="33" borderId="10" xfId="0" applyNumberFormat="1" applyFont="1" applyFill="1" applyBorder="1" applyAlignment="1">
      <alignment horizontal="center" vertical="center" wrapText="1"/>
    </xf>
    <xf numFmtId="0" fontId="43" fillId="33" borderId="11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/>
    </xf>
    <xf numFmtId="10" fontId="44" fillId="33" borderId="10" xfId="0" applyNumberFormat="1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center" vertical="center"/>
    </xf>
    <xf numFmtId="10" fontId="45" fillId="33" borderId="10" xfId="0" applyNumberFormat="1" applyFont="1" applyFill="1" applyBorder="1" applyAlignment="1">
      <alignment horizontal="center" vertical="center" wrapText="1"/>
    </xf>
    <xf numFmtId="3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46" fillId="33" borderId="0" xfId="0" applyFont="1" applyFill="1" applyAlignment="1">
      <alignment vertical="center"/>
    </xf>
    <xf numFmtId="0" fontId="46" fillId="33" borderId="0" xfId="0" applyFont="1" applyFill="1" applyAlignment="1">
      <alignment horizontal="center" vertical="center"/>
    </xf>
    <xf numFmtId="0" fontId="47" fillId="33" borderId="0" xfId="0" applyFont="1" applyFill="1" applyAlignment="1">
      <alignment vertical="center"/>
    </xf>
    <xf numFmtId="10" fontId="5" fillId="33" borderId="10" xfId="0" applyNumberFormat="1" applyFont="1" applyFill="1" applyBorder="1" applyAlignment="1">
      <alignment horizontal="center" vertical="center" wrapText="1"/>
    </xf>
    <xf numFmtId="3" fontId="3" fillId="33" borderId="10" xfId="0" applyNumberFormat="1" applyFont="1" applyFill="1" applyBorder="1" applyAlignment="1">
      <alignment horizontal="center" vertical="center" wrapText="1"/>
    </xf>
    <xf numFmtId="3" fontId="44" fillId="33" borderId="10" xfId="0" applyNumberFormat="1" applyFont="1" applyFill="1" applyBorder="1" applyAlignment="1">
      <alignment horizontal="center" vertical="center" wrapText="1"/>
    </xf>
    <xf numFmtId="3" fontId="45" fillId="33" borderId="10" xfId="0" applyNumberFormat="1" applyFont="1" applyFill="1" applyBorder="1" applyAlignment="1">
      <alignment horizontal="center" vertical="center" wrapText="1"/>
    </xf>
    <xf numFmtId="49" fontId="2" fillId="33" borderId="0" xfId="0" applyNumberFormat="1" applyFont="1" applyFill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5"/>
  <sheetViews>
    <sheetView tabSelected="1" zoomScale="108" zoomScaleNormal="108" zoomScalePageLayoutView="0" workbookViewId="0" topLeftCell="A1">
      <selection activeCell="F9" sqref="F9"/>
    </sheetView>
  </sheetViews>
  <sheetFormatPr defaultColWidth="9.140625" defaultRowHeight="15"/>
  <cols>
    <col min="1" max="1" width="9.57421875" style="14" customWidth="1"/>
    <col min="2" max="2" width="45.7109375" style="14" customWidth="1"/>
    <col min="3" max="4" width="20.28125" style="14" customWidth="1"/>
    <col min="5" max="5" width="15.8515625" style="14" customWidth="1"/>
    <col min="6" max="6" width="15.8515625" style="15" customWidth="1"/>
    <col min="7" max="7" width="16.00390625" style="15" customWidth="1"/>
    <col min="8" max="8" width="12.57421875" style="14" customWidth="1"/>
    <col min="9" max="9" width="13.00390625" style="14" customWidth="1"/>
    <col min="10" max="16384" width="9.140625" style="14" customWidth="1"/>
  </cols>
  <sheetData>
    <row r="1" spans="1:9" ht="77.25" customHeight="1">
      <c r="A1" s="21" t="s">
        <v>38</v>
      </c>
      <c r="B1" s="21"/>
      <c r="C1" s="21"/>
      <c r="D1" s="21"/>
      <c r="E1" s="21"/>
      <c r="F1" s="21"/>
      <c r="G1" s="21"/>
      <c r="H1" s="21"/>
      <c r="I1" s="21"/>
    </row>
    <row r="2" ht="15" hidden="1"/>
    <row r="3" spans="1:9" s="16" customFormat="1" ht="132">
      <c r="A3" s="1" t="s">
        <v>0</v>
      </c>
      <c r="B3" s="1" t="s">
        <v>1</v>
      </c>
      <c r="C3" s="12" t="s">
        <v>36</v>
      </c>
      <c r="D3" s="12" t="s">
        <v>33</v>
      </c>
      <c r="E3" s="12" t="s">
        <v>39</v>
      </c>
      <c r="F3" s="12" t="s">
        <v>37</v>
      </c>
      <c r="G3" s="12" t="s">
        <v>34</v>
      </c>
      <c r="H3" s="13" t="s">
        <v>40</v>
      </c>
      <c r="I3" s="13" t="s">
        <v>35</v>
      </c>
    </row>
    <row r="4" spans="1:9" ht="15">
      <c r="A4" s="3" t="s">
        <v>5</v>
      </c>
      <c r="B4" s="4" t="s">
        <v>14</v>
      </c>
      <c r="C4" s="18">
        <v>0</v>
      </c>
      <c r="D4" s="18">
        <v>3557</v>
      </c>
      <c r="E4" s="18">
        <v>2157</v>
      </c>
      <c r="F4" s="5"/>
      <c r="G4" s="5">
        <f>E4/D4</f>
        <v>0.6064098959797583</v>
      </c>
      <c r="H4" s="18">
        <v>8780</v>
      </c>
      <c r="I4" s="5">
        <f aca="true" t="shared" si="0" ref="I4:I14">E4/H4</f>
        <v>0.24567198177676539</v>
      </c>
    </row>
    <row r="5" spans="1:9" ht="15">
      <c r="A5" s="6" t="s">
        <v>13</v>
      </c>
      <c r="B5" s="4" t="s">
        <v>15</v>
      </c>
      <c r="C5" s="18">
        <v>559285.8</v>
      </c>
      <c r="D5" s="18">
        <v>793652</v>
      </c>
      <c r="E5" s="18">
        <v>462886</v>
      </c>
      <c r="F5" s="5">
        <f>E5/C5</f>
        <v>0.8276376764795387</v>
      </c>
      <c r="G5" s="5">
        <f>E5/D5</f>
        <v>0.5832354734820803</v>
      </c>
      <c r="H5" s="18">
        <v>378574</v>
      </c>
      <c r="I5" s="5">
        <f t="shared" si="0"/>
        <v>1.2227094306529238</v>
      </c>
    </row>
    <row r="6" spans="1:9" ht="15">
      <c r="A6" s="3" t="s">
        <v>6</v>
      </c>
      <c r="B6" s="4" t="s">
        <v>16</v>
      </c>
      <c r="C6" s="18">
        <v>5127695.8</v>
      </c>
      <c r="D6" s="18">
        <v>5562030</v>
      </c>
      <c r="E6" s="18">
        <v>3811036</v>
      </c>
      <c r="F6" s="5">
        <f aca="true" t="shared" si="1" ref="F6:F23">E6/C6</f>
        <v>0.7432258364468501</v>
      </c>
      <c r="G6" s="5">
        <f aca="true" t="shared" si="2" ref="G6:G25">E6/D6</f>
        <v>0.6851879619491444</v>
      </c>
      <c r="H6" s="18">
        <v>3061077</v>
      </c>
      <c r="I6" s="5">
        <f t="shared" si="0"/>
        <v>1.2449984106900938</v>
      </c>
    </row>
    <row r="7" spans="1:9" ht="15">
      <c r="A7" s="7" t="s">
        <v>7</v>
      </c>
      <c r="B7" s="4" t="s">
        <v>17</v>
      </c>
      <c r="C7" s="18">
        <v>118123.5</v>
      </c>
      <c r="D7" s="18">
        <v>105280</v>
      </c>
      <c r="E7" s="18">
        <v>69064</v>
      </c>
      <c r="F7" s="5">
        <f t="shared" si="1"/>
        <v>0.5846762075285612</v>
      </c>
      <c r="G7" s="5">
        <f t="shared" si="2"/>
        <v>0.6560030395136778</v>
      </c>
      <c r="H7" s="18">
        <v>66990</v>
      </c>
      <c r="I7" s="5">
        <f t="shared" si="0"/>
        <v>1.0309598447529482</v>
      </c>
    </row>
    <row r="8" spans="1:9" ht="15">
      <c r="A8" s="3" t="s">
        <v>8</v>
      </c>
      <c r="B8" s="4" t="s">
        <v>18</v>
      </c>
      <c r="C8" s="18">
        <v>371155.8</v>
      </c>
      <c r="D8" s="18">
        <v>456833</v>
      </c>
      <c r="E8" s="18">
        <v>279262</v>
      </c>
      <c r="F8" s="5">
        <f t="shared" si="1"/>
        <v>0.7524117904125438</v>
      </c>
      <c r="G8" s="5">
        <f t="shared" si="2"/>
        <v>0.61129997176211</v>
      </c>
      <c r="H8" s="18">
        <v>255867</v>
      </c>
      <c r="I8" s="5">
        <f t="shared" si="0"/>
        <v>1.091434221685485</v>
      </c>
    </row>
    <row r="9" spans="1:9" ht="15">
      <c r="A9" s="3" t="s">
        <v>9</v>
      </c>
      <c r="B9" s="4" t="s">
        <v>19</v>
      </c>
      <c r="C9" s="18">
        <v>9854</v>
      </c>
      <c r="D9" s="18">
        <v>11332</v>
      </c>
      <c r="E9" s="18">
        <v>5335</v>
      </c>
      <c r="F9" s="5">
        <f t="shared" si="1"/>
        <v>0.541404505784453</v>
      </c>
      <c r="G9" s="5">
        <f t="shared" si="2"/>
        <v>0.47079068125661844</v>
      </c>
      <c r="H9" s="18">
        <v>3602</v>
      </c>
      <c r="I9" s="5">
        <f t="shared" si="0"/>
        <v>1.4811215991116047</v>
      </c>
    </row>
    <row r="10" spans="1:9" ht="24">
      <c r="A10" s="3" t="s">
        <v>10</v>
      </c>
      <c r="B10" s="4" t="s">
        <v>20</v>
      </c>
      <c r="C10" s="18">
        <v>49579</v>
      </c>
      <c r="D10" s="18">
        <v>44502</v>
      </c>
      <c r="E10" s="18">
        <v>9003</v>
      </c>
      <c r="F10" s="5">
        <f t="shared" si="1"/>
        <v>0.1815889792049053</v>
      </c>
      <c r="G10" s="5">
        <f t="shared" si="2"/>
        <v>0.20230551435890523</v>
      </c>
      <c r="H10" s="18">
        <v>6664</v>
      </c>
      <c r="I10" s="5">
        <f t="shared" si="0"/>
        <v>1.3509903961584633</v>
      </c>
    </row>
    <row r="11" spans="1:9" ht="24">
      <c r="A11" s="3" t="s">
        <v>11</v>
      </c>
      <c r="B11" s="4" t="s">
        <v>21</v>
      </c>
      <c r="C11" s="18">
        <v>162047</v>
      </c>
      <c r="D11" s="18">
        <v>204770</v>
      </c>
      <c r="E11" s="18">
        <v>105821</v>
      </c>
      <c r="F11" s="5">
        <f t="shared" si="1"/>
        <v>0.6530265910507446</v>
      </c>
      <c r="G11" s="5">
        <f t="shared" si="2"/>
        <v>0.5167798017287689</v>
      </c>
      <c r="H11" s="18">
        <v>103340</v>
      </c>
      <c r="I11" s="5">
        <f t="shared" si="0"/>
        <v>1.0240081285078382</v>
      </c>
    </row>
    <row r="12" spans="1:9" ht="15">
      <c r="A12" s="3" t="s">
        <v>12</v>
      </c>
      <c r="B12" s="4" t="s">
        <v>22</v>
      </c>
      <c r="C12" s="18">
        <v>121709.3</v>
      </c>
      <c r="D12" s="18">
        <v>136204</v>
      </c>
      <c r="E12" s="18">
        <v>44963</v>
      </c>
      <c r="F12" s="5">
        <f t="shared" si="1"/>
        <v>0.3694294519810729</v>
      </c>
      <c r="G12" s="5">
        <f t="shared" si="2"/>
        <v>0.3301151214354938</v>
      </c>
      <c r="H12" s="18">
        <v>14688</v>
      </c>
      <c r="I12" s="5">
        <f t="shared" si="0"/>
        <v>3.0612064270152506</v>
      </c>
    </row>
    <row r="13" spans="1:9" ht="24">
      <c r="A13" s="3">
        <v>1000000000</v>
      </c>
      <c r="B13" s="4" t="s">
        <v>23</v>
      </c>
      <c r="C13" s="18">
        <v>568958.5</v>
      </c>
      <c r="D13" s="18">
        <v>567811</v>
      </c>
      <c r="E13" s="18">
        <v>98153</v>
      </c>
      <c r="F13" s="5">
        <f t="shared" si="1"/>
        <v>0.17251346099935233</v>
      </c>
      <c r="G13" s="5">
        <f t="shared" si="2"/>
        <v>0.17286209671880257</v>
      </c>
      <c r="H13" s="18">
        <v>4027</v>
      </c>
      <c r="I13" s="5">
        <f t="shared" si="0"/>
        <v>24.37372734045195</v>
      </c>
    </row>
    <row r="14" spans="1:9" ht="15">
      <c r="A14" s="3">
        <v>1100000000</v>
      </c>
      <c r="B14" s="4" t="s">
        <v>24</v>
      </c>
      <c r="C14" s="18">
        <v>2000</v>
      </c>
      <c r="D14" s="18">
        <v>2000</v>
      </c>
      <c r="E14" s="18">
        <v>370</v>
      </c>
      <c r="F14" s="5">
        <f t="shared" si="1"/>
        <v>0.185</v>
      </c>
      <c r="G14" s="5">
        <f t="shared" si="2"/>
        <v>0.185</v>
      </c>
      <c r="H14" s="18">
        <v>88</v>
      </c>
      <c r="I14" s="5">
        <f t="shared" si="0"/>
        <v>4.204545454545454</v>
      </c>
    </row>
    <row r="15" spans="1:9" ht="24">
      <c r="A15" s="3">
        <v>1200000000</v>
      </c>
      <c r="B15" s="4" t="s">
        <v>25</v>
      </c>
      <c r="C15" s="18">
        <v>1249356.1</v>
      </c>
      <c r="D15" s="18">
        <v>1262013</v>
      </c>
      <c r="E15" s="18">
        <v>779455</v>
      </c>
      <c r="F15" s="5">
        <f t="shared" si="1"/>
        <v>0.6238853758348</v>
      </c>
      <c r="G15" s="5">
        <f t="shared" si="2"/>
        <v>0.617628344557465</v>
      </c>
      <c r="H15" s="18">
        <v>653014</v>
      </c>
      <c r="I15" s="5">
        <f aca="true" t="shared" si="3" ref="I15:I22">E15/H15</f>
        <v>1.1936267828867375</v>
      </c>
    </row>
    <row r="16" spans="1:9" ht="48">
      <c r="A16" s="3">
        <v>1300000000</v>
      </c>
      <c r="B16" s="4" t="s">
        <v>26</v>
      </c>
      <c r="C16" s="18">
        <v>52702</v>
      </c>
      <c r="D16" s="18">
        <v>61421</v>
      </c>
      <c r="E16" s="18">
        <v>30865</v>
      </c>
      <c r="F16" s="5">
        <f t="shared" si="1"/>
        <v>0.5856513984289021</v>
      </c>
      <c r="G16" s="5">
        <f t="shared" si="2"/>
        <v>0.5025154263199882</v>
      </c>
      <c r="H16" s="18">
        <v>24426</v>
      </c>
      <c r="I16" s="5">
        <f t="shared" si="3"/>
        <v>1.2636125440104806</v>
      </c>
    </row>
    <row r="17" spans="1:9" ht="24">
      <c r="A17" s="8">
        <v>1400000000</v>
      </c>
      <c r="B17" s="4" t="s">
        <v>27</v>
      </c>
      <c r="C17" s="19">
        <v>576166.7</v>
      </c>
      <c r="D17" s="19">
        <v>709669</v>
      </c>
      <c r="E17" s="18">
        <v>319029</v>
      </c>
      <c r="F17" s="9">
        <f t="shared" si="1"/>
        <v>0.55370954274171</v>
      </c>
      <c r="G17" s="5">
        <f t="shared" si="2"/>
        <v>0.4495461968889722</v>
      </c>
      <c r="H17" s="19">
        <v>150244</v>
      </c>
      <c r="I17" s="5">
        <f t="shared" si="3"/>
        <v>2.123405926359788</v>
      </c>
    </row>
    <row r="18" spans="1:9" ht="24">
      <c r="A18" s="8">
        <v>1500000000</v>
      </c>
      <c r="B18" s="4" t="s">
        <v>28</v>
      </c>
      <c r="C18" s="19">
        <v>161263.1</v>
      </c>
      <c r="D18" s="19">
        <v>160363</v>
      </c>
      <c r="E18" s="19">
        <v>91641</v>
      </c>
      <c r="F18" s="9">
        <f t="shared" si="1"/>
        <v>0.5682701126296096</v>
      </c>
      <c r="G18" s="5">
        <f t="shared" si="2"/>
        <v>0.5714597506906206</v>
      </c>
      <c r="H18" s="19">
        <v>69630</v>
      </c>
      <c r="I18" s="5">
        <f t="shared" si="3"/>
        <v>1.3161137440758295</v>
      </c>
    </row>
    <row r="19" spans="1:9" ht="24">
      <c r="A19" s="8">
        <v>1600000000</v>
      </c>
      <c r="B19" s="4" t="s">
        <v>29</v>
      </c>
      <c r="C19" s="19">
        <v>2964</v>
      </c>
      <c r="D19" s="19">
        <v>13081</v>
      </c>
      <c r="E19" s="19">
        <v>2754</v>
      </c>
      <c r="F19" s="9">
        <f t="shared" si="1"/>
        <v>0.9291497975708503</v>
      </c>
      <c r="G19" s="5">
        <f t="shared" si="2"/>
        <v>0.21053436281629845</v>
      </c>
      <c r="H19" s="19">
        <v>1339</v>
      </c>
      <c r="I19" s="5">
        <f t="shared" si="3"/>
        <v>2.056758775205377</v>
      </c>
    </row>
    <row r="20" spans="1:9" ht="24">
      <c r="A20" s="8">
        <v>1700000000</v>
      </c>
      <c r="B20" s="4" t="s">
        <v>30</v>
      </c>
      <c r="C20" s="19">
        <v>1129079.8</v>
      </c>
      <c r="D20" s="19">
        <v>1532212</v>
      </c>
      <c r="E20" s="19">
        <v>470105</v>
      </c>
      <c r="F20" s="9">
        <f t="shared" si="1"/>
        <v>0.4163611819111457</v>
      </c>
      <c r="G20" s="5">
        <f t="shared" si="2"/>
        <v>0.30681459223658347</v>
      </c>
      <c r="H20" s="19">
        <v>301235</v>
      </c>
      <c r="I20" s="5">
        <f t="shared" si="3"/>
        <v>1.5605922286586884</v>
      </c>
    </row>
    <row r="21" spans="1:9" ht="24">
      <c r="A21" s="8">
        <v>1800000000</v>
      </c>
      <c r="B21" s="4" t="s">
        <v>31</v>
      </c>
      <c r="C21" s="19">
        <v>1276444.9</v>
      </c>
      <c r="D21" s="19">
        <v>2165647</v>
      </c>
      <c r="E21" s="19">
        <v>906550</v>
      </c>
      <c r="F21" s="9">
        <f t="shared" si="1"/>
        <v>0.7102147534922973</v>
      </c>
      <c r="G21" s="5">
        <f t="shared" si="2"/>
        <v>0.4186046941168159</v>
      </c>
      <c r="H21" s="19">
        <v>398022</v>
      </c>
      <c r="I21" s="5">
        <f t="shared" si="3"/>
        <v>2.277637919511987</v>
      </c>
    </row>
    <row r="22" spans="1:9" ht="24">
      <c r="A22" s="8">
        <v>1900000000</v>
      </c>
      <c r="B22" s="4" t="s">
        <v>32</v>
      </c>
      <c r="C22" s="19">
        <v>10000</v>
      </c>
      <c r="D22" s="19">
        <v>10000</v>
      </c>
      <c r="E22" s="19">
        <v>0</v>
      </c>
      <c r="F22" s="9">
        <f t="shared" si="1"/>
        <v>0</v>
      </c>
      <c r="G22" s="5">
        <f t="shared" si="2"/>
        <v>0</v>
      </c>
      <c r="H22" s="19">
        <v>9286</v>
      </c>
      <c r="I22" s="5">
        <f t="shared" si="3"/>
        <v>0</v>
      </c>
    </row>
    <row r="23" spans="1:9" s="16" customFormat="1" ht="14.25">
      <c r="A23" s="10"/>
      <c r="B23" s="2" t="s">
        <v>2</v>
      </c>
      <c r="C23" s="20">
        <f>SUM(C4:C22)</f>
        <v>11548385.299999999</v>
      </c>
      <c r="D23" s="20">
        <f>SUM(D4:D22)</f>
        <v>13802377</v>
      </c>
      <c r="E23" s="20">
        <f>SUM(E4:E22)</f>
        <v>7488449</v>
      </c>
      <c r="F23" s="11">
        <f t="shared" si="1"/>
        <v>0.6484412154138987</v>
      </c>
      <c r="G23" s="17">
        <f t="shared" si="2"/>
        <v>0.5425477799947067</v>
      </c>
      <c r="H23" s="20">
        <f>SUM(H4:H22)</f>
        <v>5510893</v>
      </c>
      <c r="I23" s="17">
        <f>E23/H23</f>
        <v>1.3588449276732464</v>
      </c>
    </row>
    <row r="24" spans="1:9" ht="15">
      <c r="A24" s="8">
        <v>9000000000</v>
      </c>
      <c r="B24" s="4" t="s">
        <v>3</v>
      </c>
      <c r="C24" s="19">
        <v>690279.6</v>
      </c>
      <c r="D24" s="19">
        <f>44539+146366</f>
        <v>190905</v>
      </c>
      <c r="E24" s="19">
        <f>23374+14009</f>
        <v>37383</v>
      </c>
      <c r="F24" s="9">
        <f>E24/C24</f>
        <v>0.05415631578855872</v>
      </c>
      <c r="G24" s="5">
        <f t="shared" si="2"/>
        <v>0.195819910426652</v>
      </c>
      <c r="H24" s="19">
        <f>23919+40072</f>
        <v>63991</v>
      </c>
      <c r="I24" s="5">
        <f>E24/H24</f>
        <v>0.584191526933475</v>
      </c>
    </row>
    <row r="25" spans="1:9" s="16" customFormat="1" ht="14.25">
      <c r="A25" s="10"/>
      <c r="B25" s="2" t="s">
        <v>4</v>
      </c>
      <c r="C25" s="20">
        <f>C23+C24</f>
        <v>12238664.899999999</v>
      </c>
      <c r="D25" s="20">
        <f>D23+D24</f>
        <v>13993282</v>
      </c>
      <c r="E25" s="20">
        <f>E23+E24</f>
        <v>7525832</v>
      </c>
      <c r="F25" s="11">
        <f>E25/C25</f>
        <v>0.6149226293466047</v>
      </c>
      <c r="G25" s="17">
        <f t="shared" si="2"/>
        <v>0.5378175041423449</v>
      </c>
      <c r="H25" s="20">
        <f>H23+H24</f>
        <v>5574884</v>
      </c>
      <c r="I25" s="17">
        <f>E25/H25</f>
        <v>1.3499531111319985</v>
      </c>
    </row>
  </sheetData>
  <sheetProtection/>
  <mergeCells count="1">
    <mergeCell ref="A1:I1"/>
  </mergeCells>
  <printOptions horizontalCentered="1"/>
  <pageMargins left="0" right="0" top="0" bottom="0" header="0" footer="0"/>
  <pageSetup fitToHeight="1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KovalevAM</dc:creator>
  <cp:keywords/>
  <dc:description/>
  <cp:lastModifiedBy>Н.Г. Крикун</cp:lastModifiedBy>
  <cp:lastPrinted>2022-09-13T07:56:26Z</cp:lastPrinted>
  <dcterms:created xsi:type="dcterms:W3CDTF">2017-12-11T14:03:53Z</dcterms:created>
  <dcterms:modified xsi:type="dcterms:W3CDTF">2022-09-14T08:34:28Z</dcterms:modified>
  <cp:category/>
  <cp:version/>
  <cp:contentType/>
  <cp:contentStatus/>
</cp:coreProperties>
</file>