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864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5" i="3"/>
  <c r="E16" i="3"/>
  <c r="D56" i="4" l="1"/>
  <c r="E73" i="4" l="1"/>
  <c r="E27" i="4"/>
  <c r="E69" i="4"/>
  <c r="C56" i="4"/>
  <c r="D40" i="4" l="1"/>
  <c r="C40" i="4"/>
  <c r="D23" i="3"/>
  <c r="D12" i="3" l="1"/>
  <c r="E30" i="3"/>
  <c r="C12" i="3"/>
  <c r="E36" i="3"/>
  <c r="C32" i="3" l="1"/>
  <c r="C31" i="3" s="1"/>
  <c r="D32" i="3"/>
  <c r="D31" i="3" s="1"/>
  <c r="E42" i="4" l="1"/>
  <c r="C9" i="3" l="1"/>
  <c r="C7" i="3"/>
  <c r="D70" i="4" l="1"/>
  <c r="D53" i="4"/>
  <c r="D9" i="3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9" i="3"/>
  <c r="E12" i="3"/>
  <c r="E21" i="3"/>
  <c r="E24" i="3"/>
  <c r="E25" i="3"/>
  <c r="E26" i="3"/>
  <c r="E27" i="3"/>
  <c r="E29" i="3"/>
  <c r="E33" i="3"/>
  <c r="E34" i="3"/>
  <c r="E35" i="3"/>
  <c r="D14" i="3"/>
  <c r="D6" i="3" s="1"/>
  <c r="D5" i="3" s="1"/>
  <c r="C14" i="3"/>
  <c r="C6" i="3" s="1"/>
  <c r="D17" i="3"/>
  <c r="C17" i="3"/>
  <c r="D37" i="3"/>
  <c r="C37" i="3"/>
  <c r="C23" i="3"/>
  <c r="E23" i="3" s="1"/>
  <c r="E32" i="3" l="1"/>
  <c r="E31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<sst xmlns="http://schemas.openxmlformats.org/spreadsheetml/2006/main" count="245" uniqueCount="245">
  <si>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</si>
  <si>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</si>
  <si>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</si>
  <si>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</si>
  <si>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</si>
  <si>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</si>
  <si>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</si>
  <si>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</si>
  <si>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</si>
  <si>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</si>
  <si>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</si>
  <si>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</si>
  <si>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</si>
  <si>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</si>
  <si>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</si>
  <si>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</si>
  <si>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</si>
  <si>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</si>
  <si>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</si>
  <si>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</si>
  <si>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</si>
  <si>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</si>
  <si>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</si>
  <si>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</si>
  <si>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</si>
  <si>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</si>
  <si>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</si>
  <si>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</si>
  <si>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</si>
  <si>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</si>
  <si>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</si>
  <si>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</si>
  <si>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</si>
  <si>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</si>
  <si>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</si>
  <si>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</si>
  <si>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</si>
  <si>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</si>
  <si>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</si>
  <si>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</si>
  <si>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</si>
  <si>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</si>
  <si>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</si>
  <si>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</si>
  <si>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</si>
  <si>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</si>
  <si>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</si>
  <si>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</si>
  <si>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</si>
  <si>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</si>
  <si>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</si>
  <si>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</si>
  <si>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</si>
  <si>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</si>
  <si>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</si>
  <si>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</si>
  <si>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</si>
  <si>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</si>
  <si>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</si>
  <si>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</si>
  <si>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</si>
  <si>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</si>
  <si>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</si>
  <si>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</si>
  <si>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</si>
  <si>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</si>
  <si>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</si>
  <si>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</si>
  <si>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</si>
  <si>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</si>
  <si>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</si>
  <si>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</si>
  <si>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</si>
  <si>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</si>
  <si>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</si>
  <si>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</si>
  <si>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</si>
  <si>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</si>
  <si>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</si>
  <si>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</si>
  <si>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</si>
  <si>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</si>
  <si>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</si>
  <si>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</si>
  <si>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</si>
  <si>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</si>
  <si>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</si>
  <si>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</si>
  <si>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</si>
  <si>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</si>
  <si>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</si>
  <si>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</si>
  <si>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</si>
  <si>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</si>
  <si>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</si>
  <si>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</si>
  <si>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</si>
  <si>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</si>
  <si>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</si>
  <si>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</si>
  <si>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</si>
  <si>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</si>
  <si>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</si>
  <si>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</si>
  <si>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</si>
  <si>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</si>
  <si>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</si>
  <si>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</si>
  <si>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</si>
  <si>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</si>
  <si>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</si>
  <si>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</si>
  <si>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</si>
  <si>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</si>
  <si>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</si>
  <si>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</si>
  <si>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</si>
  <si>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</si>
  <si>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</si>
  <si>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</si>
  <si>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</si>
  <si>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</si>
  <si>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</si>
  <si>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</si>
  <si>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</si>
  <si>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</si>
  <si>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</si>
  <si>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</si>
  <si>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</si>
  <si>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</si>
  <si>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</si>
  <si>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</si>
  <si>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</si>
  <si>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</si>
  <si>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</si>
  <si>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</si>
  <si>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</si>
  <si>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</si>
  <si>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</si>
  <si>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</si>
  <si>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</si>
  <si>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</si>
  <si>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</si>
  <si>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</si>
  <si>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</si>
  <si>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</si>
  <si>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</si>
  <si>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</si>
  <si>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</si>
  <si>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</si>
  <si>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</si>
  <si>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</si>
  <si>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</si>
  <si>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</si>
  <si>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</si>
  <si>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</si>
  <si>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</si>
  <si>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</si>
  <si>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</si>
  <si>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</si>
  <si>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</si>
  <si>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</si>
  <si>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</si>
  <si>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</si>
  <si>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</si>
  <si>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</si>
  <si>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</si>
  <si>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</si>
  <si>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</si>
  <si>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</si>
  <si>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</si>
  <si>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</si>
  <si>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</si>
  <si>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</si>
  <si>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</si>
  <si>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</si>
  <si>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</si>
  <si>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</si>
  <si>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</si>
  <si>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</si>
  <si>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</si>
  <si>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</si>
  <si>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</si>
  <si>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</si>
  <si>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</si>
  <si>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</si>
  <si>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</si>
  <si>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</si>
  <si>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</si>
  <si>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</si>
  <si>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</si>
  <si>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</si>
  <si>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</si>
  <si>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</si>
  <si>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</si>
  <si>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</si>
  <si>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</si>
  <si>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</si>
  <si>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</si>
  <si>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</si>
  <si>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</si>
  <si>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</si>
  <si>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</si>
  <si>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</si>
  <si>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</si>
  <si>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</si>
  <si>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</si>
  <si>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</si>
  <si>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</si>
  <si>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</si>
  <si>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</si>
  <si>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</si>
  <si>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</si>
  <si>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</si>
  <si>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</si>
  <si>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</si>
  <si>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</si>
  <si>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</si>
  <si>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</si>
  <si>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</si>
  <si>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</si>
  <si>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</si>
  <si>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</si>
  <si>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</si>
  <si>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</si>
  <si>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</si>
  <si>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</si>
  <si>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</si>
  <si>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</si>
  <si>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</si>
  <si>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</si>
  <si>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</si>
  <si>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</si>
  <si>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</si>
  <si>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</si>
  <si>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2020 год, 
тыс. руб.</t>
  </si>
  <si>
    <t>Утвержденные бюджетные назначения на 2020 год, тыс. руб.</t>
  </si>
  <si>
    <t>% исполнения утвержденных бюджетных назначений на  2020 год</t>
  </si>
  <si>
    <t>0602</t>
  </si>
  <si>
    <t>Сбор, удаление отходов и очистка сточных вод</t>
  </si>
  <si>
    <t xml:space="preserve">% исполнение годового плана </t>
  </si>
  <si>
    <t>2 07 00000 00 0000 000</t>
  </si>
  <si>
    <t>Cведения об исполнении бюджета городского округа Щёлково Московской области по состоянию на 01.12.2020</t>
  </si>
  <si>
    <t>Фактически исполнено по состоянию на 01.12.2020, 
тыс. руб.</t>
  </si>
  <si>
    <t>Фактически исполнено по состоянию на 01.12.2020,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</si>
</sst>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0" fontId="14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G25" sqref="G25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4" t="s">
        <v>242</v>
      </c>
      <c r="B1" s="34"/>
      <c r="C1" s="34"/>
      <c r="D1" s="34"/>
      <c r="E1" s="34"/>
    </row>
    <row r="3" spans="1:5" ht="131.25" x14ac:dyDescent="0.3">
      <c r="A3" s="18" t="s">
        <v>0</v>
      </c>
      <c r="B3" s="18" t="s">
        <v>1</v>
      </c>
      <c r="C3" s="19" t="s">
        <v>235</v>
      </c>
      <c r="D3" s="19" t="s">
        <v>243</v>
      </c>
      <c r="E3" s="19" t="s">
        <v>240</v>
      </c>
    </row>
    <row r="4" spans="1:5" x14ac:dyDescent="0.3">
      <c r="A4" s="18"/>
      <c r="B4" s="20" t="s">
        <v>2</v>
      </c>
      <c r="C4" s="21">
        <f>C5+C31</f>
        <v>10265933</v>
      </c>
      <c r="D4" s="21">
        <f t="shared" ref="D4" si="0">D5+D31</f>
        <v>8602167</v>
      </c>
      <c r="E4" s="22">
        <f>D4/C4</f>
        <v>0.83793328867429784</v>
      </c>
    </row>
    <row r="5" spans="1:5" x14ac:dyDescent="0.3">
      <c r="A5" s="23" t="s">
        <v>3</v>
      </c>
      <c r="B5" s="20" t="s">
        <v>4</v>
      </c>
      <c r="C5" s="21">
        <f>C6+C23</f>
        <v>4704307</v>
      </c>
      <c r="D5" s="21">
        <f>D6+D23</f>
        <v>4617717</v>
      </c>
      <c r="E5" s="22">
        <f t="shared" ref="E5:E36" si="1">D5/C5</f>
        <v>0.98159346318171836</v>
      </c>
    </row>
    <row r="6" spans="1:5" x14ac:dyDescent="0.3">
      <c r="A6" s="23"/>
      <c r="B6" s="24" t="s">
        <v>5</v>
      </c>
      <c r="C6" s="25">
        <f>C7+C9+C12+C14+C17+C21+C22</f>
        <v>4311247</v>
      </c>
      <c r="D6" s="25">
        <f>D7+D9+D12+D14+D17+D21+D22</f>
        <v>4212871</v>
      </c>
      <c r="E6" s="22">
        <f t="shared" si="1"/>
        <v>0.97718154399411583</v>
      </c>
    </row>
    <row r="7" spans="1:5" x14ac:dyDescent="0.3">
      <c r="A7" s="23" t="s">
        <v>6</v>
      </c>
      <c r="B7" s="20" t="s">
        <v>7</v>
      </c>
      <c r="C7" s="21">
        <f>C8</f>
        <v>3017354</v>
      </c>
      <c r="D7" s="21">
        <v>2728474</v>
      </c>
      <c r="E7" s="22">
        <f t="shared" si="1"/>
        <v>0.90426048783139135</v>
      </c>
    </row>
    <row r="8" spans="1:5" x14ac:dyDescent="0.3">
      <c r="A8" s="18" t="s">
        <v>8</v>
      </c>
      <c r="B8" s="24" t="s">
        <v>9</v>
      </c>
      <c r="C8" s="25">
        <v>3017354</v>
      </c>
      <c r="D8" s="26">
        <v>2728474</v>
      </c>
      <c r="E8" s="22"/>
    </row>
    <row r="9" spans="1:5" ht="56.25" x14ac:dyDescent="0.3">
      <c r="A9" s="23" t="s">
        <v>10</v>
      </c>
      <c r="B9" s="20" t="s">
        <v>11</v>
      </c>
      <c r="C9" s="21">
        <f>C10</f>
        <v>61196</v>
      </c>
      <c r="D9" s="21">
        <f>D10</f>
        <v>51498</v>
      </c>
      <c r="E9" s="22">
        <f t="shared" si="1"/>
        <v>0.8415255899078371</v>
      </c>
    </row>
    <row r="10" spans="1:5" ht="37.5" x14ac:dyDescent="0.3">
      <c r="A10" s="18" t="s">
        <v>12</v>
      </c>
      <c r="B10" s="24" t="s">
        <v>13</v>
      </c>
      <c r="C10" s="25">
        <v>61196</v>
      </c>
      <c r="D10" s="25">
        <v>51498</v>
      </c>
      <c r="E10" s="22"/>
    </row>
    <row r="11" spans="1:5" x14ac:dyDescent="0.3">
      <c r="A11" s="18"/>
      <c r="B11" s="27" t="s">
        <v>68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f>C13</f>
        <v>520352</v>
      </c>
      <c r="D12" s="21">
        <f>D13</f>
        <v>542775</v>
      </c>
      <c r="E12" s="22">
        <f t="shared" si="1"/>
        <v>1.0430919838878299</v>
      </c>
    </row>
    <row r="13" spans="1:5" ht="37.5" x14ac:dyDescent="0.3">
      <c r="A13" s="18" t="s">
        <v>16</v>
      </c>
      <c r="B13" s="24" t="s">
        <v>17</v>
      </c>
      <c r="C13" s="25">
        <v>520352</v>
      </c>
      <c r="D13" s="26">
        <v>542775</v>
      </c>
      <c r="E13" s="22"/>
    </row>
    <row r="14" spans="1:5" x14ac:dyDescent="0.3">
      <c r="A14" s="23" t="s">
        <v>18</v>
      </c>
      <c r="B14" s="20" t="s">
        <v>19</v>
      </c>
      <c r="C14" s="21">
        <f>SUM(C15:C16)</f>
        <v>672331</v>
      </c>
      <c r="D14" s="21">
        <f t="shared" ref="D14" si="2">SUM(D15:D16)</f>
        <v>851590</v>
      </c>
      <c r="E14" s="22">
        <f t="shared" si="1"/>
        <v>1.2666231365205531</v>
      </c>
    </row>
    <row r="15" spans="1:5" x14ac:dyDescent="0.3">
      <c r="A15" s="18" t="s">
        <v>70</v>
      </c>
      <c r="B15" s="24" t="s">
        <v>69</v>
      </c>
      <c r="C15" s="25">
        <v>116802</v>
      </c>
      <c r="D15" s="26">
        <v>106137</v>
      </c>
      <c r="E15" s="22">
        <f t="shared" si="1"/>
        <v>0.90869163199260283</v>
      </c>
    </row>
    <row r="16" spans="1:5" x14ac:dyDescent="0.3">
      <c r="A16" s="18" t="s">
        <v>72</v>
      </c>
      <c r="B16" s="24" t="s">
        <v>71</v>
      </c>
      <c r="C16" s="25">
        <v>555529</v>
      </c>
      <c r="D16" s="25">
        <v>745453</v>
      </c>
      <c r="E16" s="22">
        <f t="shared" si="1"/>
        <v>1.3418795418421001</v>
      </c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3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40014</v>
      </c>
      <c r="D21" s="29">
        <v>38507</v>
      </c>
      <c r="E21" s="22">
        <f t="shared" si="1"/>
        <v>0.96233818163642726</v>
      </c>
    </row>
    <row r="22" spans="1:5" ht="56.25" x14ac:dyDescent="0.3">
      <c r="A22" s="23" t="s">
        <v>30</v>
      </c>
      <c r="B22" s="20" t="s">
        <v>31</v>
      </c>
      <c r="C22" s="21"/>
      <c r="D22" s="29">
        <v>27</v>
      </c>
      <c r="E22" s="22"/>
    </row>
    <row r="23" spans="1:5" x14ac:dyDescent="0.3">
      <c r="A23" s="18"/>
      <c r="B23" s="24" t="s">
        <v>32</v>
      </c>
      <c r="C23" s="25">
        <f>C24+C25+C26+C27+C28+C29+C30</f>
        <v>393060</v>
      </c>
      <c r="D23" s="25">
        <f>D24+D25+D26+D27+D28+D29+D30</f>
        <v>404846</v>
      </c>
      <c r="E23" s="36">
        <f t="shared" si="1"/>
        <v>1.029985243983107</v>
      </c>
    </row>
    <row r="24" spans="1:5" ht="32.450000000000003" customHeight="1" x14ac:dyDescent="0.3">
      <c r="A24" s="23" t="s">
        <v>33</v>
      </c>
      <c r="B24" s="20" t="s">
        <v>34</v>
      </c>
      <c r="C24" s="21">
        <v>309769</v>
      </c>
      <c r="D24" s="29">
        <v>316488</v>
      </c>
      <c r="E24" s="22">
        <f t="shared" si="1"/>
        <v>1.0216903563623216</v>
      </c>
    </row>
    <row r="25" spans="1:5" ht="37.5" x14ac:dyDescent="0.3">
      <c r="A25" s="23" t="s">
        <v>35</v>
      </c>
      <c r="B25" s="20" t="s">
        <v>36</v>
      </c>
      <c r="C25" s="21">
        <v>6090</v>
      </c>
      <c r="D25" s="29">
        <v>3214</v>
      </c>
      <c r="E25" s="22">
        <f t="shared" si="1"/>
        <v>0.52775041050903115</v>
      </c>
    </row>
    <row r="26" spans="1:5" ht="33" customHeight="1" x14ac:dyDescent="0.3">
      <c r="A26" s="23" t="s">
        <v>37</v>
      </c>
      <c r="B26" s="20" t="s">
        <v>38</v>
      </c>
      <c r="C26" s="21">
        <v>11600</v>
      </c>
      <c r="D26" s="29">
        <v>13663</v>
      </c>
      <c r="E26" s="22">
        <f t="shared" si="1"/>
        <v>1.1778448275862068</v>
      </c>
    </row>
    <row r="27" spans="1:5" ht="37.5" x14ac:dyDescent="0.3">
      <c r="A27" s="23" t="s">
        <v>39</v>
      </c>
      <c r="B27" s="20" t="s">
        <v>40</v>
      </c>
      <c r="C27" s="21">
        <v>59701</v>
      </c>
      <c r="D27" s="29">
        <v>43267</v>
      </c>
      <c r="E27" s="22">
        <f t="shared" si="1"/>
        <v>0.72472822900788936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2300</v>
      </c>
      <c r="D29" s="29">
        <v>11718</v>
      </c>
      <c r="E29" s="22">
        <f t="shared" si="1"/>
        <v>5.0947826086956525</v>
      </c>
    </row>
    <row r="30" spans="1:5" x14ac:dyDescent="0.3">
      <c r="A30" s="23" t="s">
        <v>45</v>
      </c>
      <c r="B30" s="30" t="s">
        <v>46</v>
      </c>
      <c r="C30" s="29">
        <v>3600</v>
      </c>
      <c r="D30" s="29">
        <v>16496</v>
      </c>
      <c r="E30" s="22">
        <f t="shared" si="1"/>
        <v>4.5822222222222226</v>
      </c>
    </row>
    <row r="31" spans="1:5" x14ac:dyDescent="0.3">
      <c r="A31" s="23" t="s">
        <v>47</v>
      </c>
      <c r="B31" s="20" t="s">
        <v>48</v>
      </c>
      <c r="C31" s="29">
        <f>C32+C37+C39+C40+C41</f>
        <v>5561626</v>
      </c>
      <c r="D31" s="29">
        <f>D32+D37+D39+D40+D41</f>
        <v>3984450</v>
      </c>
      <c r="E31" s="22">
        <f t="shared" si="1"/>
        <v>0.71641818417851177</v>
      </c>
    </row>
    <row r="32" spans="1:5" ht="56.25" x14ac:dyDescent="0.3">
      <c r="A32" s="23" t="s">
        <v>49</v>
      </c>
      <c r="B32" s="20" t="s">
        <v>50</v>
      </c>
      <c r="C32" s="29">
        <f>C33+C34+C35+C36</f>
        <v>5561626</v>
      </c>
      <c r="D32" s="29">
        <f t="shared" ref="D32" si="4">D33+D34+D35+D36</f>
        <v>3986980</v>
      </c>
      <c r="E32" s="22">
        <f t="shared" si="1"/>
        <v>0.71687308711517095</v>
      </c>
    </row>
    <row r="33" spans="1:5" ht="37.5" x14ac:dyDescent="0.3">
      <c r="A33" s="18" t="s">
        <v>51</v>
      </c>
      <c r="B33" s="24" t="s">
        <v>52</v>
      </c>
      <c r="C33" s="26">
        <v>5624</v>
      </c>
      <c r="D33" s="26">
        <v>5155</v>
      </c>
      <c r="E33" s="22">
        <f t="shared" si="1"/>
        <v>0.91660739687055481</v>
      </c>
    </row>
    <row r="34" spans="1:5" ht="37.5" x14ac:dyDescent="0.3">
      <c r="A34" s="18" t="s">
        <v>53</v>
      </c>
      <c r="B34" s="24" t="s">
        <v>54</v>
      </c>
      <c r="C34" s="26">
        <v>2254618</v>
      </c>
      <c r="D34" s="26">
        <v>1093905</v>
      </c>
      <c r="E34" s="22">
        <f t="shared" si="1"/>
        <v>0.48518418641206623</v>
      </c>
    </row>
    <row r="35" spans="1:5" ht="37.5" x14ac:dyDescent="0.3">
      <c r="A35" s="18" t="s">
        <v>55</v>
      </c>
      <c r="B35" s="24" t="s">
        <v>56</v>
      </c>
      <c r="C35" s="26">
        <v>3298066</v>
      </c>
      <c r="D35" s="26">
        <v>2885774</v>
      </c>
      <c r="E35" s="22">
        <f t="shared" si="1"/>
        <v>0.87498976672995632</v>
      </c>
    </row>
    <row r="36" spans="1:5" x14ac:dyDescent="0.3">
      <c r="A36" s="18" t="s">
        <v>57</v>
      </c>
      <c r="B36" s="24" t="s">
        <v>58</v>
      </c>
      <c r="C36" s="26">
        <v>3318</v>
      </c>
      <c r="D36" s="26">
        <v>2146</v>
      </c>
      <c r="E36" s="22">
        <f t="shared" si="1"/>
        <v>0.64677516576250749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5">D38</f>
        <v>0</v>
      </c>
      <c r="E37" s="22"/>
    </row>
    <row r="38" spans="1:5" ht="95.2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241</v>
      </c>
      <c r="B39" s="20" t="s">
        <v>63</v>
      </c>
      <c r="C39" s="29"/>
      <c r="D39" s="29">
        <v>4468</v>
      </c>
      <c r="E39" s="22"/>
    </row>
    <row r="40" spans="1:5" ht="131.25" x14ac:dyDescent="0.3">
      <c r="A40" s="23" t="s">
        <v>64</v>
      </c>
      <c r="B40" s="20" t="s">
        <v>65</v>
      </c>
      <c r="C40" s="29"/>
      <c r="D40" s="29">
        <v>891</v>
      </c>
      <c r="E40" s="22"/>
    </row>
    <row r="41" spans="1:5" ht="75" x14ac:dyDescent="0.3">
      <c r="A41" s="23" t="s">
        <v>66</v>
      </c>
      <c r="B41" s="20" t="s">
        <v>67</v>
      </c>
      <c r="C41" s="29"/>
      <c r="D41" s="29">
        <v>-7889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D28" sqref="D28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5" t="s">
        <v>234</v>
      </c>
      <c r="B1" s="35"/>
      <c r="C1" s="35"/>
      <c r="D1" s="35"/>
      <c r="E1" s="35"/>
    </row>
    <row r="2" spans="1:5" ht="11.45" customHeight="1" x14ac:dyDescent="0.2"/>
    <row r="3" spans="1:5" ht="67.900000000000006" customHeight="1" x14ac:dyDescent="0.2">
      <c r="A3" s="1" t="s">
        <v>73</v>
      </c>
      <c r="B3" s="1" t="s">
        <v>74</v>
      </c>
      <c r="C3" s="5" t="s">
        <v>236</v>
      </c>
      <c r="D3" s="5" t="s">
        <v>244</v>
      </c>
      <c r="E3" s="5" t="s">
        <v>237</v>
      </c>
    </row>
    <row r="4" spans="1:5" s="10" customFormat="1" ht="33" customHeight="1" x14ac:dyDescent="0.2">
      <c r="A4" s="7"/>
      <c r="B4" s="2" t="s">
        <v>75</v>
      </c>
      <c r="C4" s="8">
        <f>C5+C16+C19+C23+C34+C40+C44+C53+C56+C64+C70+C75+C79+C81</f>
        <v>10705609</v>
      </c>
      <c r="D4" s="8">
        <f t="shared" ref="D4" si="0">D5+D16+D19+D23+D34+D40+D44+D53+D56+D64+D70+D75+D79+D81</f>
        <v>7972861</v>
      </c>
      <c r="E4" s="9">
        <f>D4/C4</f>
        <v>0.74473680105447526</v>
      </c>
    </row>
    <row r="5" spans="1:5" s="10" customFormat="1" ht="33" customHeight="1" x14ac:dyDescent="0.2">
      <c r="A5" s="7" t="s">
        <v>76</v>
      </c>
      <c r="B5" s="2" t="s">
        <v>77</v>
      </c>
      <c r="C5" s="8">
        <f>SUM(C6:C15)</f>
        <v>958148</v>
      </c>
      <c r="D5" s="8">
        <f t="shared" ref="D5" si="1">SUM(D6:D15)</f>
        <v>742596</v>
      </c>
      <c r="E5" s="9">
        <f t="shared" ref="E5:E69" si="2">D5/C5</f>
        <v>0.77503266718711517</v>
      </c>
    </row>
    <row r="6" spans="1:5" ht="40.15" customHeight="1" x14ac:dyDescent="0.2">
      <c r="A6" s="11" t="s">
        <v>78</v>
      </c>
      <c r="B6" s="3" t="s">
        <v>79</v>
      </c>
      <c r="C6" s="12">
        <v>3713</v>
      </c>
      <c r="D6" s="12">
        <v>3336</v>
      </c>
      <c r="E6" s="13">
        <f t="shared" si="2"/>
        <v>0.89846485321842173</v>
      </c>
    </row>
    <row r="7" spans="1:5" ht="52.9" customHeight="1" x14ac:dyDescent="0.2">
      <c r="A7" s="11" t="s">
        <v>80</v>
      </c>
      <c r="B7" s="3" t="s">
        <v>81</v>
      </c>
      <c r="C7" s="12">
        <v>20673</v>
      </c>
      <c r="D7" s="12">
        <v>17312</v>
      </c>
      <c r="E7" s="13">
        <f t="shared" si="2"/>
        <v>0.83742079040294104</v>
      </c>
    </row>
    <row r="8" spans="1:5" ht="52.9" customHeight="1" x14ac:dyDescent="0.2">
      <c r="A8" s="11" t="s">
        <v>82</v>
      </c>
      <c r="B8" s="3" t="s">
        <v>83</v>
      </c>
      <c r="C8" s="12">
        <v>323677</v>
      </c>
      <c r="D8" s="12">
        <v>267928</v>
      </c>
      <c r="E8" s="13">
        <f t="shared" si="2"/>
        <v>0.82776348025964153</v>
      </c>
    </row>
    <row r="9" spans="1:5" ht="33" customHeight="1" x14ac:dyDescent="0.2">
      <c r="A9" s="11" t="s">
        <v>84</v>
      </c>
      <c r="B9" s="3" t="s">
        <v>85</v>
      </c>
      <c r="C9" s="12"/>
      <c r="D9" s="12"/>
      <c r="E9" s="13"/>
    </row>
    <row r="10" spans="1:5" ht="45.6" customHeight="1" x14ac:dyDescent="0.2">
      <c r="A10" s="11" t="s">
        <v>86</v>
      </c>
      <c r="B10" s="3" t="s">
        <v>87</v>
      </c>
      <c r="C10" s="12">
        <v>75054</v>
      </c>
      <c r="D10" s="12">
        <v>62749</v>
      </c>
      <c r="E10" s="13">
        <f t="shared" si="2"/>
        <v>0.83605137634236681</v>
      </c>
    </row>
    <row r="11" spans="1:5" ht="33" customHeight="1" x14ac:dyDescent="0.2">
      <c r="A11" s="11" t="s">
        <v>88</v>
      </c>
      <c r="B11" s="3" t="s">
        <v>89</v>
      </c>
      <c r="C11" s="12"/>
      <c r="D11" s="12"/>
      <c r="E11" s="13"/>
    </row>
    <row r="12" spans="1:5" ht="33" customHeight="1" x14ac:dyDescent="0.2">
      <c r="A12" s="11" t="s">
        <v>90</v>
      </c>
      <c r="B12" s="3" t="s">
        <v>91</v>
      </c>
      <c r="C12" s="12"/>
      <c r="D12" s="12"/>
      <c r="E12" s="13"/>
    </row>
    <row r="13" spans="1:5" ht="33" customHeight="1" x14ac:dyDescent="0.2">
      <c r="A13" s="11" t="s">
        <v>92</v>
      </c>
      <c r="B13" s="3" t="s">
        <v>93</v>
      </c>
      <c r="C13" s="12">
        <v>1000</v>
      </c>
      <c r="D13" s="12"/>
      <c r="E13" s="13"/>
    </row>
    <row r="14" spans="1:5" ht="33" customHeight="1" x14ac:dyDescent="0.2">
      <c r="A14" s="11" t="s">
        <v>94</v>
      </c>
      <c r="B14" s="3" t="s">
        <v>95</v>
      </c>
      <c r="C14" s="12"/>
      <c r="D14" s="12"/>
      <c r="E14" s="13"/>
    </row>
    <row r="15" spans="1:5" ht="33" customHeight="1" x14ac:dyDescent="0.2">
      <c r="A15" s="11" t="s">
        <v>96</v>
      </c>
      <c r="B15" s="3" t="s">
        <v>97</v>
      </c>
      <c r="C15" s="12">
        <v>534031</v>
      </c>
      <c r="D15" s="12">
        <v>391271</v>
      </c>
      <c r="E15" s="13">
        <f t="shared" si="2"/>
        <v>0.73267469491471471</v>
      </c>
    </row>
    <row r="16" spans="1:5" s="10" customFormat="1" ht="33" customHeight="1" x14ac:dyDescent="0.2">
      <c r="A16" s="7" t="s">
        <v>98</v>
      </c>
      <c r="B16" s="2" t="s">
        <v>99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100</v>
      </c>
      <c r="B17" s="3" t="s">
        <v>101</v>
      </c>
      <c r="C17" s="12"/>
      <c r="D17" s="12"/>
      <c r="E17" s="13"/>
    </row>
    <row r="18" spans="1:5" ht="33" customHeight="1" x14ac:dyDescent="0.2">
      <c r="A18" s="11" t="s">
        <v>102</v>
      </c>
      <c r="B18" s="3" t="s">
        <v>103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104</v>
      </c>
      <c r="B19" s="2" t="s">
        <v>105</v>
      </c>
      <c r="C19" s="8">
        <f>SUM(C20:C22)</f>
        <v>106759</v>
      </c>
      <c r="D19" s="8">
        <f t="shared" ref="D19" si="4">SUM(D20:D22)</f>
        <v>76517</v>
      </c>
      <c r="E19" s="9">
        <f t="shared" si="2"/>
        <v>0.71672645865922313</v>
      </c>
    </row>
    <row r="20" spans="1:5" ht="42.6" customHeight="1" x14ac:dyDescent="0.2">
      <c r="A20" s="11" t="s">
        <v>106</v>
      </c>
      <c r="B20" s="3" t="s">
        <v>107</v>
      </c>
      <c r="C20" s="12">
        <v>85011</v>
      </c>
      <c r="D20" s="12">
        <v>62838</v>
      </c>
      <c r="E20" s="13">
        <f t="shared" si="2"/>
        <v>0.73917493030313719</v>
      </c>
    </row>
    <row r="21" spans="1:5" ht="33" customHeight="1" x14ac:dyDescent="0.2">
      <c r="A21" s="11" t="s">
        <v>108</v>
      </c>
      <c r="B21" s="3" t="s">
        <v>109</v>
      </c>
      <c r="C21" s="12"/>
      <c r="D21" s="12"/>
      <c r="E21" s="13"/>
    </row>
    <row r="22" spans="1:5" ht="33" customHeight="1" x14ac:dyDescent="0.2">
      <c r="A22" s="11" t="s">
        <v>110</v>
      </c>
      <c r="B22" s="3" t="s">
        <v>111</v>
      </c>
      <c r="C22" s="12">
        <v>21748</v>
      </c>
      <c r="D22" s="12">
        <v>13679</v>
      </c>
      <c r="E22" s="13">
        <f t="shared" si="2"/>
        <v>0.62897737723009017</v>
      </c>
    </row>
    <row r="23" spans="1:5" s="10" customFormat="1" ht="33" customHeight="1" x14ac:dyDescent="0.2">
      <c r="A23" s="7" t="s">
        <v>112</v>
      </c>
      <c r="B23" s="2" t="s">
        <v>113</v>
      </c>
      <c r="C23" s="8">
        <f>SUM(C24:C33)</f>
        <v>509113</v>
      </c>
      <c r="D23" s="8">
        <f t="shared" ref="D23" si="5">SUM(D24:D33)</f>
        <v>191841</v>
      </c>
      <c r="E23" s="9">
        <f t="shared" si="2"/>
        <v>0.37681418467020089</v>
      </c>
    </row>
    <row r="24" spans="1:5" ht="33" customHeight="1" x14ac:dyDescent="0.2">
      <c r="A24" s="11" t="s">
        <v>114</v>
      </c>
      <c r="B24" s="3" t="s">
        <v>115</v>
      </c>
      <c r="C24" s="12"/>
      <c r="D24" s="12"/>
      <c r="E24" s="13"/>
    </row>
    <row r="25" spans="1:5" ht="33" customHeight="1" x14ac:dyDescent="0.2">
      <c r="A25" s="11" t="s">
        <v>116</v>
      </c>
      <c r="B25" s="3" t="s">
        <v>117</v>
      </c>
      <c r="C25" s="12"/>
      <c r="D25" s="12"/>
      <c r="E25" s="13"/>
    </row>
    <row r="26" spans="1:5" ht="33" customHeight="1" x14ac:dyDescent="0.2">
      <c r="A26" s="11" t="s">
        <v>118</v>
      </c>
      <c r="B26" s="3" t="s">
        <v>119</v>
      </c>
      <c r="C26" s="12"/>
      <c r="D26" s="12"/>
      <c r="E26" s="13"/>
    </row>
    <row r="27" spans="1:5" ht="33" customHeight="1" x14ac:dyDescent="0.2">
      <c r="A27" s="11" t="s">
        <v>120</v>
      </c>
      <c r="B27" s="3" t="s">
        <v>121</v>
      </c>
      <c r="C27" s="12">
        <v>7795</v>
      </c>
      <c r="D27" s="12">
        <v>2396</v>
      </c>
      <c r="E27" s="13">
        <f t="shared" si="2"/>
        <v>0.30737652341244387</v>
      </c>
    </row>
    <row r="28" spans="1:5" ht="33" customHeight="1" x14ac:dyDescent="0.2">
      <c r="A28" s="11" t="s">
        <v>122</v>
      </c>
      <c r="B28" s="3" t="s">
        <v>123</v>
      </c>
      <c r="C28" s="12">
        <v>2500</v>
      </c>
      <c r="D28" s="12"/>
      <c r="E28" s="13"/>
    </row>
    <row r="29" spans="1:5" ht="33" customHeight="1" x14ac:dyDescent="0.2">
      <c r="A29" s="11" t="s">
        <v>124</v>
      </c>
      <c r="B29" s="3" t="s">
        <v>125</v>
      </c>
      <c r="C29" s="12"/>
      <c r="D29" s="12"/>
      <c r="E29" s="13"/>
    </row>
    <row r="30" spans="1:5" ht="33" customHeight="1" x14ac:dyDescent="0.2">
      <c r="A30" s="11" t="s">
        <v>126</v>
      </c>
      <c r="B30" s="3" t="s">
        <v>127</v>
      </c>
      <c r="C30" s="12">
        <v>2726</v>
      </c>
      <c r="D30" s="12">
        <v>1212</v>
      </c>
      <c r="E30" s="13">
        <f t="shared" si="2"/>
        <v>0.4446074834922964</v>
      </c>
    </row>
    <row r="31" spans="1:5" ht="33" customHeight="1" x14ac:dyDescent="0.2">
      <c r="A31" s="11" t="s">
        <v>128</v>
      </c>
      <c r="B31" s="3" t="s">
        <v>129</v>
      </c>
      <c r="C31" s="12">
        <v>448205</v>
      </c>
      <c r="D31" s="12">
        <v>150434</v>
      </c>
      <c r="E31" s="13">
        <f t="shared" si="2"/>
        <v>0.3356365948617262</v>
      </c>
    </row>
    <row r="32" spans="1:5" ht="33" customHeight="1" x14ac:dyDescent="0.2">
      <c r="A32" s="11" t="s">
        <v>130</v>
      </c>
      <c r="B32" s="3" t="s">
        <v>131</v>
      </c>
      <c r="C32" s="12">
        <v>3605</v>
      </c>
      <c r="D32" s="12">
        <v>2855</v>
      </c>
      <c r="E32" s="13">
        <f t="shared" si="2"/>
        <v>0.79195561719833563</v>
      </c>
    </row>
    <row r="33" spans="1:5" ht="33" customHeight="1" x14ac:dyDescent="0.2">
      <c r="A33" s="11" t="s">
        <v>132</v>
      </c>
      <c r="B33" s="3" t="s">
        <v>133</v>
      </c>
      <c r="C33" s="12">
        <v>44282</v>
      </c>
      <c r="D33" s="12">
        <v>34944</v>
      </c>
      <c r="E33" s="13">
        <f t="shared" si="2"/>
        <v>0.78912424913057222</v>
      </c>
    </row>
    <row r="34" spans="1:5" s="10" customFormat="1" ht="33" customHeight="1" x14ac:dyDescent="0.2">
      <c r="A34" s="7" t="s">
        <v>134</v>
      </c>
      <c r="B34" s="2" t="s">
        <v>135</v>
      </c>
      <c r="C34" s="8">
        <f>SUM(C35:C39)</f>
        <v>1284201</v>
      </c>
      <c r="D34" s="8">
        <f t="shared" ref="D34" si="6">SUM(D35:D39)</f>
        <v>723403</v>
      </c>
      <c r="E34" s="9">
        <f t="shared" si="2"/>
        <v>0.56330979340461496</v>
      </c>
    </row>
    <row r="35" spans="1:5" ht="33" customHeight="1" x14ac:dyDescent="0.2">
      <c r="A35" s="11" t="s">
        <v>136</v>
      </c>
      <c r="B35" s="3" t="s">
        <v>137</v>
      </c>
      <c r="C35" s="12">
        <v>156710</v>
      </c>
      <c r="D35" s="12">
        <v>103652</v>
      </c>
      <c r="E35" s="13">
        <f t="shared" si="2"/>
        <v>0.66142556314210965</v>
      </c>
    </row>
    <row r="36" spans="1:5" ht="33" customHeight="1" x14ac:dyDescent="0.2">
      <c r="A36" s="11" t="s">
        <v>138</v>
      </c>
      <c r="B36" s="3" t="s">
        <v>139</v>
      </c>
      <c r="C36" s="12">
        <v>774160</v>
      </c>
      <c r="D36" s="12">
        <v>369897</v>
      </c>
      <c r="E36" s="13">
        <f t="shared" si="2"/>
        <v>0.47780432985429366</v>
      </c>
    </row>
    <row r="37" spans="1:5" ht="33" customHeight="1" x14ac:dyDescent="0.2">
      <c r="A37" s="11" t="s">
        <v>140</v>
      </c>
      <c r="B37" s="3" t="s">
        <v>141</v>
      </c>
      <c r="C37" s="12">
        <v>353331</v>
      </c>
      <c r="D37" s="12">
        <v>249854</v>
      </c>
      <c r="E37" s="13">
        <f t="shared" si="2"/>
        <v>0.7071386320475701</v>
      </c>
    </row>
    <row r="38" spans="1:5" ht="33" customHeight="1" x14ac:dyDescent="0.2">
      <c r="A38" s="11" t="s">
        <v>142</v>
      </c>
      <c r="B38" s="3" t="s">
        <v>143</v>
      </c>
      <c r="C38" s="12"/>
      <c r="D38" s="12"/>
      <c r="E38" s="13"/>
    </row>
    <row r="39" spans="1:5" ht="33" customHeight="1" x14ac:dyDescent="0.2">
      <c r="A39" s="11" t="s">
        <v>144</v>
      </c>
      <c r="B39" s="3" t="s">
        <v>145</v>
      </c>
      <c r="C39" s="12"/>
      <c r="D39" s="12"/>
      <c r="E39" s="13"/>
    </row>
    <row r="40" spans="1:5" s="10" customFormat="1" ht="33" customHeight="1" x14ac:dyDescent="0.2">
      <c r="A40" s="7" t="s">
        <v>146</v>
      </c>
      <c r="B40" s="2" t="s">
        <v>147</v>
      </c>
      <c r="C40" s="8">
        <f>SUM(C41:C43)</f>
        <v>9008</v>
      </c>
      <c r="D40" s="8">
        <f>SUM(D41:D43)</f>
        <v>4379</v>
      </c>
      <c r="E40" s="9">
        <f t="shared" si="2"/>
        <v>0.48612344582593253</v>
      </c>
    </row>
    <row r="41" spans="1:5" s="10" customFormat="1" ht="33" customHeight="1" x14ac:dyDescent="0.2">
      <c r="A41" s="11" t="s">
        <v>238</v>
      </c>
      <c r="B41" s="33" t="s">
        <v>239</v>
      </c>
      <c r="C41" s="12"/>
      <c r="D41" s="12"/>
      <c r="E41" s="13"/>
    </row>
    <row r="42" spans="1:5" ht="33" customHeight="1" x14ac:dyDescent="0.2">
      <c r="A42" s="11" t="s">
        <v>148</v>
      </c>
      <c r="B42" s="3" t="s">
        <v>149</v>
      </c>
      <c r="C42" s="12">
        <v>5381</v>
      </c>
      <c r="D42" s="12">
        <v>2253</v>
      </c>
      <c r="E42" s="13">
        <f t="shared" si="2"/>
        <v>0.41869540977513475</v>
      </c>
    </row>
    <row r="43" spans="1:5" ht="33" customHeight="1" x14ac:dyDescent="0.2">
      <c r="A43" s="11" t="s">
        <v>150</v>
      </c>
      <c r="B43" s="3" t="s">
        <v>151</v>
      </c>
      <c r="C43" s="12">
        <v>3627</v>
      </c>
      <c r="D43" s="12">
        <v>2126</v>
      </c>
      <c r="E43" s="13">
        <f t="shared" si="2"/>
        <v>0.58615936035290872</v>
      </c>
    </row>
    <row r="44" spans="1:5" s="10" customFormat="1" ht="33" customHeight="1" x14ac:dyDescent="0.2">
      <c r="A44" s="7" t="s">
        <v>152</v>
      </c>
      <c r="B44" s="2" t="s">
        <v>153</v>
      </c>
      <c r="C44" s="8">
        <f>SUM(C45:C52)</f>
        <v>6423341</v>
      </c>
      <c r="D44" s="8">
        <f t="shared" ref="D44" si="7">SUM(D45:D52)</f>
        <v>5106030</v>
      </c>
      <c r="E44" s="9">
        <f t="shared" si="2"/>
        <v>0.79491809636137956</v>
      </c>
    </row>
    <row r="45" spans="1:5" ht="33" customHeight="1" x14ac:dyDescent="0.2">
      <c r="A45" s="11" t="s">
        <v>154</v>
      </c>
      <c r="B45" s="3" t="s">
        <v>155</v>
      </c>
      <c r="C45" s="12">
        <v>1894864</v>
      </c>
      <c r="D45" s="12">
        <v>1719354</v>
      </c>
      <c r="E45" s="13">
        <f t="shared" si="2"/>
        <v>0.90737593832591679</v>
      </c>
    </row>
    <row r="46" spans="1:5" ht="33" customHeight="1" x14ac:dyDescent="0.2">
      <c r="A46" s="11" t="s">
        <v>156</v>
      </c>
      <c r="B46" s="3" t="s">
        <v>157</v>
      </c>
      <c r="C46" s="12">
        <v>3755534</v>
      </c>
      <c r="D46" s="12">
        <v>2719626</v>
      </c>
      <c r="E46" s="13">
        <f t="shared" si="2"/>
        <v>0.72416492568034263</v>
      </c>
    </row>
    <row r="47" spans="1:5" ht="33" customHeight="1" x14ac:dyDescent="0.2">
      <c r="A47" s="11" t="s">
        <v>158</v>
      </c>
      <c r="B47" s="3" t="s">
        <v>159</v>
      </c>
      <c r="C47" s="12">
        <v>527823</v>
      </c>
      <c r="D47" s="12">
        <v>476612</v>
      </c>
      <c r="E47" s="13">
        <f t="shared" si="2"/>
        <v>0.90297694492282454</v>
      </c>
    </row>
    <row r="48" spans="1:5" ht="33" customHeight="1" x14ac:dyDescent="0.2">
      <c r="A48" s="11" t="s">
        <v>160</v>
      </c>
      <c r="B48" s="3" t="s">
        <v>161</v>
      </c>
      <c r="C48" s="12"/>
      <c r="D48" s="12"/>
      <c r="E48" s="13"/>
    </row>
    <row r="49" spans="1:5" ht="33" customHeight="1" x14ac:dyDescent="0.2">
      <c r="A49" s="11" t="s">
        <v>162</v>
      </c>
      <c r="B49" s="3" t="s">
        <v>163</v>
      </c>
      <c r="C49" s="12"/>
      <c r="D49" s="12"/>
      <c r="E49" s="13"/>
    </row>
    <row r="50" spans="1:5" ht="33" customHeight="1" x14ac:dyDescent="0.2">
      <c r="A50" s="11" t="s">
        <v>164</v>
      </c>
      <c r="B50" s="3" t="s">
        <v>165</v>
      </c>
      <c r="C50" s="12"/>
      <c r="D50" s="12"/>
      <c r="E50" s="13"/>
    </row>
    <row r="51" spans="1:5" ht="33" customHeight="1" x14ac:dyDescent="0.2">
      <c r="A51" s="11" t="s">
        <v>166</v>
      </c>
      <c r="B51" s="3" t="s">
        <v>167</v>
      </c>
      <c r="C51" s="12">
        <v>25706</v>
      </c>
      <c r="D51" s="12">
        <v>23049</v>
      </c>
      <c r="E51" s="13">
        <f t="shared" si="2"/>
        <v>0.8966389169843616</v>
      </c>
    </row>
    <row r="52" spans="1:5" ht="33" customHeight="1" x14ac:dyDescent="0.2">
      <c r="A52" s="11" t="s">
        <v>168</v>
      </c>
      <c r="B52" s="3" t="s">
        <v>169</v>
      </c>
      <c r="C52" s="12">
        <v>219414</v>
      </c>
      <c r="D52" s="12">
        <v>167389</v>
      </c>
      <c r="E52" s="13">
        <f t="shared" si="2"/>
        <v>0.76289115553246378</v>
      </c>
    </row>
    <row r="53" spans="1:5" s="10" customFormat="1" ht="33" customHeight="1" x14ac:dyDescent="0.2">
      <c r="A53" s="7" t="s">
        <v>170</v>
      </c>
      <c r="B53" s="2" t="s">
        <v>171</v>
      </c>
      <c r="C53" s="8">
        <f>SUM(C54:C55)</f>
        <v>729595</v>
      </c>
      <c r="D53" s="8">
        <f>SUM(D54:D55)</f>
        <v>555301</v>
      </c>
      <c r="E53" s="9">
        <f t="shared" si="2"/>
        <v>0.76110856022861995</v>
      </c>
    </row>
    <row r="54" spans="1:5" ht="33" customHeight="1" x14ac:dyDescent="0.2">
      <c r="A54" s="11" t="s">
        <v>172</v>
      </c>
      <c r="B54" s="3" t="s">
        <v>173</v>
      </c>
      <c r="C54" s="12">
        <v>680423</v>
      </c>
      <c r="D54" s="12">
        <v>519314</v>
      </c>
      <c r="E54" s="13">
        <f t="shared" si="2"/>
        <v>0.76322228966392969</v>
      </c>
    </row>
    <row r="55" spans="1:5" ht="33" customHeight="1" x14ac:dyDescent="0.2">
      <c r="A55" s="11" t="s">
        <v>174</v>
      </c>
      <c r="B55" s="3" t="s">
        <v>175</v>
      </c>
      <c r="C55" s="12">
        <v>49172</v>
      </c>
      <c r="D55" s="12">
        <v>35987</v>
      </c>
      <c r="E55" s="13">
        <f t="shared" si="2"/>
        <v>0.73185959489140162</v>
      </c>
    </row>
    <row r="56" spans="1:5" s="10" customFormat="1" ht="33" customHeight="1" x14ac:dyDescent="0.2">
      <c r="A56" s="7" t="s">
        <v>176</v>
      </c>
      <c r="B56" s="2" t="s">
        <v>177</v>
      </c>
      <c r="C56" s="8">
        <f>SUM(C57:C63)</f>
        <v>11800</v>
      </c>
      <c r="D56" s="8">
        <f>SUM(D57:D63)</f>
        <v>10010</v>
      </c>
      <c r="E56" s="9">
        <f t="shared" si="2"/>
        <v>0.84830508474576272</v>
      </c>
    </row>
    <row r="57" spans="1:5" ht="33" customHeight="1" x14ac:dyDescent="0.2">
      <c r="A57" s="11" t="s">
        <v>178</v>
      </c>
      <c r="B57" s="3" t="s">
        <v>179</v>
      </c>
      <c r="C57" s="12"/>
      <c r="D57" s="12"/>
      <c r="E57" s="13"/>
    </row>
    <row r="58" spans="1:5" ht="33" customHeight="1" x14ac:dyDescent="0.2">
      <c r="A58" s="11" t="s">
        <v>180</v>
      </c>
      <c r="B58" s="3" t="s">
        <v>181</v>
      </c>
      <c r="C58" s="12"/>
      <c r="D58" s="12"/>
      <c r="E58" s="13"/>
    </row>
    <row r="59" spans="1:5" ht="33" customHeight="1" x14ac:dyDescent="0.2">
      <c r="A59" s="11" t="s">
        <v>182</v>
      </c>
      <c r="B59" s="3" t="s">
        <v>183</v>
      </c>
      <c r="C59" s="12"/>
      <c r="D59" s="12"/>
      <c r="E59" s="13"/>
    </row>
    <row r="60" spans="1:5" ht="33" customHeight="1" x14ac:dyDescent="0.2">
      <c r="A60" s="11" t="s">
        <v>184</v>
      </c>
      <c r="B60" s="3" t="s">
        <v>185</v>
      </c>
      <c r="C60" s="12"/>
      <c r="D60" s="12"/>
      <c r="E60" s="13"/>
    </row>
    <row r="61" spans="1:5" ht="33" customHeight="1" x14ac:dyDescent="0.2">
      <c r="A61" s="11" t="s">
        <v>186</v>
      </c>
      <c r="B61" s="3" t="s">
        <v>187</v>
      </c>
      <c r="C61" s="12"/>
      <c r="D61" s="12"/>
      <c r="E61" s="13"/>
    </row>
    <row r="62" spans="1:5" ht="33" customHeight="1" x14ac:dyDescent="0.2">
      <c r="A62" s="11" t="s">
        <v>188</v>
      </c>
      <c r="B62" s="3" t="s">
        <v>189</v>
      </c>
      <c r="C62" s="12"/>
      <c r="D62" s="12"/>
      <c r="E62" s="13"/>
    </row>
    <row r="63" spans="1:5" ht="33" customHeight="1" x14ac:dyDescent="0.2">
      <c r="A63" s="11" t="s">
        <v>190</v>
      </c>
      <c r="B63" s="3" t="s">
        <v>191</v>
      </c>
      <c r="C63" s="12">
        <v>11800</v>
      </c>
      <c r="D63" s="12">
        <v>10010</v>
      </c>
      <c r="E63" s="13">
        <f t="shared" si="2"/>
        <v>0.84830508474576272</v>
      </c>
    </row>
    <row r="64" spans="1:5" s="10" customFormat="1" ht="33" customHeight="1" x14ac:dyDescent="0.2">
      <c r="A64" s="7" t="s">
        <v>192</v>
      </c>
      <c r="B64" s="2" t="s">
        <v>193</v>
      </c>
      <c r="C64" s="8">
        <f>SUM(C65:C69)</f>
        <v>235677</v>
      </c>
      <c r="D64" s="8">
        <f t="shared" ref="D64" si="8">SUM(D65:D69)</f>
        <v>187074</v>
      </c>
      <c r="E64" s="9">
        <f t="shared" si="2"/>
        <v>0.79377283315724489</v>
      </c>
    </row>
    <row r="65" spans="1:5" ht="33" customHeight="1" x14ac:dyDescent="0.2">
      <c r="A65" s="11" t="s">
        <v>194</v>
      </c>
      <c r="B65" s="3" t="s">
        <v>195</v>
      </c>
      <c r="C65" s="12">
        <v>28518</v>
      </c>
      <c r="D65" s="12">
        <v>23164</v>
      </c>
      <c r="E65" s="13">
        <f t="shared" si="2"/>
        <v>0.81225892418823198</v>
      </c>
    </row>
    <row r="66" spans="1:5" ht="33" customHeight="1" x14ac:dyDescent="0.2">
      <c r="A66" s="11" t="s">
        <v>196</v>
      </c>
      <c r="B66" s="3" t="s">
        <v>197</v>
      </c>
      <c r="C66" s="14"/>
      <c r="E66" s="13"/>
    </row>
    <row r="67" spans="1:5" ht="33" customHeight="1" x14ac:dyDescent="0.2">
      <c r="A67" s="11" t="s">
        <v>198</v>
      </c>
      <c r="B67" s="3" t="s">
        <v>199</v>
      </c>
      <c r="C67" s="12">
        <v>64827</v>
      </c>
      <c r="D67" s="12">
        <v>52038</v>
      </c>
      <c r="E67" s="13">
        <f t="shared" si="2"/>
        <v>0.80272108843537415</v>
      </c>
    </row>
    <row r="68" spans="1:5" ht="33" customHeight="1" x14ac:dyDescent="0.2">
      <c r="A68" s="11" t="s">
        <v>200</v>
      </c>
      <c r="B68" s="3" t="s">
        <v>201</v>
      </c>
      <c r="C68" s="12">
        <v>140795</v>
      </c>
      <c r="D68" s="12">
        <v>111472</v>
      </c>
      <c r="E68" s="13">
        <f t="shared" si="2"/>
        <v>0.79173266096097161</v>
      </c>
    </row>
    <row r="69" spans="1:5" ht="33" customHeight="1" x14ac:dyDescent="0.2">
      <c r="A69" s="11" t="s">
        <v>202</v>
      </c>
      <c r="B69" s="3" t="s">
        <v>203</v>
      </c>
      <c r="C69" s="12">
        <v>1537</v>
      </c>
      <c r="D69" s="12">
        <v>400</v>
      </c>
      <c r="E69" s="13">
        <f t="shared" si="2"/>
        <v>0.26024723487312945</v>
      </c>
    </row>
    <row r="70" spans="1:5" s="10" customFormat="1" ht="33" customHeight="1" x14ac:dyDescent="0.2">
      <c r="A70" s="7" t="s">
        <v>204</v>
      </c>
      <c r="B70" s="2" t="s">
        <v>205</v>
      </c>
      <c r="C70" s="8">
        <f>SUM(C71:C74)</f>
        <v>422973</v>
      </c>
      <c r="D70" s="8">
        <f>SUM(D71:D74)</f>
        <v>365332</v>
      </c>
      <c r="E70" s="9">
        <f t="shared" ref="E70:E78" si="9">D70/C70</f>
        <v>0.86372416206235392</v>
      </c>
    </row>
    <row r="71" spans="1:5" ht="33" customHeight="1" x14ac:dyDescent="0.2">
      <c r="A71" s="11" t="s">
        <v>206</v>
      </c>
      <c r="B71" s="3" t="s">
        <v>207</v>
      </c>
      <c r="C71" s="12">
        <v>268724</v>
      </c>
      <c r="D71" s="12">
        <v>227130</v>
      </c>
      <c r="E71" s="13">
        <f t="shared" si="9"/>
        <v>0.84521665351810782</v>
      </c>
    </row>
    <row r="72" spans="1:5" ht="33" customHeight="1" x14ac:dyDescent="0.2">
      <c r="A72" s="11" t="s">
        <v>208</v>
      </c>
      <c r="B72" s="3" t="s">
        <v>209</v>
      </c>
      <c r="C72" s="12"/>
      <c r="D72" s="12"/>
      <c r="E72" s="13"/>
    </row>
    <row r="73" spans="1:5" ht="33" customHeight="1" x14ac:dyDescent="0.2">
      <c r="A73" s="11" t="s">
        <v>210</v>
      </c>
      <c r="B73" s="3" t="s">
        <v>211</v>
      </c>
      <c r="C73" s="12">
        <v>109894</v>
      </c>
      <c r="D73" s="12">
        <v>100403</v>
      </c>
      <c r="E73" s="13">
        <f t="shared" si="9"/>
        <v>0.91363495732251077</v>
      </c>
    </row>
    <row r="74" spans="1:5" ht="33" customHeight="1" x14ac:dyDescent="0.2">
      <c r="A74" s="11" t="s">
        <v>212</v>
      </c>
      <c r="B74" s="3" t="s">
        <v>213</v>
      </c>
      <c r="C74" s="12">
        <v>44355</v>
      </c>
      <c r="D74" s="12">
        <v>37799</v>
      </c>
      <c r="E74" s="13">
        <f t="shared" si="9"/>
        <v>0.85219253748168189</v>
      </c>
    </row>
    <row r="75" spans="1:5" s="10" customFormat="1" ht="33" customHeight="1" x14ac:dyDescent="0.2">
      <c r="A75" s="7" t="s">
        <v>214</v>
      </c>
      <c r="B75" s="2" t="s">
        <v>215</v>
      </c>
      <c r="C75" s="8">
        <f>SUM(C76:C78)</f>
        <v>14287</v>
      </c>
      <c r="D75" s="8">
        <f t="shared" ref="D75" si="10">SUM(D76:D78)</f>
        <v>10378</v>
      </c>
      <c r="E75" s="9">
        <f t="shared" si="9"/>
        <v>0.72639462448379644</v>
      </c>
    </row>
    <row r="76" spans="1:5" ht="33" customHeight="1" x14ac:dyDescent="0.2">
      <c r="A76" s="11" t="s">
        <v>216</v>
      </c>
      <c r="B76" s="3" t="s">
        <v>217</v>
      </c>
      <c r="C76" s="12"/>
      <c r="D76" s="12"/>
      <c r="E76" s="13"/>
    </row>
    <row r="77" spans="1:5" ht="33" customHeight="1" x14ac:dyDescent="0.2">
      <c r="A77" s="11" t="s">
        <v>218</v>
      </c>
      <c r="B77" s="3" t="s">
        <v>219</v>
      </c>
      <c r="C77" s="12"/>
      <c r="D77" s="12"/>
      <c r="E77" s="13"/>
    </row>
    <row r="78" spans="1:5" ht="33" customHeight="1" x14ac:dyDescent="0.2">
      <c r="A78" s="11" t="s">
        <v>220</v>
      </c>
      <c r="B78" s="3" t="s">
        <v>221</v>
      </c>
      <c r="C78" s="12">
        <v>14287</v>
      </c>
      <c r="D78" s="12">
        <v>10378</v>
      </c>
      <c r="E78" s="13">
        <f t="shared" si="9"/>
        <v>0.72639462448379644</v>
      </c>
    </row>
    <row r="79" spans="1:5" s="10" customFormat="1" ht="33" customHeight="1" x14ac:dyDescent="0.2">
      <c r="A79" s="7" t="s">
        <v>222</v>
      </c>
      <c r="B79" s="2" t="s">
        <v>223</v>
      </c>
      <c r="C79" s="8">
        <f>SUM(C80)</f>
        <v>500</v>
      </c>
      <c r="D79" s="8">
        <f t="shared" ref="D79" si="11">SUM(D80)</f>
        <v>0</v>
      </c>
      <c r="E79" s="13"/>
    </row>
    <row r="80" spans="1:5" ht="33" customHeight="1" x14ac:dyDescent="0.2">
      <c r="A80" s="11" t="s">
        <v>224</v>
      </c>
      <c r="B80" s="3" t="s">
        <v>225</v>
      </c>
      <c r="C80" s="12">
        <v>500</v>
      </c>
      <c r="D80" s="12"/>
      <c r="E80" s="13"/>
    </row>
    <row r="81" spans="1:5" s="10" customFormat="1" ht="40.9" customHeight="1" x14ac:dyDescent="0.2">
      <c r="A81" s="7" t="s">
        <v>226</v>
      </c>
      <c r="B81" s="2" t="s">
        <v>227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228</v>
      </c>
      <c r="B82" s="3" t="s">
        <v>229</v>
      </c>
      <c r="C82" s="12"/>
      <c r="D82" s="12"/>
      <c r="E82" s="13"/>
    </row>
    <row r="83" spans="1:5" ht="33" customHeight="1" x14ac:dyDescent="0.2">
      <c r="A83" s="11" t="s">
        <v>230</v>
      </c>
      <c r="B83" s="3" t="s">
        <v>231</v>
      </c>
      <c r="C83" s="12"/>
      <c r="D83" s="12"/>
      <c r="E83" s="13"/>
    </row>
    <row r="84" spans="1:5" ht="33" customHeight="1" x14ac:dyDescent="0.2">
      <c r="A84" s="11" t="s">
        <v>232</v>
      </c>
      <c r="B84" s="3" t="s">
        <v>233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2021-01-13T07:49:31Z</cp:lastPrinted>
  <dcterms:created xsi:type="dcterms:W3CDTF">2017-12-11T14:03:53Z</dcterms:created>
  <dcterms:modified xsi:type="dcterms:W3CDTF">2021-01-13T08:31:29Z</dcterms:modified>
</cp:coreProperties>
</file>