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1\декабрь\"/>
    </mc:Choice>
  </mc:AlternateContent>
  <xr:revisionPtr revIDLastSave="0" documentId="13_ncr:1_{DB33B472-34AB-48AD-9D59-E896BE6AE9DD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 l="1"/>
  <c r="I28" i="3"/>
  <c r="I11" i="3"/>
  <c r="H37" i="3"/>
  <c r="H32" i="3"/>
  <c r="H31" i="3"/>
  <c r="H22" i="3"/>
  <c r="H13" i="3"/>
  <c r="H6" i="3" s="1"/>
  <c r="H5" i="3" s="1"/>
  <c r="H4" i="3" s="1"/>
  <c r="H11" i="3"/>
  <c r="H9" i="3"/>
  <c r="E7" i="3" l="1"/>
  <c r="I23" i="3" l="1"/>
  <c r="G21" i="3"/>
  <c r="F21" i="3"/>
  <c r="F27" i="3" l="1"/>
  <c r="G27" i="3"/>
  <c r="I27" i="3"/>
  <c r="E22" i="3"/>
  <c r="I22" i="3" s="1"/>
  <c r="G8" i="3" l="1"/>
  <c r="G10" i="3"/>
  <c r="G11" i="3"/>
  <c r="G12" i="3"/>
  <c r="G14" i="3"/>
  <c r="G15" i="3"/>
  <c r="G20" i="3"/>
  <c r="G23" i="3"/>
  <c r="G24" i="3"/>
  <c r="G25" i="3"/>
  <c r="G26" i="3"/>
  <c r="G28" i="3"/>
  <c r="G29" i="3"/>
  <c r="G33" i="3"/>
  <c r="G34" i="3"/>
  <c r="G35" i="3"/>
  <c r="G36" i="3"/>
  <c r="D37" i="3"/>
  <c r="D32" i="3"/>
  <c r="D22" i="3"/>
  <c r="G22" i="3" s="1"/>
  <c r="D13" i="3"/>
  <c r="D9" i="3"/>
  <c r="D7" i="3"/>
  <c r="D6" i="3" l="1"/>
  <c r="D5" i="3" s="1"/>
  <c r="D31" i="3"/>
  <c r="D4" i="3" s="1"/>
  <c r="C9" i="3" l="1"/>
  <c r="I38" i="3" l="1"/>
  <c r="C7" i="3"/>
  <c r="E9" i="3" l="1"/>
  <c r="G9" i="3" s="1"/>
  <c r="G7" i="3"/>
  <c r="F14" i="3" l="1"/>
  <c r="F15" i="3"/>
  <c r="F36" i="3" l="1"/>
  <c r="F29" i="3"/>
  <c r="E32" i="3" l="1"/>
  <c r="I32" i="3" s="1"/>
  <c r="G32" i="3" l="1"/>
  <c r="I9" i="3"/>
  <c r="I24" i="3"/>
  <c r="I25" i="3"/>
  <c r="I26" i="3"/>
  <c r="I29" i="3"/>
  <c r="F8" i="3"/>
  <c r="F9" i="3"/>
  <c r="F10" i="3"/>
  <c r="F11" i="3"/>
  <c r="F12" i="3"/>
  <c r="F20" i="3"/>
  <c r="F23" i="3"/>
  <c r="F24" i="3"/>
  <c r="F25" i="3"/>
  <c r="F26" i="3"/>
  <c r="F28" i="3"/>
  <c r="F33" i="3"/>
  <c r="F34" i="3"/>
  <c r="F35" i="3"/>
  <c r="E13" i="3"/>
  <c r="C13" i="3"/>
  <c r="E37" i="3"/>
  <c r="I37" i="3" s="1"/>
  <c r="C37" i="3"/>
  <c r="C32" i="3"/>
  <c r="F32" i="3" s="1"/>
  <c r="C22" i="3"/>
  <c r="E31" i="3" l="1"/>
  <c r="C6" i="3"/>
  <c r="C5" i="3" s="1"/>
  <c r="G13" i="3"/>
  <c r="E6" i="3"/>
  <c r="F6" i="3" s="1"/>
  <c r="F13" i="3"/>
  <c r="I13" i="3"/>
  <c r="F22" i="3"/>
  <c r="C31" i="3"/>
  <c r="G31" i="3" l="1"/>
  <c r="I31" i="3"/>
  <c r="F31" i="3"/>
  <c r="E5" i="3"/>
  <c r="G6" i="3"/>
  <c r="C4" i="3"/>
  <c r="I7" i="3"/>
  <c r="F7" i="3"/>
  <c r="I6" i="3" l="1"/>
  <c r="G5" i="3"/>
  <c r="E4" i="3" l="1"/>
  <c r="G4" i="3" s="1"/>
  <c r="F5" i="3"/>
  <c r="I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<sst xmlns="http://schemas.openxmlformats.org/spreadsheetml/2006/main" count="83" uniqueCount="83">
  <si>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</si>
  <si>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</si>
  <si>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</si>
  <si>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</si>
  <si>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</si>
  <si>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</si>
  <si>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</si>
  <si>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</si>
  <si>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</si>
  <si>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</si>
  <si>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</si>
  <si>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</si>
  <si>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</si>
  <si>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</si>
  <si>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</si>
  <si>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</si>
  <si>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</si>
  <si>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</si>
  <si>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</si>
  <si>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</si>
  <si>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</si>
  <si>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</si>
  <si>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</si>
  <si>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</si>
  <si>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</si>
  <si>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</si>
  <si>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</si>
  <si>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</si>
  <si>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</si>
  <si>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</si>
  <si>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</si>
  <si>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</si>
  <si>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</si>
  <si>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</si>
  <si>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</si>
  <si>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</si>
  <si>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</si>
  <si>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</si>
  <si>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</si>
  <si>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</si>
  <si>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</si>
  <si>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</si>
  <si>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</si>
  <si>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</si>
  <si>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</si>
  <si>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</si>
  <si>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</si>
  <si>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</si>
  <si>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</si>
  <si>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</si>
  <si>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</si>
  <si>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</si>
  <si>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</si>
  <si>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</si>
  <si>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</si>
  <si>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</si>
  <si>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</si>
  <si>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</si>
  <si>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</si>
  <si>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</si>
  <si>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</si>
  <si>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</si>
  <si>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</si>
  <si>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</si>
  <si>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</si>
  <si>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</si>
  <si>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</si>
  <si>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</si>
  <si>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</si>
  <si>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</si>
  <si>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</si>
  <si>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</si>
  <si>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</si>
  <si>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</si>
  <si>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</si>
  <si>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</si>
  <si>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2021 год, тыс. руб.</t>
  </si>
  <si>
    <t>Годовой план в соответствии с Решением Совета депутатов от 23.12.2020 № 202/23-48-НПА на 2021 год, тыс. руб.</t>
  </si>
  <si>
    <t>% исполнения годового плана в соответствии с Решением Совета депутатов от № на  2021 год</t>
  </si>
  <si>
    <t>% исполнения годового плана в соответствии с отчетом об исполнении бюджета городского округа Щёлково на  2021 год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</si>
  <si>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01.12.2021)</t>
  </si>
  <si>
    <t>Фактически исполнено по состоянию на 01.12.2021, тыс. руб.</t>
  </si>
  <si>
    <t xml:space="preserve">Фактически исполнено по состоянию на 01.12.2020,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</si>
</sst>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10" fontId="9" fillId="0" borderId="1" xfId="0" applyNumberFormat="1" applyFont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0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9" sqref="E9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7" t="s">
        <v>80</v>
      </c>
      <c r="B1" s="27"/>
      <c r="C1" s="27"/>
      <c r="D1" s="27"/>
      <c r="E1" s="27"/>
      <c r="F1" s="27"/>
      <c r="G1" s="27"/>
      <c r="H1" s="27"/>
      <c r="I1" s="27"/>
    </row>
    <row r="3" spans="1:9" ht="131.44999999999999" customHeight="1" x14ac:dyDescent="0.3">
      <c r="A3" s="2" t="s">
        <v>0</v>
      </c>
      <c r="B3" s="2" t="s">
        <v>1</v>
      </c>
      <c r="C3" s="23" t="s">
        <v>77</v>
      </c>
      <c r="D3" s="23" t="s">
        <v>76</v>
      </c>
      <c r="E3" s="23" t="s">
        <v>81</v>
      </c>
      <c r="F3" s="23" t="s">
        <v>78</v>
      </c>
      <c r="G3" s="23" t="s">
        <v>79</v>
      </c>
      <c r="H3" s="24" t="s">
        <v>82</v>
      </c>
      <c r="I3" s="24" t="s">
        <v>2</v>
      </c>
    </row>
    <row r="4" spans="1:9" x14ac:dyDescent="0.3">
      <c r="A4" s="2"/>
      <c r="B4" s="3" t="s">
        <v>3</v>
      </c>
      <c r="C4" s="14">
        <f>C5+C31</f>
        <v>10285933</v>
      </c>
      <c r="D4" s="14">
        <f>D5+D31</f>
        <v>10403017</v>
      </c>
      <c r="E4" s="4">
        <f>E5+E31</f>
        <v>8945211</v>
      </c>
      <c r="F4" s="5">
        <f>E4/C4</f>
        <v>0.86965479942363999</v>
      </c>
      <c r="G4" s="5">
        <f>E4/D4</f>
        <v>0.85986699819869561</v>
      </c>
      <c r="H4" s="4">
        <f t="shared" ref="H4" si="0">H5+H31</f>
        <v>8602167</v>
      </c>
      <c r="I4" s="5">
        <f>E4/H4</f>
        <v>1.0398787886819683</v>
      </c>
    </row>
    <row r="5" spans="1:9" ht="23.45" customHeight="1" x14ac:dyDescent="0.3">
      <c r="A5" s="6" t="s">
        <v>4</v>
      </c>
      <c r="B5" s="3" t="s">
        <v>5</v>
      </c>
      <c r="C5" s="14">
        <f>C6+C22</f>
        <v>5070179</v>
      </c>
      <c r="D5" s="14">
        <f>D6+D22</f>
        <v>5230179</v>
      </c>
      <c r="E5" s="14">
        <f>E6+E22</f>
        <v>5249500</v>
      </c>
      <c r="F5" s="5">
        <f t="shared" ref="F5:F36" si="1">E5/C5</f>
        <v>1.0353677848454661</v>
      </c>
      <c r="G5" s="5">
        <f t="shared" ref="G5:G36" si="2">E5/D5</f>
        <v>1.0036941374281836</v>
      </c>
      <c r="H5" s="4">
        <f>H6+H22</f>
        <v>4617717</v>
      </c>
      <c r="I5" s="5">
        <f t="shared" ref="I5:I29" si="3">E5/H5</f>
        <v>1.1368171761067212</v>
      </c>
    </row>
    <row r="6" spans="1:9" x14ac:dyDescent="0.3">
      <c r="A6" s="6"/>
      <c r="B6" s="7" t="s">
        <v>6</v>
      </c>
      <c r="C6" s="15">
        <f>C7+C9+C11+C13+C16+C20+C21</f>
        <v>4688676</v>
      </c>
      <c r="D6" s="15">
        <f>D7+D9+D11+D13+D16+D20+D21</f>
        <v>4848676</v>
      </c>
      <c r="E6" s="15">
        <f>E7+E9+E11+E13+E16+E20+E21</f>
        <v>4719040</v>
      </c>
      <c r="F6" s="5">
        <f t="shared" si="1"/>
        <v>1.0064760286272714</v>
      </c>
      <c r="G6" s="5">
        <f t="shared" si="2"/>
        <v>0.9732636290814235</v>
      </c>
      <c r="H6" s="8">
        <f>H7+H9+H11+H13+H16+H20+H21</f>
        <v>4212871</v>
      </c>
      <c r="I6" s="20">
        <f t="shared" si="3"/>
        <v>1.1201482314554612</v>
      </c>
    </row>
    <row r="7" spans="1:9" x14ac:dyDescent="0.3">
      <c r="A7" s="6" t="s">
        <v>7</v>
      </c>
      <c r="B7" s="3" t="s">
        <v>8</v>
      </c>
      <c r="C7" s="14">
        <f>C8</f>
        <v>3303956</v>
      </c>
      <c r="D7" s="14">
        <f>D8</f>
        <v>3303956</v>
      </c>
      <c r="E7" s="14">
        <f>E8</f>
        <v>3175415</v>
      </c>
      <c r="F7" s="5">
        <f t="shared" si="1"/>
        <v>0.96109482087533848</v>
      </c>
      <c r="G7" s="5">
        <f t="shared" si="2"/>
        <v>0.96109482087533848</v>
      </c>
      <c r="H7" s="4">
        <v>2728474</v>
      </c>
      <c r="I7" s="5">
        <f t="shared" si="3"/>
        <v>1.163806215488951</v>
      </c>
    </row>
    <row r="8" spans="1:9" x14ac:dyDescent="0.3">
      <c r="A8" s="2" t="s">
        <v>9</v>
      </c>
      <c r="B8" s="7" t="s">
        <v>10</v>
      </c>
      <c r="C8" s="15">
        <v>3303956</v>
      </c>
      <c r="D8" s="15">
        <v>3303956</v>
      </c>
      <c r="E8" s="9">
        <v>3175415</v>
      </c>
      <c r="F8" s="20">
        <f t="shared" si="1"/>
        <v>0.96109482087533848</v>
      </c>
      <c r="G8" s="5">
        <f t="shared" si="2"/>
        <v>0.96109482087533848</v>
      </c>
      <c r="H8" s="9">
        <v>2728474</v>
      </c>
      <c r="I8" s="20"/>
    </row>
    <row r="9" spans="1:9" ht="45.6" customHeight="1" x14ac:dyDescent="0.3">
      <c r="A9" s="6" t="s">
        <v>11</v>
      </c>
      <c r="B9" s="3" t="s">
        <v>12</v>
      </c>
      <c r="C9" s="4">
        <f>C10</f>
        <v>59919</v>
      </c>
      <c r="D9" s="4">
        <f>D10</f>
        <v>59919</v>
      </c>
      <c r="E9" s="4">
        <f>E10</f>
        <v>55649</v>
      </c>
      <c r="F9" s="5">
        <f t="shared" si="1"/>
        <v>0.92873712845674994</v>
      </c>
      <c r="G9" s="5">
        <f t="shared" si="2"/>
        <v>0.92873712845674994</v>
      </c>
      <c r="H9" s="4">
        <f>H10</f>
        <v>51498</v>
      </c>
      <c r="I9" s="5">
        <f t="shared" si="3"/>
        <v>1.0806050720416327</v>
      </c>
    </row>
    <row r="10" spans="1:9" ht="39.6" customHeight="1" x14ac:dyDescent="0.3">
      <c r="A10" s="2" t="s">
        <v>13</v>
      </c>
      <c r="B10" s="7" t="s">
        <v>14</v>
      </c>
      <c r="C10" s="15">
        <v>59919</v>
      </c>
      <c r="D10" s="15">
        <v>59919</v>
      </c>
      <c r="E10" s="8">
        <v>55649</v>
      </c>
      <c r="F10" s="20">
        <f t="shared" si="1"/>
        <v>0.92873712845674994</v>
      </c>
      <c r="G10" s="5">
        <f t="shared" si="2"/>
        <v>0.92873712845674994</v>
      </c>
      <c r="H10" s="8">
        <v>51498</v>
      </c>
      <c r="I10" s="20"/>
    </row>
    <row r="11" spans="1:9" x14ac:dyDescent="0.3">
      <c r="A11" s="6" t="s">
        <v>15</v>
      </c>
      <c r="B11" s="3" t="s">
        <v>16</v>
      </c>
      <c r="C11" s="14">
        <v>635401</v>
      </c>
      <c r="D11" s="14">
        <v>635401</v>
      </c>
      <c r="E11" s="4">
        <v>698315</v>
      </c>
      <c r="F11" s="5">
        <f t="shared" si="1"/>
        <v>1.099014638000255</v>
      </c>
      <c r="G11" s="5">
        <f t="shared" si="2"/>
        <v>1.099014638000255</v>
      </c>
      <c r="H11" s="4">
        <f>H12</f>
        <v>542775</v>
      </c>
      <c r="I11" s="20">
        <f t="shared" si="3"/>
        <v>1.2865644143521717</v>
      </c>
    </row>
    <row r="12" spans="1:9" ht="29.45" customHeight="1" x14ac:dyDescent="0.3">
      <c r="A12" s="2" t="s">
        <v>17</v>
      </c>
      <c r="B12" s="7" t="s">
        <v>18</v>
      </c>
      <c r="C12" s="15">
        <v>544458</v>
      </c>
      <c r="D12" s="15">
        <v>544458</v>
      </c>
      <c r="E12" s="9">
        <v>618055</v>
      </c>
      <c r="F12" s="20">
        <f t="shared" si="1"/>
        <v>1.1351747976887105</v>
      </c>
      <c r="G12" s="5">
        <f t="shared" si="2"/>
        <v>1.1351747976887105</v>
      </c>
      <c r="H12" s="9">
        <v>542775</v>
      </c>
      <c r="I12" s="20"/>
    </row>
    <row r="13" spans="1:9" x14ac:dyDescent="0.3">
      <c r="A13" s="6" t="s">
        <v>19</v>
      </c>
      <c r="B13" s="3" t="s">
        <v>20</v>
      </c>
      <c r="C13" s="14">
        <f>SUM(C14:C15)</f>
        <v>647549</v>
      </c>
      <c r="D13" s="14">
        <f>SUM(D14:D15)</f>
        <v>807549</v>
      </c>
      <c r="E13" s="4">
        <f t="shared" ref="E13" si="4">SUM(E14:E15)</f>
        <v>750033</v>
      </c>
      <c r="F13" s="5">
        <f t="shared" si="1"/>
        <v>1.1582644711056616</v>
      </c>
      <c r="G13" s="5">
        <f t="shared" si="2"/>
        <v>0.92877707730428738</v>
      </c>
      <c r="H13" s="4">
        <f t="shared" ref="H13" si="5">SUM(H14:H15)</f>
        <v>851590</v>
      </c>
      <c r="I13" s="5">
        <f>E13/H12</f>
        <v>1.3818488323891116</v>
      </c>
    </row>
    <row r="14" spans="1:9" x14ac:dyDescent="0.3">
      <c r="A14" s="2" t="s">
        <v>71</v>
      </c>
      <c r="B14" s="7" t="s">
        <v>70</v>
      </c>
      <c r="C14" s="15">
        <v>145913</v>
      </c>
      <c r="D14" s="15">
        <v>145913</v>
      </c>
      <c r="E14" s="9">
        <v>106871</v>
      </c>
      <c r="F14" s="20">
        <f t="shared" si="1"/>
        <v>0.73242959845935596</v>
      </c>
      <c r="G14" s="5">
        <f t="shared" si="2"/>
        <v>0.73242959845935596</v>
      </c>
      <c r="H14" s="9">
        <v>106137</v>
      </c>
      <c r="I14" s="20"/>
    </row>
    <row r="15" spans="1:9" x14ac:dyDescent="0.3">
      <c r="A15" s="2" t="s">
        <v>73</v>
      </c>
      <c r="B15" s="7" t="s">
        <v>72</v>
      </c>
      <c r="C15" s="15">
        <v>501636</v>
      </c>
      <c r="D15" s="15">
        <v>661636</v>
      </c>
      <c r="E15" s="8">
        <v>643162</v>
      </c>
      <c r="F15" s="20">
        <f t="shared" si="1"/>
        <v>1.2821288743232144</v>
      </c>
      <c r="G15" s="5">
        <f t="shared" si="2"/>
        <v>0.97207830287348329</v>
      </c>
      <c r="H15" s="8">
        <v>745453</v>
      </c>
      <c r="I15" s="20"/>
    </row>
    <row r="16" spans="1:9" ht="41.45" customHeight="1" x14ac:dyDescent="0.3">
      <c r="A16" s="6" t="s">
        <v>21</v>
      </c>
      <c r="B16" s="3" t="s">
        <v>22</v>
      </c>
      <c r="C16" s="14"/>
      <c r="D16" s="14"/>
      <c r="E16" s="4"/>
      <c r="F16" s="4"/>
      <c r="G16" s="5"/>
      <c r="H16" s="4"/>
      <c r="I16" s="4"/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41851</v>
      </c>
      <c r="D20" s="14">
        <v>41851</v>
      </c>
      <c r="E20" s="10">
        <v>39616</v>
      </c>
      <c r="F20" s="5">
        <f t="shared" si="1"/>
        <v>0.94659625815392701</v>
      </c>
      <c r="G20" s="5">
        <f t="shared" si="2"/>
        <v>0.94659625815392701</v>
      </c>
      <c r="H20" s="10">
        <v>38507</v>
      </c>
      <c r="I20" s="5">
        <f>E20/H20</f>
        <v>1.0287999584491132</v>
      </c>
    </row>
    <row r="21" spans="1:9" ht="45.6" customHeight="1" x14ac:dyDescent="0.3">
      <c r="A21" s="6" t="s">
        <v>31</v>
      </c>
      <c r="B21" s="3" t="s">
        <v>32</v>
      </c>
      <c r="C21" s="14">
        <v>0</v>
      </c>
      <c r="D21" s="14">
        <v>0</v>
      </c>
      <c r="E21" s="10">
        <v>12</v>
      </c>
      <c r="F21" s="25" t="e">
        <f t="shared" si="1"/>
        <v>#DIV/0!</v>
      </c>
      <c r="G21" s="25" t="e">
        <f t="shared" si="2"/>
        <v>#DIV/0!</v>
      </c>
      <c r="H21" s="10">
        <v>27</v>
      </c>
      <c r="I21" s="5"/>
    </row>
    <row r="22" spans="1:9" x14ac:dyDescent="0.3">
      <c r="A22" s="2"/>
      <c r="B22" s="7" t="s">
        <v>33</v>
      </c>
      <c r="C22" s="15">
        <f>C23+C24+C25+C26+C27+C28+C29</f>
        <v>381503</v>
      </c>
      <c r="D22" s="15">
        <f>D23+D24+D25+D26+D27+D28+D29</f>
        <v>381503</v>
      </c>
      <c r="E22" s="15">
        <f>E23+E24+E25+E26+E27+E28+E29</f>
        <v>530460</v>
      </c>
      <c r="F22" s="20">
        <f t="shared" si="1"/>
        <v>1.3904477815377598</v>
      </c>
      <c r="G22" s="5">
        <f t="shared" si="2"/>
        <v>1.3904477815377598</v>
      </c>
      <c r="H22" s="8">
        <f>H23+H24+H25+H26+H27+H28+H29</f>
        <v>404846</v>
      </c>
      <c r="I22" s="20">
        <f>E22/H22</f>
        <v>1.310276006185068</v>
      </c>
    </row>
    <row r="23" spans="1:9" ht="45.6" customHeight="1" x14ac:dyDescent="0.3">
      <c r="A23" s="6" t="s">
        <v>34</v>
      </c>
      <c r="B23" s="3" t="s">
        <v>35</v>
      </c>
      <c r="C23" s="14">
        <v>323761</v>
      </c>
      <c r="D23" s="14">
        <v>323761</v>
      </c>
      <c r="E23" s="10">
        <v>392267</v>
      </c>
      <c r="F23" s="5">
        <f t="shared" si="1"/>
        <v>1.2115943550952708</v>
      </c>
      <c r="G23" s="5">
        <f t="shared" si="2"/>
        <v>1.2115943550952708</v>
      </c>
      <c r="H23" s="10">
        <v>316488</v>
      </c>
      <c r="I23" s="5">
        <f>E23/H22</f>
        <v>0.96892892606077374</v>
      </c>
    </row>
    <row r="24" spans="1:9" ht="29.45" customHeight="1" x14ac:dyDescent="0.3">
      <c r="A24" s="6" t="s">
        <v>36</v>
      </c>
      <c r="B24" s="3" t="s">
        <v>37</v>
      </c>
      <c r="C24" s="14">
        <v>1685</v>
      </c>
      <c r="D24" s="14">
        <v>1685</v>
      </c>
      <c r="E24" s="10">
        <v>2466</v>
      </c>
      <c r="F24" s="5">
        <f t="shared" si="1"/>
        <v>1.4635014836795253</v>
      </c>
      <c r="G24" s="5">
        <f t="shared" si="2"/>
        <v>1.4635014836795253</v>
      </c>
      <c r="H24" s="10">
        <v>3214</v>
      </c>
      <c r="I24" s="5">
        <f>E24/H23</f>
        <v>7.7917646166679308E-3</v>
      </c>
    </row>
    <row r="25" spans="1:9" ht="43.15" customHeight="1" x14ac:dyDescent="0.3">
      <c r="A25" s="6" t="s">
        <v>38</v>
      </c>
      <c r="B25" s="3" t="s">
        <v>39</v>
      </c>
      <c r="C25" s="14">
        <v>8300</v>
      </c>
      <c r="D25" s="14">
        <v>8300</v>
      </c>
      <c r="E25" s="10">
        <v>27567</v>
      </c>
      <c r="F25" s="5">
        <f t="shared" si="1"/>
        <v>3.3213253012048192</v>
      </c>
      <c r="G25" s="5">
        <f t="shared" si="2"/>
        <v>3.3213253012048192</v>
      </c>
      <c r="H25" s="10">
        <v>13663</v>
      </c>
      <c r="I25" s="5">
        <f>E25/H24</f>
        <v>8.5771624144368381</v>
      </c>
    </row>
    <row r="26" spans="1:9" ht="42" customHeight="1" x14ac:dyDescent="0.3">
      <c r="A26" s="6" t="s">
        <v>40</v>
      </c>
      <c r="B26" s="3" t="s">
        <v>41</v>
      </c>
      <c r="C26" s="14">
        <v>37257</v>
      </c>
      <c r="D26" s="14">
        <v>37257</v>
      </c>
      <c r="E26" s="10">
        <v>71857</v>
      </c>
      <c r="F26" s="5">
        <f t="shared" si="1"/>
        <v>1.9286845425020802</v>
      </c>
      <c r="G26" s="5">
        <f t="shared" si="2"/>
        <v>1.9286845425020802</v>
      </c>
      <c r="H26" s="10">
        <v>43267</v>
      </c>
      <c r="I26" s="5">
        <f>E26/H25</f>
        <v>5.2592402839786283</v>
      </c>
    </row>
    <row r="27" spans="1:9" ht="27" customHeight="1" x14ac:dyDescent="0.3">
      <c r="A27" s="6" t="s">
        <v>42</v>
      </c>
      <c r="B27" s="3" t="s">
        <v>43</v>
      </c>
      <c r="C27" s="14">
        <v>0</v>
      </c>
      <c r="D27" s="14">
        <v>0</v>
      </c>
      <c r="E27" s="10"/>
      <c r="F27" s="25" t="e">
        <f t="shared" si="1"/>
        <v>#DIV/0!</v>
      </c>
      <c r="G27" s="25" t="e">
        <f t="shared" si="2"/>
        <v>#DIV/0!</v>
      </c>
      <c r="H27" s="10"/>
      <c r="I27" s="25">
        <f>E27/H26</f>
        <v>0</v>
      </c>
    </row>
    <row r="28" spans="1:9" ht="28.15" customHeight="1" x14ac:dyDescent="0.3">
      <c r="A28" s="6" t="s">
        <v>44</v>
      </c>
      <c r="B28" s="3" t="s">
        <v>45</v>
      </c>
      <c r="C28" s="14">
        <v>4500</v>
      </c>
      <c r="D28" s="14">
        <v>4500</v>
      </c>
      <c r="E28" s="10">
        <v>20352</v>
      </c>
      <c r="F28" s="5">
        <f t="shared" si="1"/>
        <v>4.5226666666666668</v>
      </c>
      <c r="G28" s="5">
        <f t="shared" si="2"/>
        <v>4.5226666666666668</v>
      </c>
      <c r="H28" s="10">
        <v>11718</v>
      </c>
      <c r="I28" s="5">
        <f>E28/H28</f>
        <v>1.7368151561699949</v>
      </c>
    </row>
    <row r="29" spans="1:9" x14ac:dyDescent="0.3">
      <c r="A29" s="6" t="s">
        <v>46</v>
      </c>
      <c r="B29" s="11" t="s">
        <v>47</v>
      </c>
      <c r="C29" s="18">
        <v>6000</v>
      </c>
      <c r="D29" s="18">
        <v>6000</v>
      </c>
      <c r="E29" s="10">
        <v>15951</v>
      </c>
      <c r="F29" s="5">
        <f t="shared" si="1"/>
        <v>2.6585000000000001</v>
      </c>
      <c r="G29" s="5">
        <f t="shared" si="2"/>
        <v>2.6585000000000001</v>
      </c>
      <c r="H29" s="10">
        <v>16496</v>
      </c>
      <c r="I29" s="5">
        <f>E29/H28</f>
        <v>1.3612391193036355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5215754</v>
      </c>
      <c r="D31" s="18">
        <f>D32+D37+D39+D40+D41</f>
        <v>5172838</v>
      </c>
      <c r="E31" s="10">
        <f>E32+E37+E39+E40+E41</f>
        <v>3695711</v>
      </c>
      <c r="F31" s="5">
        <f t="shared" si="1"/>
        <v>0.70856696845748479</v>
      </c>
      <c r="G31" s="5">
        <f t="shared" si="2"/>
        <v>0.71444553260705246</v>
      </c>
      <c r="H31" s="10">
        <f>H32+H37+H39+H40+H41</f>
        <v>3984450</v>
      </c>
      <c r="I31" s="5">
        <f>E31/H31</f>
        <v>0.92753353662362437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5215754</v>
      </c>
      <c r="D32" s="18">
        <f>D33+D34+D35+D36</f>
        <v>5172838</v>
      </c>
      <c r="E32" s="10">
        <f t="shared" ref="E32" si="6">E33+E34+E35+E36</f>
        <v>3708074</v>
      </c>
      <c r="F32" s="5">
        <f t="shared" si="1"/>
        <v>0.71093728730304384</v>
      </c>
      <c r="G32" s="5">
        <f t="shared" si="2"/>
        <v>0.71683551659649891</v>
      </c>
      <c r="H32" s="10">
        <f t="shared" ref="H32" si="7">H33+H34+H35+H36</f>
        <v>3986980</v>
      </c>
      <c r="I32" s="5">
        <f>E32/H32</f>
        <v>0.93004579907599239</v>
      </c>
    </row>
    <row r="33" spans="1:9" ht="28.9" customHeight="1" x14ac:dyDescent="0.3">
      <c r="A33" s="2" t="s">
        <v>52</v>
      </c>
      <c r="B33" s="7" t="s">
        <v>53</v>
      </c>
      <c r="C33" s="16">
        <v>5296</v>
      </c>
      <c r="D33" s="16">
        <v>86543</v>
      </c>
      <c r="E33" s="9">
        <v>86102</v>
      </c>
      <c r="F33" s="20">
        <f t="shared" si="1"/>
        <v>16.257930513595166</v>
      </c>
      <c r="G33" s="20">
        <f t="shared" si="2"/>
        <v>0.99490426724287351</v>
      </c>
      <c r="H33" s="9">
        <v>5155</v>
      </c>
      <c r="I33" s="20"/>
    </row>
    <row r="34" spans="1:9" ht="46.15" customHeight="1" x14ac:dyDescent="0.3">
      <c r="A34" s="2" t="s">
        <v>54</v>
      </c>
      <c r="B34" s="7" t="s">
        <v>55</v>
      </c>
      <c r="C34" s="16">
        <v>2100393</v>
      </c>
      <c r="D34" s="16">
        <v>2007989</v>
      </c>
      <c r="E34" s="9">
        <v>840037</v>
      </c>
      <c r="F34" s="20">
        <f t="shared" si="1"/>
        <v>0.39994277261445832</v>
      </c>
      <c r="G34" s="20">
        <f t="shared" si="2"/>
        <v>0.41834741126569919</v>
      </c>
      <c r="H34" s="9">
        <v>1093905</v>
      </c>
      <c r="I34" s="20"/>
    </row>
    <row r="35" spans="1:9" ht="28.9" customHeight="1" x14ac:dyDescent="0.3">
      <c r="A35" s="2" t="s">
        <v>56</v>
      </c>
      <c r="B35" s="7" t="s">
        <v>57</v>
      </c>
      <c r="C35" s="16">
        <v>3109065</v>
      </c>
      <c r="D35" s="16">
        <v>3077240</v>
      </c>
      <c r="E35" s="9">
        <v>2781096</v>
      </c>
      <c r="F35" s="20">
        <f t="shared" si="1"/>
        <v>0.89451201567030603</v>
      </c>
      <c r="G35" s="20">
        <f t="shared" si="2"/>
        <v>0.90376311239942286</v>
      </c>
      <c r="H35" s="9">
        <v>2885774</v>
      </c>
      <c r="I35" s="20"/>
    </row>
    <row r="36" spans="1:9" x14ac:dyDescent="0.3">
      <c r="A36" s="2" t="s">
        <v>58</v>
      </c>
      <c r="B36" s="7" t="s">
        <v>59</v>
      </c>
      <c r="C36" s="16">
        <v>1000</v>
      </c>
      <c r="D36" s="16">
        <v>1066</v>
      </c>
      <c r="E36" s="9">
        <v>839</v>
      </c>
      <c r="F36" s="20">
        <f t="shared" si="1"/>
        <v>0.83899999999999997</v>
      </c>
      <c r="G36" s="20">
        <f t="shared" si="2"/>
        <v>0.78705440900562851</v>
      </c>
      <c r="H36" s="9">
        <v>2146</v>
      </c>
      <c r="I36" s="20"/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8">E38</f>
        <v>0</v>
      </c>
      <c r="F37" s="5"/>
      <c r="G37" s="5"/>
      <c r="H37" s="10">
        <f t="shared" ref="H37" si="9">H38</f>
        <v>0</v>
      </c>
      <c r="I37" s="21" t="e">
        <f t="shared" ref="I31:I41" si="10">E37/H38</f>
        <v>#DIV/0!</v>
      </c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21">
        <f t="shared" si="10"/>
        <v>0</v>
      </c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>
        <v>4468</v>
      </c>
      <c r="I39" s="5"/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14890</v>
      </c>
      <c r="F40" s="5"/>
      <c r="G40" s="5"/>
      <c r="H40" s="10">
        <v>891</v>
      </c>
      <c r="I40" s="5"/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-27253</v>
      </c>
      <c r="F41" s="5"/>
      <c r="G41" s="5"/>
      <c r="H41" s="10">
        <v>-7889</v>
      </c>
      <c r="I41" s="5"/>
    </row>
    <row r="42" spans="1:9" x14ac:dyDescent="0.3">
      <c r="H42" s="26"/>
    </row>
    <row r="43" spans="1:9" x14ac:dyDescent="0.3">
      <c r="A43" s="28"/>
      <c r="B43" s="28"/>
      <c r="C43" s="28"/>
      <c r="D43" s="22"/>
    </row>
  </sheetData>
  <mergeCells count="2">
    <mergeCell ref="A1:I1"/>
    <mergeCell ref="A43:C43"/>
  </mergeCells>
  <pageMargins left="0" right="0" top="0" bottom="0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2022-03-10T12:38:37Z</cp:lastPrinted>
  <dcterms:created xsi:type="dcterms:W3CDTF">2017-12-11T14:03:53Z</dcterms:created>
  <dcterms:modified xsi:type="dcterms:W3CDTF">2022-03-10T12:50:04Z</dcterms:modified>
</cp:coreProperties>
</file>