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апрель\"/>
    </mc:Choice>
  </mc:AlternateContent>
  <xr:revisionPtr revIDLastSave="0" documentId="13_ncr:1_{4E730785-63E8-45AC-952E-78904B26C227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F27" i="3"/>
  <c r="H37" i="3"/>
  <c r="H32" i="3"/>
  <c r="H31" i="3" s="1"/>
  <c r="H22" i="3"/>
  <c r="H16" i="3"/>
  <c r="H13" i="3"/>
  <c r="H9" i="3"/>
  <c r="H7" i="3"/>
  <c r="H6" i="3" s="1"/>
  <c r="H5" i="3" s="1"/>
  <c r="H4" i="3" l="1"/>
  <c r="C37" i="3" l="1"/>
  <c r="C32" i="3"/>
  <c r="C31" i="3"/>
  <c r="C22" i="3"/>
  <c r="C16" i="3"/>
  <c r="C13" i="3"/>
  <c r="C9" i="3"/>
  <c r="C7" i="3"/>
  <c r="C6" i="3"/>
  <c r="C5" i="3" s="1"/>
  <c r="C4" i="3" s="1"/>
  <c r="G36" i="3" l="1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5" i="3"/>
  <c r="I40" i="3"/>
  <c r="I41" i="3"/>
  <c r="E7" i="3" l="1"/>
  <c r="I7" i="3" s="1"/>
  <c r="E22" i="3" l="1"/>
  <c r="I22" i="3" s="1"/>
  <c r="G8" i="3" l="1"/>
  <c r="G10" i="3"/>
  <c r="G11" i="3"/>
  <c r="G12" i="3"/>
  <c r="G14" i="3"/>
  <c r="G15" i="3"/>
  <c r="G20" i="3"/>
  <c r="G23" i="3"/>
  <c r="G24" i="3"/>
  <c r="G25" i="3"/>
  <c r="G26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34" i="3"/>
  <c r="F35" i="3"/>
  <c r="E13" i="3"/>
  <c r="I13" i="3" s="1"/>
  <c r="E16" i="3"/>
  <c r="E37" i="3"/>
  <c r="F32" i="3"/>
  <c r="F22" i="3"/>
  <c r="G13" i="3" l="1"/>
  <c r="F13" i="3"/>
  <c r="E31" i="3"/>
  <c r="E6" i="3"/>
  <c r="I6" i="3" s="1"/>
  <c r="G31" i="3" l="1"/>
  <c r="I31" i="3"/>
  <c r="F31" i="3"/>
  <c r="F6" i="3"/>
  <c r="E5" i="3"/>
  <c r="I5" i="3" s="1"/>
  <c r="G6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<sst xmlns="http://schemas.openxmlformats.org/spreadsheetml/2006/main" count="83" uniqueCount="83">
  <si>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</si>
  <si>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</si>
  <si>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</si>
  <si>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</si>
  <si>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</si>
  <si>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</si>
  <si>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</si>
  <si>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</si>
  <si>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</si>
  <si>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</si>
  <si>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</si>
  <si>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</si>
  <si>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</si>
  <si>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</si>
  <si>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</si>
  <si>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</si>
  <si>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</si>
  <si>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</si>
  <si>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</si>
  <si>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</si>
  <si>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</si>
  <si>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</si>
  <si>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</si>
  <si>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</si>
  <si>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</si>
  <si>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</si>
  <si>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</si>
  <si>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</si>
  <si>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</si>
  <si>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</si>
  <si>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</si>
  <si>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</si>
  <si>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</si>
  <si>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</si>
  <si>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</si>
  <si>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</si>
  <si>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</si>
  <si>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</si>
  <si>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</si>
  <si>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</si>
  <si>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</si>
  <si>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</si>
  <si>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</si>
  <si>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</si>
  <si>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</si>
  <si>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</si>
  <si>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</si>
  <si>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</si>
  <si>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</si>
  <si>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</si>
  <si>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</si>
  <si>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</si>
  <si>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</si>
  <si>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</si>
  <si>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</si>
  <si>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</si>
  <si>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</si>
  <si>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</si>
  <si>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</si>
  <si>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</si>
  <si>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</si>
  <si>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</si>
  <si>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</si>
  <si>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</si>
  <si>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</si>
  <si>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</si>
  <si>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</si>
  <si>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</si>
  <si>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</si>
  <si>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</si>
  <si>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</si>
  <si>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</si>
  <si>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</si>
  <si>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</si>
  <si>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</si>
  <si>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</si>
  <si>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2023год, тыс. руб.</t>
  </si>
  <si>
    <t>Годовой план в соответствии с Решением Совета депутатов от 14.12.2022 № 465/55-127-НПА на 2023 год, тыс. руб.</t>
  </si>
  <si>
    <t>% исполнения годового плана в соответствии с Решением Совета депутатов от 14.12.2022 № 465/55-127-НПА на 2023 год</t>
  </si>
  <si>
    <t>% исполнения годового плана в соответствии с отчетом об исполнении бюджета городского округа Щёлково на  2023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</si>
  <si>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01.05.2023)</t>
  </si>
  <si>
    <t>Фактически исполнено по состоянию на 01.05.2023, тыс. руб.</t>
  </si>
  <si>
    <t xml:space="preserve">Фактически исполнено по состоянию на 01.05.2022,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</si>
</sst>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E28" sqref="E28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5" t="s">
        <v>80</v>
      </c>
      <c r="B1" s="25"/>
      <c r="C1" s="25"/>
      <c r="D1" s="25"/>
      <c r="E1" s="25"/>
      <c r="F1" s="25"/>
      <c r="G1" s="25"/>
      <c r="H1" s="25"/>
      <c r="I1" s="25"/>
    </row>
    <row r="3" spans="1:9" ht="131.44999999999999" customHeight="1" x14ac:dyDescent="0.3">
      <c r="A3" s="2" t="s">
        <v>0</v>
      </c>
      <c r="B3" s="2" t="s">
        <v>1</v>
      </c>
      <c r="C3" s="22" t="s">
        <v>77</v>
      </c>
      <c r="D3" s="22" t="s">
        <v>76</v>
      </c>
      <c r="E3" s="22" t="s">
        <v>81</v>
      </c>
      <c r="F3" s="22" t="s">
        <v>78</v>
      </c>
      <c r="G3" s="22" t="s">
        <v>79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12427050</v>
      </c>
      <c r="D4" s="14">
        <f>D5+D31</f>
        <v>12424101</v>
      </c>
      <c r="E4" s="4">
        <f>E5+E31</f>
        <v>3200539</v>
      </c>
      <c r="F4" s="5">
        <f>E4/C4</f>
        <v>0.25754615938617775</v>
      </c>
      <c r="G4" s="5">
        <f>E4/D4</f>
        <v>0.25760729086152795</v>
      </c>
      <c r="H4" s="4">
        <f>H5+H31</f>
        <v>3327140</v>
      </c>
      <c r="I4" s="5">
        <f>E4/H4</f>
        <v>0.96194900124431193</v>
      </c>
    </row>
    <row r="5" spans="1:9" ht="23.45" customHeight="1" x14ac:dyDescent="0.3">
      <c r="A5" s="6" t="s">
        <v>4</v>
      </c>
      <c r="B5" s="3" t="s">
        <v>5</v>
      </c>
      <c r="C5" s="14">
        <f>C6+C22</f>
        <v>5753807</v>
      </c>
      <c r="D5" s="14">
        <f>D6+D22</f>
        <v>5753807</v>
      </c>
      <c r="E5" s="14">
        <f>E6+E22</f>
        <v>1654119</v>
      </c>
      <c r="F5" s="5">
        <f t="shared" ref="F5:F36" si="0">E5/C5</f>
        <v>0.28748253113112759</v>
      </c>
      <c r="G5" s="5">
        <f t="shared" ref="G5:G36" si="1">E5/D5</f>
        <v>0.28748253113112759</v>
      </c>
      <c r="H5" s="14">
        <f>H6+H22</f>
        <v>1903391</v>
      </c>
      <c r="I5" s="5">
        <f t="shared" ref="I5:I41" si="2">E5/H5</f>
        <v>0.86903794333376594</v>
      </c>
    </row>
    <row r="6" spans="1:9" x14ac:dyDescent="0.3">
      <c r="A6" s="6"/>
      <c r="B6" s="7" t="s">
        <v>6</v>
      </c>
      <c r="C6" s="15">
        <f>C7+C9+C11+C13+C16+C20+C21</f>
        <v>5275987</v>
      </c>
      <c r="D6" s="15">
        <f>D7+D9+D11+D13+D16+D20+D21</f>
        <v>5275987</v>
      </c>
      <c r="E6" s="15">
        <f>E7+E9+E11+E13+E16+E20+E21</f>
        <v>1382508</v>
      </c>
      <c r="F6" s="5">
        <f t="shared" si="0"/>
        <v>0.2620377950135207</v>
      </c>
      <c r="G6" s="5">
        <f t="shared" si="1"/>
        <v>0.2620377950135207</v>
      </c>
      <c r="H6" s="15">
        <f>H7+H9+H11+H13+H16+H20+H21</f>
        <v>1740418</v>
      </c>
      <c r="I6" s="5">
        <f t="shared" si="2"/>
        <v>0.79435400001608814</v>
      </c>
    </row>
    <row r="7" spans="1:9" x14ac:dyDescent="0.3">
      <c r="A7" s="6" t="s">
        <v>7</v>
      </c>
      <c r="B7" s="3" t="s">
        <v>8</v>
      </c>
      <c r="C7" s="14">
        <f>C8</f>
        <v>3138083</v>
      </c>
      <c r="D7" s="14">
        <f>D8</f>
        <v>3138083</v>
      </c>
      <c r="E7" s="14">
        <f>E8</f>
        <v>675341</v>
      </c>
      <c r="F7" s="5">
        <f t="shared" si="0"/>
        <v>0.2152081382168668</v>
      </c>
      <c r="G7" s="5">
        <f t="shared" si="1"/>
        <v>0.2152081382168668</v>
      </c>
      <c r="H7" s="14">
        <f>H8</f>
        <v>1132909</v>
      </c>
      <c r="I7" s="5">
        <f t="shared" si="2"/>
        <v>0.59611230910867508</v>
      </c>
    </row>
    <row r="8" spans="1:9" x14ac:dyDescent="0.3">
      <c r="A8" s="2" t="s">
        <v>9</v>
      </c>
      <c r="B8" s="7" t="s">
        <v>10</v>
      </c>
      <c r="C8" s="15">
        <v>3138083</v>
      </c>
      <c r="D8" s="15">
        <v>3138083</v>
      </c>
      <c r="E8" s="9">
        <v>675341</v>
      </c>
      <c r="F8" s="20">
        <f t="shared" si="0"/>
        <v>0.2152081382168668</v>
      </c>
      <c r="G8" s="5">
        <f t="shared" si="1"/>
        <v>0.2152081382168668</v>
      </c>
      <c r="H8" s="9">
        <v>1132909</v>
      </c>
      <c r="I8" s="5">
        <f t="shared" si="2"/>
        <v>0.59611230910867508</v>
      </c>
    </row>
    <row r="9" spans="1:9" ht="45.6" customHeight="1" x14ac:dyDescent="0.3">
      <c r="A9" s="6" t="s">
        <v>11</v>
      </c>
      <c r="B9" s="3" t="s">
        <v>12</v>
      </c>
      <c r="C9" s="4">
        <f>C10</f>
        <v>71514</v>
      </c>
      <c r="D9" s="4">
        <f>D10</f>
        <v>71514</v>
      </c>
      <c r="E9" s="4">
        <f>E10</f>
        <v>22715</v>
      </c>
      <c r="F9" s="5">
        <f t="shared" si="0"/>
        <v>0.31763011438319771</v>
      </c>
      <c r="G9" s="5">
        <f t="shared" si="1"/>
        <v>0.31763011438319771</v>
      </c>
      <c r="H9" s="4">
        <f>H10</f>
        <v>19873</v>
      </c>
      <c r="I9" s="5">
        <f t="shared" si="2"/>
        <v>1.1430081014441704</v>
      </c>
    </row>
    <row r="10" spans="1:9" ht="39.6" customHeight="1" x14ac:dyDescent="0.3">
      <c r="A10" s="2" t="s">
        <v>13</v>
      </c>
      <c r="B10" s="7" t="s">
        <v>14</v>
      </c>
      <c r="C10" s="15">
        <v>71514</v>
      </c>
      <c r="D10" s="15">
        <v>71514</v>
      </c>
      <c r="E10" s="8">
        <v>22715</v>
      </c>
      <c r="F10" s="20">
        <f t="shared" si="0"/>
        <v>0.31763011438319771</v>
      </c>
      <c r="G10" s="5">
        <f t="shared" si="1"/>
        <v>0.31763011438319771</v>
      </c>
      <c r="H10" s="8">
        <v>19873</v>
      </c>
      <c r="I10" s="5">
        <f t="shared" si="2"/>
        <v>1.1430081014441704</v>
      </c>
    </row>
    <row r="11" spans="1:9" x14ac:dyDescent="0.3">
      <c r="A11" s="6" t="s">
        <v>15</v>
      </c>
      <c r="B11" s="3" t="s">
        <v>16</v>
      </c>
      <c r="C11" s="14">
        <v>1048951</v>
      </c>
      <c r="D11" s="14">
        <v>1048951</v>
      </c>
      <c r="E11" s="4">
        <v>446260</v>
      </c>
      <c r="F11" s="5">
        <f t="shared" si="0"/>
        <v>0.42543455318694584</v>
      </c>
      <c r="G11" s="5">
        <f t="shared" si="1"/>
        <v>0.42543455318694584</v>
      </c>
      <c r="H11" s="4">
        <v>339598</v>
      </c>
      <c r="I11" s="5">
        <f t="shared" si="2"/>
        <v>1.3140831218087268</v>
      </c>
    </row>
    <row r="12" spans="1:9" ht="29.45" customHeight="1" x14ac:dyDescent="0.3">
      <c r="A12" s="2" t="s">
        <v>17</v>
      </c>
      <c r="B12" s="7" t="s">
        <v>18</v>
      </c>
      <c r="C12" s="15">
        <v>941167</v>
      </c>
      <c r="D12" s="15">
        <v>941167</v>
      </c>
      <c r="E12" s="9">
        <v>415321</v>
      </c>
      <c r="F12" s="20">
        <f t="shared" si="0"/>
        <v>0.44128300291021677</v>
      </c>
      <c r="G12" s="5">
        <f t="shared" si="1"/>
        <v>0.44128300291021677</v>
      </c>
      <c r="H12" s="9">
        <v>295469</v>
      </c>
      <c r="I12" s="5">
        <f t="shared" si="2"/>
        <v>1.4056330782586328</v>
      </c>
    </row>
    <row r="13" spans="1:9" x14ac:dyDescent="0.3">
      <c r="A13" s="6" t="s">
        <v>19</v>
      </c>
      <c r="B13" s="3" t="s">
        <v>20</v>
      </c>
      <c r="C13" s="14">
        <f>SUM(C14:C15)</f>
        <v>963335</v>
      </c>
      <c r="D13" s="14">
        <f>SUM(D14:D15)</f>
        <v>963335</v>
      </c>
      <c r="E13" s="4">
        <f t="shared" ref="E13" si="3">SUM(E14:E15)</f>
        <v>223717</v>
      </c>
      <c r="F13" s="20">
        <f t="shared" si="0"/>
        <v>0.23223177814571255</v>
      </c>
      <c r="G13" s="5">
        <f t="shared" si="1"/>
        <v>0.23223177814571255</v>
      </c>
      <c r="H13" s="4">
        <f t="shared" ref="H13" si="4">SUM(H14:H15)</f>
        <v>232380</v>
      </c>
      <c r="I13" s="5">
        <f t="shared" si="2"/>
        <v>0.96272054393665552</v>
      </c>
    </row>
    <row r="14" spans="1:9" x14ac:dyDescent="0.3">
      <c r="A14" s="2" t="s">
        <v>71</v>
      </c>
      <c r="B14" s="7" t="s">
        <v>70</v>
      </c>
      <c r="C14" s="15">
        <v>199661</v>
      </c>
      <c r="D14" s="15">
        <v>199661</v>
      </c>
      <c r="E14" s="9">
        <v>8442</v>
      </c>
      <c r="F14" s="20">
        <f t="shared" si="0"/>
        <v>4.2281667426287556E-2</v>
      </c>
      <c r="G14" s="5">
        <f t="shared" si="1"/>
        <v>4.2281667426287556E-2</v>
      </c>
      <c r="H14" s="9">
        <v>13242</v>
      </c>
      <c r="I14" s="5">
        <f t="shared" si="2"/>
        <v>0.63751699139102858</v>
      </c>
    </row>
    <row r="15" spans="1:9" x14ac:dyDescent="0.3">
      <c r="A15" s="2" t="s">
        <v>73</v>
      </c>
      <c r="B15" s="7" t="s">
        <v>72</v>
      </c>
      <c r="C15" s="15">
        <v>763674</v>
      </c>
      <c r="D15" s="15">
        <v>763674</v>
      </c>
      <c r="E15" s="8">
        <v>215275</v>
      </c>
      <c r="F15" s="20">
        <f t="shared" si="0"/>
        <v>0.28189384475574658</v>
      </c>
      <c r="G15" s="5">
        <f t="shared" si="1"/>
        <v>0.28189384475574658</v>
      </c>
      <c r="H15" s="8">
        <v>219138</v>
      </c>
      <c r="I15" s="5">
        <f t="shared" si="2"/>
        <v>0.98237183875001144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54104</v>
      </c>
      <c r="D20" s="14">
        <v>54104</v>
      </c>
      <c r="E20" s="10">
        <v>14476</v>
      </c>
      <c r="F20" s="5">
        <f t="shared" si="0"/>
        <v>0.2675587756912613</v>
      </c>
      <c r="G20" s="5">
        <f t="shared" si="1"/>
        <v>0.2675587756912613</v>
      </c>
      <c r="H20" s="10">
        <v>15658</v>
      </c>
      <c r="I20" s="5">
        <f t="shared" si="2"/>
        <v>0.92451143185592033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>
        <v>-1</v>
      </c>
      <c r="F21" s="5"/>
      <c r="G21" s="5"/>
      <c r="H21" s="10"/>
      <c r="I21" s="5"/>
    </row>
    <row r="22" spans="1:9" x14ac:dyDescent="0.3">
      <c r="A22" s="2"/>
      <c r="B22" s="7" t="s">
        <v>33</v>
      </c>
      <c r="C22" s="15">
        <f>C23+C24+C25+C26+C27+C28+C29</f>
        <v>477820</v>
      </c>
      <c r="D22" s="15">
        <f>D23+D24+D25+D26+D27+D28+D29</f>
        <v>477820</v>
      </c>
      <c r="E22" s="15">
        <f>E23+E24+E25+E26+E27+E28+E29</f>
        <v>271611</v>
      </c>
      <c r="F22" s="5">
        <f t="shared" si="0"/>
        <v>0.56843790548742201</v>
      </c>
      <c r="G22" s="5">
        <f t="shared" si="1"/>
        <v>0.56843790548742201</v>
      </c>
      <c r="H22" s="15">
        <f>H23+H24+H25+H26+H27+H28+H29</f>
        <v>162973</v>
      </c>
      <c r="I22" s="5">
        <f t="shared" si="2"/>
        <v>1.6666012161523689</v>
      </c>
    </row>
    <row r="23" spans="1:9" ht="45.6" customHeight="1" x14ac:dyDescent="0.3">
      <c r="A23" s="6" t="s">
        <v>34</v>
      </c>
      <c r="B23" s="3" t="s">
        <v>35</v>
      </c>
      <c r="C23" s="14">
        <v>417608</v>
      </c>
      <c r="D23" s="14">
        <v>417608</v>
      </c>
      <c r="E23" s="10">
        <v>181798</v>
      </c>
      <c r="F23" s="5">
        <f t="shared" si="0"/>
        <v>0.43533169862646309</v>
      </c>
      <c r="G23" s="5">
        <f t="shared" si="1"/>
        <v>0.43533169862646309</v>
      </c>
      <c r="H23" s="10">
        <v>117615</v>
      </c>
      <c r="I23" s="5">
        <f t="shared" si="2"/>
        <v>1.5457042043956979</v>
      </c>
    </row>
    <row r="24" spans="1:9" ht="29.45" customHeight="1" x14ac:dyDescent="0.3">
      <c r="A24" s="6" t="s">
        <v>36</v>
      </c>
      <c r="B24" s="3" t="s">
        <v>37</v>
      </c>
      <c r="C24" s="14">
        <v>2103</v>
      </c>
      <c r="D24" s="14">
        <v>2103</v>
      </c>
      <c r="E24" s="10">
        <v>1420</v>
      </c>
      <c r="F24" s="5">
        <f t="shared" si="0"/>
        <v>0.67522586780789351</v>
      </c>
      <c r="G24" s="5">
        <f t="shared" si="1"/>
        <v>0.67522586780789351</v>
      </c>
      <c r="H24" s="10">
        <v>1006</v>
      </c>
      <c r="I24" s="5">
        <f t="shared" si="2"/>
        <v>1.411530815109344</v>
      </c>
    </row>
    <row r="25" spans="1:9" ht="43.15" customHeight="1" x14ac:dyDescent="0.3">
      <c r="A25" s="6" t="s">
        <v>38</v>
      </c>
      <c r="B25" s="3" t="s">
        <v>39</v>
      </c>
      <c r="C25" s="14">
        <v>5612</v>
      </c>
      <c r="D25" s="14">
        <v>5612</v>
      </c>
      <c r="E25" s="10">
        <v>17444</v>
      </c>
      <c r="F25" s="5">
        <f t="shared" si="0"/>
        <v>3.1083392729864574</v>
      </c>
      <c r="G25" s="5">
        <f t="shared" si="1"/>
        <v>3.1083392729864574</v>
      </c>
      <c r="H25" s="10">
        <v>12771</v>
      </c>
      <c r="I25" s="5">
        <f t="shared" si="2"/>
        <v>1.3659071333489938</v>
      </c>
    </row>
    <row r="26" spans="1:9" ht="42" customHeight="1" x14ac:dyDescent="0.3">
      <c r="A26" s="6" t="s">
        <v>40</v>
      </c>
      <c r="B26" s="3" t="s">
        <v>41</v>
      </c>
      <c r="C26" s="14">
        <v>32869</v>
      </c>
      <c r="D26" s="14">
        <v>32869</v>
      </c>
      <c r="E26" s="10">
        <v>34434</v>
      </c>
      <c r="F26" s="5">
        <f t="shared" si="0"/>
        <v>1.0476132526088411</v>
      </c>
      <c r="G26" s="5">
        <f t="shared" si="1"/>
        <v>1.0476132526088411</v>
      </c>
      <c r="H26" s="10">
        <v>27957</v>
      </c>
      <c r="I26" s="5">
        <f t="shared" si="2"/>
        <v>1.2316772185856852</v>
      </c>
    </row>
    <row r="27" spans="1:9" ht="27" customHeight="1" x14ac:dyDescent="0.3">
      <c r="A27" s="6" t="s">
        <v>42</v>
      </c>
      <c r="B27" s="3" t="s">
        <v>43</v>
      </c>
      <c r="C27" s="14">
        <v>19628</v>
      </c>
      <c r="D27" s="14">
        <v>19628</v>
      </c>
      <c r="E27" s="10">
        <v>36258</v>
      </c>
      <c r="F27" s="5">
        <f t="shared" si="0"/>
        <v>1.8472590177297739</v>
      </c>
      <c r="G27" s="5">
        <f t="shared" si="1"/>
        <v>1.8472590177297739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/>
      <c r="D28" s="14"/>
      <c r="E28" s="10"/>
      <c r="F28" s="5"/>
      <c r="G28" s="5"/>
      <c r="H28" s="10">
        <v>3466</v>
      </c>
      <c r="I28" s="5">
        <f t="shared" si="2"/>
        <v>0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257</v>
      </c>
      <c r="F29" s="5"/>
      <c r="G29" s="5"/>
      <c r="H29" s="10">
        <v>158</v>
      </c>
      <c r="I29" s="5">
        <f t="shared" si="2"/>
        <v>1.6265822784810127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6673243</v>
      </c>
      <c r="D31" s="18">
        <f>D32+D37+D39+D40+D41</f>
        <v>6670294</v>
      </c>
      <c r="E31" s="10">
        <f>E32+E37+E39+E40+E41</f>
        <v>1546420</v>
      </c>
      <c r="F31" s="5">
        <f t="shared" si="0"/>
        <v>0.23173440559560021</v>
      </c>
      <c r="G31" s="5">
        <f t="shared" si="1"/>
        <v>0.23183685756579844</v>
      </c>
      <c r="H31" s="10">
        <f>H32+H37+H39+H40+H41</f>
        <v>1423749</v>
      </c>
      <c r="I31" s="5">
        <f t="shared" si="2"/>
        <v>1.0861605521759805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6673243</v>
      </c>
      <c r="D32" s="18">
        <f>D33+D34+D35+D36</f>
        <v>6670294</v>
      </c>
      <c r="E32" s="10">
        <f t="shared" ref="E32" si="7">E33+E34+E35+E36</f>
        <v>1562154</v>
      </c>
      <c r="F32" s="5">
        <f t="shared" si="0"/>
        <v>0.23409217976926661</v>
      </c>
      <c r="G32" s="5">
        <f t="shared" si="1"/>
        <v>0.23419567413370385</v>
      </c>
      <c r="H32" s="10">
        <f t="shared" ref="H32" si="8">H33+H34+H35+H36</f>
        <v>1428856</v>
      </c>
      <c r="I32" s="5">
        <f t="shared" si="2"/>
        <v>1.0932900166286876</v>
      </c>
    </row>
    <row r="33" spans="1:9" ht="28.9" customHeight="1" x14ac:dyDescent="0.3">
      <c r="A33" s="2" t="s">
        <v>52</v>
      </c>
      <c r="B33" s="7" t="s">
        <v>53</v>
      </c>
      <c r="C33" s="16"/>
      <c r="D33" s="16"/>
      <c r="E33" s="9"/>
      <c r="F33" s="20"/>
      <c r="G33" s="20"/>
      <c r="H33" s="9">
        <v>1094</v>
      </c>
      <c r="I33" s="5">
        <f t="shared" si="2"/>
        <v>0</v>
      </c>
    </row>
    <row r="34" spans="1:9" ht="46.15" customHeight="1" x14ac:dyDescent="0.3">
      <c r="A34" s="2" t="s">
        <v>54</v>
      </c>
      <c r="B34" s="7" t="s">
        <v>55</v>
      </c>
      <c r="C34" s="16">
        <v>3067110</v>
      </c>
      <c r="D34" s="16">
        <v>3006089</v>
      </c>
      <c r="E34" s="9">
        <v>276916</v>
      </c>
      <c r="F34" s="20">
        <f t="shared" si="0"/>
        <v>9.0285643488495687E-2</v>
      </c>
      <c r="G34" s="20">
        <f t="shared" si="1"/>
        <v>9.2118363761019714E-2</v>
      </c>
      <c r="H34" s="9">
        <v>181876</v>
      </c>
      <c r="I34" s="5"/>
    </row>
    <row r="35" spans="1:9" ht="28.9" customHeight="1" x14ac:dyDescent="0.3">
      <c r="A35" s="2" t="s">
        <v>56</v>
      </c>
      <c r="B35" s="7" t="s">
        <v>57</v>
      </c>
      <c r="C35" s="16">
        <v>3600633</v>
      </c>
      <c r="D35" s="16">
        <v>3600633</v>
      </c>
      <c r="E35" s="9">
        <v>1268149</v>
      </c>
      <c r="F35" s="20">
        <f t="shared" si="0"/>
        <v>0.35220168231530402</v>
      </c>
      <c r="G35" s="20">
        <f t="shared" si="1"/>
        <v>0.35220168231530402</v>
      </c>
      <c r="H35" s="9">
        <v>1244000</v>
      </c>
      <c r="I35" s="5">
        <f t="shared" si="2"/>
        <v>1.0194123794212218</v>
      </c>
    </row>
    <row r="36" spans="1:9" x14ac:dyDescent="0.3">
      <c r="A36" s="2" t="s">
        <v>58</v>
      </c>
      <c r="B36" s="7" t="s">
        <v>59</v>
      </c>
      <c r="C36" s="16">
        <v>5500</v>
      </c>
      <c r="D36" s="16">
        <v>63572</v>
      </c>
      <c r="E36" s="9">
        <v>17089</v>
      </c>
      <c r="F36" s="20">
        <f t="shared" si="0"/>
        <v>3.1070909090909091</v>
      </c>
      <c r="G36" s="20">
        <f t="shared" si="1"/>
        <v>0.26881331403762665</v>
      </c>
      <c r="H36" s="9">
        <v>1886</v>
      </c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14822</v>
      </c>
      <c r="F40" s="5"/>
      <c r="G40" s="5"/>
      <c r="H40" s="10">
        <v>21691</v>
      </c>
      <c r="I40" s="5">
        <f t="shared" si="2"/>
        <v>0.68332488128716984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-30556</v>
      </c>
      <c r="F41" s="5"/>
      <c r="G41" s="5"/>
      <c r="H41" s="10">
        <v>-26798</v>
      </c>
      <c r="I41" s="5">
        <f t="shared" si="2"/>
        <v>1.140234345846705</v>
      </c>
    </row>
    <row r="42" spans="1:9" x14ac:dyDescent="0.3">
      <c r="H42" s="24"/>
    </row>
    <row r="43" spans="1:9" x14ac:dyDescent="0.3">
      <c r="A43" s="26"/>
      <c r="B43" s="26"/>
      <c r="C43" s="26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2023-05-10T08:07:35Z</cp:lastPrinted>
  <dcterms:created xsi:type="dcterms:W3CDTF">2017-12-11T14:03:53Z</dcterms:created>
  <dcterms:modified xsi:type="dcterms:W3CDTF">2023-05-10T08:18:41Z</dcterms:modified>
</cp:coreProperties>
</file>