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1\ГОД\"/>
    </mc:Choice>
  </mc:AlternateContent>
  <xr:revisionPtr revIDLastSave="0" documentId="13_ncr:1_{106CE008-D59E-4218-A852-B6D5CFC3A432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3" l="1"/>
  <c r="I34" i="3"/>
  <c r="I35" i="3"/>
  <c r="I36" i="3"/>
  <c r="I41" i="3"/>
  <c r="I40" i="3"/>
  <c r="H22" i="3"/>
  <c r="H7" i="3"/>
  <c r="H6" i="3" s="1"/>
  <c r="H5" i="3" l="1"/>
  <c r="H4" i="3" s="1"/>
  <c r="E7" i="3"/>
  <c r="H37" i="3" l="1"/>
  <c r="H32" i="3"/>
  <c r="I32" i="3" s="1"/>
  <c r="H16" i="3"/>
  <c r="H13" i="3"/>
  <c r="H9" i="3"/>
  <c r="H31" i="3" l="1"/>
  <c r="I31" i="3" s="1"/>
  <c r="I23" i="3" l="1"/>
  <c r="G21" i="3"/>
  <c r="F21" i="3"/>
  <c r="F27" i="3" l="1"/>
  <c r="G27" i="3"/>
  <c r="I27" i="3"/>
  <c r="E22" i="3"/>
  <c r="G8" i="3" l="1"/>
  <c r="G10" i="3"/>
  <c r="G11" i="3"/>
  <c r="G12" i="3"/>
  <c r="G14" i="3"/>
  <c r="G15" i="3"/>
  <c r="G20" i="3"/>
  <c r="G23" i="3"/>
  <c r="G24" i="3"/>
  <c r="G25" i="3"/>
  <c r="G26" i="3"/>
  <c r="G28" i="3"/>
  <c r="G29" i="3"/>
  <c r="G33" i="3"/>
  <c r="G34" i="3"/>
  <c r="G35" i="3"/>
  <c r="G36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C9" i="3" l="1"/>
  <c r="I38" i="3" l="1"/>
  <c r="I39" i="3"/>
  <c r="C7" i="3"/>
  <c r="E9" i="3" l="1"/>
  <c r="G9" i="3" s="1"/>
  <c r="G7" i="3"/>
  <c r="I14" i="3" l="1"/>
  <c r="I15" i="3"/>
  <c r="F14" i="3"/>
  <c r="F15" i="3"/>
  <c r="F36" i="3" l="1"/>
  <c r="F29" i="3"/>
  <c r="I12" i="3" l="1"/>
  <c r="I8" i="3"/>
  <c r="F16" i="3" l="1"/>
  <c r="I16" i="3"/>
  <c r="E32" i="3" l="1"/>
  <c r="G32" i="3" l="1"/>
  <c r="I10" i="3"/>
  <c r="I9" i="3"/>
  <c r="I11" i="3"/>
  <c r="I20" i="3"/>
  <c r="I24" i="3"/>
  <c r="I25" i="3"/>
  <c r="I26" i="3"/>
  <c r="I28" i="3"/>
  <c r="I29" i="3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C13" i="3"/>
  <c r="E16" i="3"/>
  <c r="C16" i="3"/>
  <c r="E37" i="3"/>
  <c r="I37" i="3" s="1"/>
  <c r="C37" i="3"/>
  <c r="C32" i="3"/>
  <c r="F32" i="3" s="1"/>
  <c r="C22" i="3"/>
  <c r="C6" i="3" l="1"/>
  <c r="E31" i="3"/>
  <c r="G31" i="3" s="1"/>
  <c r="G13" i="3"/>
  <c r="E6" i="3"/>
  <c r="F13" i="3"/>
  <c r="I13" i="3"/>
  <c r="F22" i="3"/>
  <c r="I22" i="3"/>
  <c r="C31" i="3"/>
  <c r="F31" i="3" s="1"/>
  <c r="C5" i="3"/>
  <c r="F6" i="3" l="1"/>
  <c r="E5" i="3"/>
  <c r="G6" i="3"/>
  <c r="C4" i="3"/>
  <c r="I7" i="3"/>
  <c r="F7" i="3"/>
  <c r="I6" i="3" l="1"/>
  <c r="G5" i="3"/>
  <c r="E4" i="3" l="1"/>
  <c r="G4" i="3" s="1"/>
  <c r="F5" i="3"/>
  <c r="I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<sst xmlns="http://schemas.openxmlformats.org/spreadsheetml/2006/main" count="83" uniqueCount="83">
  <si>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</si>
  <si>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</si>
  <si>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</si>
  <si>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</si>
  <si>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</si>
  <si>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</si>
  <si>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</si>
  <si>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</si>
  <si>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</si>
  <si>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</si>
  <si>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</si>
  <si>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</si>
  <si>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</si>
  <si>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</si>
  <si>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</si>
  <si>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</si>
  <si>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</si>
  <si>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</si>
  <si>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</si>
  <si>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</si>
  <si>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</si>
  <si>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</si>
  <si>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</si>
  <si>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</si>
  <si>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</si>
  <si>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</si>
  <si>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</si>
  <si>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</si>
  <si>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</si>
  <si>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</si>
  <si>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</si>
  <si>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</si>
  <si>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</si>
  <si>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</si>
  <si>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</si>
  <si>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</si>
  <si>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</si>
  <si>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</si>
  <si>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</si>
  <si>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</si>
  <si>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</si>
  <si>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</si>
  <si>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</si>
  <si>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</si>
  <si>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</si>
  <si>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</si>
  <si>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</si>
  <si>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</si>
  <si>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</si>
  <si>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</si>
  <si>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</si>
  <si>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</si>
  <si>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</si>
  <si>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</si>
  <si>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</si>
  <si>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</si>
  <si>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</si>
  <si>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</si>
  <si>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</si>
  <si>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</si>
  <si>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</si>
  <si>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</si>
  <si>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</si>
  <si>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</si>
  <si>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</si>
  <si>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</si>
  <si>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</si>
  <si>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</si>
  <si>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</si>
  <si>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</si>
  <si>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</si>
  <si>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</si>
  <si>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</si>
  <si>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</si>
  <si>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</si>
  <si>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</si>
  <si>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2021 год, тыс. руб.</t>
  </si>
  <si>
    <t>Годовой план в соответствии с Решением Совета депутатов от 23.12.2020 № 202/23-48-НПА на 2021 год, тыс. руб.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</si>
  <si>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01.01.2022)</t>
  </si>
  <si>
    <t>Фактически исполнено за 2021 год тыс. руб.</t>
  </si>
  <si>
    <t>% исполнения за  2021 год к первоначально утвержденному плану</t>
  </si>
  <si>
    <t>% исполнения годового плана в соответствии с отчетом об исполнении бюджета городского округа Щёлково за  2021 год</t>
  </si>
  <si>
    <t xml:space="preserve">Фактически исполнено за 2020 год,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</si>
</sst>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" sqref="F3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7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7" t="s">
        <v>78</v>
      </c>
      <c r="B1" s="27"/>
      <c r="C1" s="27"/>
      <c r="D1" s="27"/>
      <c r="E1" s="27"/>
      <c r="F1" s="27"/>
      <c r="G1" s="27"/>
      <c r="H1" s="27"/>
      <c r="I1" s="27"/>
    </row>
    <row r="3" spans="1:9" ht="131.44999999999999" customHeight="1" x14ac:dyDescent="0.3">
      <c r="A3" s="2" t="s">
        <v>0</v>
      </c>
      <c r="B3" s="2" t="s">
        <v>1</v>
      </c>
      <c r="C3" s="23" t="s">
        <v>77</v>
      </c>
      <c r="D3" s="23" t="s">
        <v>76</v>
      </c>
      <c r="E3" s="23" t="s">
        <v>79</v>
      </c>
      <c r="F3" s="23" t="s">
        <v>80</v>
      </c>
      <c r="G3" s="23" t="s">
        <v>81</v>
      </c>
      <c r="H3" s="24" t="s">
        <v>82</v>
      </c>
      <c r="I3" s="24" t="s">
        <v>2</v>
      </c>
    </row>
    <row r="4" spans="1:9" x14ac:dyDescent="0.3">
      <c r="A4" s="2"/>
      <c r="B4" s="3" t="s">
        <v>3</v>
      </c>
      <c r="C4" s="14">
        <f>C5+C31</f>
        <v>10285933</v>
      </c>
      <c r="D4" s="14">
        <f>D5+D31</f>
        <v>10403018</v>
      </c>
      <c r="E4" s="4">
        <f>E5+E31</f>
        <v>10797287</v>
      </c>
      <c r="F4" s="5">
        <f>E4/C4</f>
        <v>1.0497139151110551</v>
      </c>
      <c r="G4" s="5">
        <f>E4/D4</f>
        <v>1.0378994826309058</v>
      </c>
      <c r="H4" s="4">
        <f>H5+H31</f>
        <v>10523854</v>
      </c>
      <c r="I4" s="5">
        <f>E4/H4</f>
        <v>1.0259822114597941</v>
      </c>
    </row>
    <row r="5" spans="1:9" ht="23.45" customHeight="1" x14ac:dyDescent="0.3">
      <c r="A5" s="6" t="s">
        <v>4</v>
      </c>
      <c r="B5" s="3" t="s">
        <v>5</v>
      </c>
      <c r="C5" s="14">
        <f>C6+C22</f>
        <v>5070179</v>
      </c>
      <c r="D5" s="14">
        <f>D6+D22</f>
        <v>5230179</v>
      </c>
      <c r="E5" s="14">
        <f>E6+E22</f>
        <v>6010733</v>
      </c>
      <c r="F5" s="5">
        <f t="shared" ref="F5:F36" si="0">E5/C5</f>
        <v>1.1855070600071516</v>
      </c>
      <c r="G5" s="5">
        <f t="shared" ref="G5:G36" si="1">E5/D5</f>
        <v>1.1492403988467699</v>
      </c>
      <c r="H5" s="14">
        <f>H6+H22</f>
        <v>5399492</v>
      </c>
      <c r="I5" s="5">
        <f t="shared" ref="I5:I29" si="2">E5/H5</f>
        <v>1.1132034272853817</v>
      </c>
    </row>
    <row r="6" spans="1:9" x14ac:dyDescent="0.3">
      <c r="A6" s="6"/>
      <c r="B6" s="7" t="s">
        <v>6</v>
      </c>
      <c r="C6" s="15">
        <f>C7+C9+C11+C13+C16+C20+C21</f>
        <v>4688676</v>
      </c>
      <c r="D6" s="15">
        <f>D7+D9+D11+D13+D16+D20+D21</f>
        <v>4848676</v>
      </c>
      <c r="E6" s="15">
        <f>E7+E9+E11+E13+E16+E20+E21</f>
        <v>5383916</v>
      </c>
      <c r="F6" s="5">
        <f t="shared" si="0"/>
        <v>1.1482806660131772</v>
      </c>
      <c r="G6" s="5">
        <f t="shared" si="1"/>
        <v>1.1103888979176997</v>
      </c>
      <c r="H6" s="15">
        <f>H7+H9+H11+H13+H16+H20+H21</f>
        <v>4866521</v>
      </c>
      <c r="I6" s="20">
        <f t="shared" si="2"/>
        <v>1.1063172233305887</v>
      </c>
    </row>
    <row r="7" spans="1:9" x14ac:dyDescent="0.3">
      <c r="A7" s="6" t="s">
        <v>7</v>
      </c>
      <c r="B7" s="3" t="s">
        <v>8</v>
      </c>
      <c r="C7" s="14">
        <f>C8</f>
        <v>3303956</v>
      </c>
      <c r="D7" s="14">
        <f>D8</f>
        <v>3303956</v>
      </c>
      <c r="E7" s="14">
        <f>E8</f>
        <v>3653558</v>
      </c>
      <c r="F7" s="5">
        <f t="shared" si="0"/>
        <v>1.1058131524753962</v>
      </c>
      <c r="G7" s="5">
        <f t="shared" si="1"/>
        <v>1.1058131524753962</v>
      </c>
      <c r="H7" s="4">
        <f>H8</f>
        <v>3207308</v>
      </c>
      <c r="I7" s="5">
        <f t="shared" si="2"/>
        <v>1.139135374588284</v>
      </c>
    </row>
    <row r="8" spans="1:9" x14ac:dyDescent="0.3">
      <c r="A8" s="2" t="s">
        <v>9</v>
      </c>
      <c r="B8" s="7" t="s">
        <v>10</v>
      </c>
      <c r="C8" s="15">
        <v>3303956</v>
      </c>
      <c r="D8" s="15">
        <v>3303956</v>
      </c>
      <c r="E8" s="9">
        <v>3653558</v>
      </c>
      <c r="F8" s="20">
        <f t="shared" si="0"/>
        <v>1.1058131524753962</v>
      </c>
      <c r="G8" s="5">
        <f t="shared" si="1"/>
        <v>1.1058131524753962</v>
      </c>
      <c r="H8" s="9">
        <v>3207308</v>
      </c>
      <c r="I8" s="20">
        <f t="shared" si="2"/>
        <v>1.139135374588284</v>
      </c>
    </row>
    <row r="9" spans="1:9" ht="45.6" customHeight="1" x14ac:dyDescent="0.3">
      <c r="A9" s="6" t="s">
        <v>11</v>
      </c>
      <c r="B9" s="3" t="s">
        <v>12</v>
      </c>
      <c r="C9" s="4">
        <f>C10</f>
        <v>59919</v>
      </c>
      <c r="D9" s="4">
        <f>D10</f>
        <v>59919</v>
      </c>
      <c r="E9" s="4">
        <f>E10</f>
        <v>61071</v>
      </c>
      <c r="F9" s="5">
        <f t="shared" si="0"/>
        <v>1.019225955039303</v>
      </c>
      <c r="G9" s="5">
        <f t="shared" si="1"/>
        <v>1.019225955039303</v>
      </c>
      <c r="H9" s="4">
        <f>H10</f>
        <v>56072</v>
      </c>
      <c r="I9" s="5">
        <f t="shared" si="2"/>
        <v>1.0891532315594237</v>
      </c>
    </row>
    <row r="10" spans="1:9" ht="39.6" customHeight="1" x14ac:dyDescent="0.3">
      <c r="A10" s="2" t="s">
        <v>13</v>
      </c>
      <c r="B10" s="7" t="s">
        <v>14</v>
      </c>
      <c r="C10" s="15">
        <v>59919</v>
      </c>
      <c r="D10" s="15">
        <v>59919</v>
      </c>
      <c r="E10" s="8">
        <v>61071</v>
      </c>
      <c r="F10" s="20">
        <f t="shared" si="0"/>
        <v>1.019225955039303</v>
      </c>
      <c r="G10" s="5">
        <f t="shared" si="1"/>
        <v>1.019225955039303</v>
      </c>
      <c r="H10" s="8">
        <v>56072</v>
      </c>
      <c r="I10" s="20">
        <f t="shared" si="2"/>
        <v>1.0891532315594237</v>
      </c>
    </row>
    <row r="11" spans="1:9" x14ac:dyDescent="0.3">
      <c r="A11" s="6" t="s">
        <v>15</v>
      </c>
      <c r="B11" s="3" t="s">
        <v>16</v>
      </c>
      <c r="C11" s="14">
        <v>635401</v>
      </c>
      <c r="D11" s="14">
        <v>635401</v>
      </c>
      <c r="E11" s="4">
        <v>748581</v>
      </c>
      <c r="F11" s="5">
        <f t="shared" si="0"/>
        <v>1.1781237360344097</v>
      </c>
      <c r="G11" s="5">
        <f t="shared" si="1"/>
        <v>1.1781237360344097</v>
      </c>
      <c r="H11" s="4">
        <v>578574</v>
      </c>
      <c r="I11" s="5">
        <f t="shared" si="2"/>
        <v>1.2938379533128002</v>
      </c>
    </row>
    <row r="12" spans="1:9" ht="29.45" customHeight="1" x14ac:dyDescent="0.3">
      <c r="A12" s="2" t="s">
        <v>17</v>
      </c>
      <c r="B12" s="7" t="s">
        <v>18</v>
      </c>
      <c r="C12" s="15">
        <v>544458</v>
      </c>
      <c r="D12" s="15">
        <v>544458</v>
      </c>
      <c r="E12" s="9">
        <v>640538</v>
      </c>
      <c r="F12" s="20">
        <f t="shared" si="0"/>
        <v>1.1764690756679119</v>
      </c>
      <c r="G12" s="5">
        <f t="shared" si="1"/>
        <v>1.1764690756679119</v>
      </c>
      <c r="H12" s="9">
        <v>479928</v>
      </c>
      <c r="I12" s="20">
        <f t="shared" si="2"/>
        <v>1.3346543648213898</v>
      </c>
    </row>
    <row r="13" spans="1:9" x14ac:dyDescent="0.3">
      <c r="A13" s="6" t="s">
        <v>19</v>
      </c>
      <c r="B13" s="3" t="s">
        <v>20</v>
      </c>
      <c r="C13" s="14">
        <f>SUM(C14:C15)</f>
        <v>647549</v>
      </c>
      <c r="D13" s="14">
        <f>SUM(D14:D15)</f>
        <v>807549</v>
      </c>
      <c r="E13" s="4">
        <f t="shared" ref="E13" si="3">SUM(E14:E15)</f>
        <v>876284</v>
      </c>
      <c r="F13" s="5">
        <f t="shared" si="0"/>
        <v>1.3532319561917323</v>
      </c>
      <c r="G13" s="5">
        <f t="shared" si="1"/>
        <v>1.0851155781259094</v>
      </c>
      <c r="H13" s="4">
        <f t="shared" ref="H13" si="4">SUM(H14:H15)</f>
        <v>981708</v>
      </c>
      <c r="I13" s="5">
        <f t="shared" si="2"/>
        <v>0.89261165234468909</v>
      </c>
    </row>
    <row r="14" spans="1:9" x14ac:dyDescent="0.3">
      <c r="A14" s="2" t="s">
        <v>71</v>
      </c>
      <c r="B14" s="7" t="s">
        <v>70</v>
      </c>
      <c r="C14" s="15">
        <v>145913</v>
      </c>
      <c r="D14" s="15">
        <v>145913</v>
      </c>
      <c r="E14" s="9">
        <v>148097</v>
      </c>
      <c r="F14" s="20">
        <f t="shared" si="0"/>
        <v>1.0149678232919617</v>
      </c>
      <c r="G14" s="5">
        <f t="shared" si="1"/>
        <v>1.0149678232919617</v>
      </c>
      <c r="H14" s="9">
        <v>139713</v>
      </c>
      <c r="I14" s="20">
        <f t="shared" si="2"/>
        <v>1.0600087321866971</v>
      </c>
    </row>
    <row r="15" spans="1:9" x14ac:dyDescent="0.3">
      <c r="A15" s="2" t="s">
        <v>73</v>
      </c>
      <c r="B15" s="7" t="s">
        <v>72</v>
      </c>
      <c r="C15" s="15">
        <v>501636</v>
      </c>
      <c r="D15" s="15">
        <v>661636</v>
      </c>
      <c r="E15" s="8">
        <v>728187</v>
      </c>
      <c r="F15" s="20">
        <f t="shared" si="0"/>
        <v>1.451624285338373</v>
      </c>
      <c r="G15" s="5">
        <f t="shared" si="1"/>
        <v>1.1005855183212521</v>
      </c>
      <c r="H15" s="8">
        <v>841995</v>
      </c>
      <c r="I15" s="20">
        <f t="shared" si="2"/>
        <v>0.86483530187233892</v>
      </c>
    </row>
    <row r="16" spans="1:9" ht="41.45" hidden="1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4">
        <f t="shared" si="5"/>
        <v>0</v>
      </c>
    </row>
    <row r="17" spans="1:9" hidden="1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hidden="1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hidden="1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41851</v>
      </c>
      <c r="D20" s="14">
        <v>41851</v>
      </c>
      <c r="E20" s="10">
        <v>44409</v>
      </c>
      <c r="F20" s="5">
        <f t="shared" si="0"/>
        <v>1.0611215980502258</v>
      </c>
      <c r="G20" s="5">
        <f t="shared" si="1"/>
        <v>1.0611215980502258</v>
      </c>
      <c r="H20" s="10">
        <v>42832</v>
      </c>
      <c r="I20" s="5">
        <f t="shared" si="2"/>
        <v>1.0368182667164736</v>
      </c>
    </row>
    <row r="21" spans="1:9" ht="45.6" customHeight="1" x14ac:dyDescent="0.3">
      <c r="A21" s="6" t="s">
        <v>31</v>
      </c>
      <c r="B21" s="3" t="s">
        <v>32</v>
      </c>
      <c r="C21" s="14">
        <v>0</v>
      </c>
      <c r="D21" s="14">
        <v>0</v>
      </c>
      <c r="E21" s="10">
        <v>13</v>
      </c>
      <c r="F21" s="25" t="e">
        <f t="shared" si="0"/>
        <v>#DIV/0!</v>
      </c>
      <c r="G21" s="25" t="e">
        <f t="shared" si="1"/>
        <v>#DIV/0!</v>
      </c>
      <c r="H21" s="10">
        <v>27</v>
      </c>
      <c r="I21" s="5"/>
    </row>
    <row r="22" spans="1:9" x14ac:dyDescent="0.3">
      <c r="A22" s="2"/>
      <c r="B22" s="7" t="s">
        <v>33</v>
      </c>
      <c r="C22" s="15">
        <f>C23+C24+C25+C26+C27+C28+C29</f>
        <v>381503</v>
      </c>
      <c r="D22" s="15">
        <f>D23+D24+D25+D26+D27+D28+D29</f>
        <v>381503</v>
      </c>
      <c r="E22" s="15">
        <f>E23+E24+E25+E26+E27+E28+E29</f>
        <v>626817</v>
      </c>
      <c r="F22" s="20">
        <f t="shared" si="0"/>
        <v>1.6430198451912568</v>
      </c>
      <c r="G22" s="5">
        <f t="shared" si="1"/>
        <v>1.6430198451912568</v>
      </c>
      <c r="H22" s="15">
        <f>H23+H24+H25+H26+H27+H28+H29</f>
        <v>532971</v>
      </c>
      <c r="I22" s="20">
        <f t="shared" si="2"/>
        <v>1.1760808749444154</v>
      </c>
    </row>
    <row r="23" spans="1:9" ht="45.6" customHeight="1" x14ac:dyDescent="0.3">
      <c r="A23" s="6" t="s">
        <v>34</v>
      </c>
      <c r="B23" s="3" t="s">
        <v>35</v>
      </c>
      <c r="C23" s="14">
        <v>323761</v>
      </c>
      <c r="D23" s="14">
        <v>323761</v>
      </c>
      <c r="E23" s="10">
        <v>461106</v>
      </c>
      <c r="F23" s="5">
        <f t="shared" si="0"/>
        <v>1.4242172466726999</v>
      </c>
      <c r="G23" s="5">
        <f t="shared" si="1"/>
        <v>1.4242172466726999</v>
      </c>
      <c r="H23" s="10">
        <v>414342</v>
      </c>
      <c r="I23" s="5">
        <f>E23/H23</f>
        <v>1.1128632868499935</v>
      </c>
    </row>
    <row r="24" spans="1:9" ht="29.45" customHeight="1" x14ac:dyDescent="0.3">
      <c r="A24" s="6" t="s">
        <v>36</v>
      </c>
      <c r="B24" s="3" t="s">
        <v>37</v>
      </c>
      <c r="C24" s="14">
        <v>1685</v>
      </c>
      <c r="D24" s="14">
        <v>1685</v>
      </c>
      <c r="E24" s="10">
        <v>2546</v>
      </c>
      <c r="F24" s="5">
        <f t="shared" si="0"/>
        <v>1.5109792284866468</v>
      </c>
      <c r="G24" s="5">
        <f t="shared" si="1"/>
        <v>1.5109792284866468</v>
      </c>
      <c r="H24" s="10">
        <v>3288</v>
      </c>
      <c r="I24" s="5">
        <f t="shared" si="2"/>
        <v>0.77433090024330897</v>
      </c>
    </row>
    <row r="25" spans="1:9" ht="43.15" customHeight="1" x14ac:dyDescent="0.3">
      <c r="A25" s="6" t="s">
        <v>38</v>
      </c>
      <c r="B25" s="3" t="s">
        <v>39</v>
      </c>
      <c r="C25" s="14">
        <v>8300</v>
      </c>
      <c r="D25" s="14">
        <v>8300</v>
      </c>
      <c r="E25" s="10">
        <v>32728</v>
      </c>
      <c r="F25" s="5">
        <f t="shared" si="0"/>
        <v>3.943132530120482</v>
      </c>
      <c r="G25" s="5">
        <f t="shared" si="1"/>
        <v>3.943132530120482</v>
      </c>
      <c r="H25" s="10">
        <v>17667</v>
      </c>
      <c r="I25" s="5">
        <f t="shared" si="2"/>
        <v>1.852493349182091</v>
      </c>
    </row>
    <row r="26" spans="1:9" ht="42" customHeight="1" x14ac:dyDescent="0.3">
      <c r="A26" s="6" t="s">
        <v>40</v>
      </c>
      <c r="B26" s="3" t="s">
        <v>41</v>
      </c>
      <c r="C26" s="14">
        <v>37257</v>
      </c>
      <c r="D26" s="14">
        <v>37257</v>
      </c>
      <c r="E26" s="10">
        <v>80042</v>
      </c>
      <c r="F26" s="5">
        <f t="shared" si="0"/>
        <v>2.1483748020506215</v>
      </c>
      <c r="G26" s="5">
        <f t="shared" si="1"/>
        <v>2.1483748020506215</v>
      </c>
      <c r="H26" s="10">
        <v>57084</v>
      </c>
      <c r="I26" s="5">
        <f t="shared" si="2"/>
        <v>1.4021792446219605</v>
      </c>
    </row>
    <row r="27" spans="1:9" ht="27" hidden="1" customHeight="1" x14ac:dyDescent="0.3">
      <c r="A27" s="6" t="s">
        <v>42</v>
      </c>
      <c r="B27" s="3" t="s">
        <v>43</v>
      </c>
      <c r="C27" s="14">
        <v>0</v>
      </c>
      <c r="D27" s="14">
        <v>0</v>
      </c>
      <c r="E27" s="10">
        <v>0</v>
      </c>
      <c r="F27" s="25" t="e">
        <f t="shared" si="0"/>
        <v>#DIV/0!</v>
      </c>
      <c r="G27" s="25" t="e">
        <f t="shared" si="1"/>
        <v>#DIV/0!</v>
      </c>
      <c r="H27" s="10"/>
      <c r="I27" s="25" t="e">
        <f t="shared" si="2"/>
        <v>#DIV/0!</v>
      </c>
    </row>
    <row r="28" spans="1:9" ht="28.15" customHeight="1" x14ac:dyDescent="0.3">
      <c r="A28" s="6" t="s">
        <v>44</v>
      </c>
      <c r="B28" s="3" t="s">
        <v>45</v>
      </c>
      <c r="C28" s="14">
        <v>4500</v>
      </c>
      <c r="D28" s="14">
        <v>4500</v>
      </c>
      <c r="E28" s="10">
        <v>24479</v>
      </c>
      <c r="F28" s="5">
        <f t="shared" si="0"/>
        <v>5.4397777777777776</v>
      </c>
      <c r="G28" s="5">
        <f t="shared" si="1"/>
        <v>5.4397777777777776</v>
      </c>
      <c r="H28" s="10">
        <v>15638</v>
      </c>
      <c r="I28" s="5">
        <f t="shared" si="2"/>
        <v>1.5653536257833482</v>
      </c>
    </row>
    <row r="29" spans="1:9" x14ac:dyDescent="0.3">
      <c r="A29" s="6" t="s">
        <v>46</v>
      </c>
      <c r="B29" s="11" t="s">
        <v>47</v>
      </c>
      <c r="C29" s="18">
        <v>6000</v>
      </c>
      <c r="D29" s="18">
        <v>6000</v>
      </c>
      <c r="E29" s="10">
        <v>25916</v>
      </c>
      <c r="F29" s="5">
        <f t="shared" si="0"/>
        <v>4.3193333333333337</v>
      </c>
      <c r="G29" s="5">
        <f t="shared" si="1"/>
        <v>4.3193333333333337</v>
      </c>
      <c r="H29" s="10">
        <v>24952</v>
      </c>
      <c r="I29" s="5">
        <f t="shared" si="2"/>
        <v>1.0386341776210324</v>
      </c>
    </row>
    <row r="30" spans="1:9" ht="55.9" hidden="1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5215754</v>
      </c>
      <c r="D31" s="18">
        <f>D32+D37+D39+D40+D41</f>
        <v>5172839</v>
      </c>
      <c r="E31" s="10">
        <f>E32+E37+E39+E40+E41</f>
        <v>4786554</v>
      </c>
      <c r="F31" s="5">
        <f t="shared" si="0"/>
        <v>0.91771084295770089</v>
      </c>
      <c r="G31" s="5">
        <f t="shared" si="1"/>
        <v>0.92532437216777863</v>
      </c>
      <c r="H31" s="10">
        <f>H32+H37+H39+H40+H41</f>
        <v>5124362</v>
      </c>
      <c r="I31" s="5">
        <f>E31/H31</f>
        <v>0.93407803742202444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5215754</v>
      </c>
      <c r="D32" s="18">
        <f>D33+D34+D35+D36</f>
        <v>5172839</v>
      </c>
      <c r="E32" s="10">
        <f t="shared" ref="E32" si="7">E33+E34+E35+E36</f>
        <v>4798938</v>
      </c>
      <c r="F32" s="5">
        <f t="shared" si="0"/>
        <v>0.92008518806676853</v>
      </c>
      <c r="G32" s="5">
        <f t="shared" si="1"/>
        <v>0.92771841536146782</v>
      </c>
      <c r="H32" s="10">
        <f t="shared" ref="H32" si="8">H33+H34+H35+H36</f>
        <v>5126550</v>
      </c>
      <c r="I32" s="5">
        <f>E32/H32</f>
        <v>0.93609503467244048</v>
      </c>
    </row>
    <row r="33" spans="1:9" ht="28.9" customHeight="1" x14ac:dyDescent="0.3">
      <c r="A33" s="2" t="s">
        <v>52</v>
      </c>
      <c r="B33" s="7" t="s">
        <v>53</v>
      </c>
      <c r="C33" s="16">
        <v>5296</v>
      </c>
      <c r="D33" s="16">
        <v>86543</v>
      </c>
      <c r="E33" s="9">
        <v>294550</v>
      </c>
      <c r="F33" s="20">
        <f t="shared" si="0"/>
        <v>55.617447129909365</v>
      </c>
      <c r="G33" s="20">
        <f t="shared" si="1"/>
        <v>3.4035103936771316</v>
      </c>
      <c r="H33" s="9">
        <v>5624</v>
      </c>
      <c r="I33" s="20">
        <f t="shared" ref="I33:I36" si="9">E33/H33</f>
        <v>52.373755334281647</v>
      </c>
    </row>
    <row r="34" spans="1:9" ht="46.15" customHeight="1" x14ac:dyDescent="0.3">
      <c r="A34" s="2" t="s">
        <v>54</v>
      </c>
      <c r="B34" s="7" t="s">
        <v>55</v>
      </c>
      <c r="C34" s="16">
        <v>2100393</v>
      </c>
      <c r="D34" s="16">
        <v>2007989</v>
      </c>
      <c r="E34" s="9">
        <v>1471208</v>
      </c>
      <c r="F34" s="20">
        <f t="shared" si="0"/>
        <v>0.70044415497480705</v>
      </c>
      <c r="G34" s="20">
        <f t="shared" si="1"/>
        <v>0.73267732044348843</v>
      </c>
      <c r="H34" s="9">
        <v>1988607</v>
      </c>
      <c r="I34" s="20">
        <f t="shared" si="9"/>
        <v>0.73981837537532558</v>
      </c>
    </row>
    <row r="35" spans="1:9" ht="28.9" customHeight="1" x14ac:dyDescent="0.3">
      <c r="A35" s="2" t="s">
        <v>56</v>
      </c>
      <c r="B35" s="7" t="s">
        <v>57</v>
      </c>
      <c r="C35" s="16">
        <v>3109065</v>
      </c>
      <c r="D35" s="16">
        <v>3077240</v>
      </c>
      <c r="E35" s="9">
        <v>3032341</v>
      </c>
      <c r="F35" s="20">
        <f t="shared" si="0"/>
        <v>0.97532248441251634</v>
      </c>
      <c r="G35" s="20">
        <f t="shared" si="1"/>
        <v>0.98540932783923252</v>
      </c>
      <c r="H35" s="9">
        <v>3130173</v>
      </c>
      <c r="I35" s="20">
        <f t="shared" si="9"/>
        <v>0.9687454974533356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1067</v>
      </c>
      <c r="E36" s="9">
        <v>839</v>
      </c>
      <c r="F36" s="20">
        <f t="shared" si="0"/>
        <v>0.83899999999999997</v>
      </c>
      <c r="G36" s="20">
        <f t="shared" si="1"/>
        <v>0.78631677600749761</v>
      </c>
      <c r="H36" s="9">
        <v>2146</v>
      </c>
      <c r="I36" s="20">
        <f t="shared" si="9"/>
        <v>0.39095992544268404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0">E38</f>
        <v>0</v>
      </c>
      <c r="F37" s="5"/>
      <c r="G37" s="5"/>
      <c r="H37" s="10">
        <f t="shared" ref="H37" si="11">H38</f>
        <v>0</v>
      </c>
      <c r="I37" s="21" t="e">
        <f t="shared" ref="I37:I39" si="12">E37/H38</f>
        <v>#DIV/0!</v>
      </c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21">
        <f t="shared" si="12"/>
        <v>0</v>
      </c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>
        <v>4468</v>
      </c>
      <c r="I39" s="5">
        <f t="shared" si="12"/>
        <v>0</v>
      </c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14890</v>
      </c>
      <c r="F40" s="5"/>
      <c r="G40" s="5"/>
      <c r="H40" s="10">
        <v>1289</v>
      </c>
      <c r="I40" s="5">
        <f>E40/H40</f>
        <v>11.551590380139643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-27274</v>
      </c>
      <c r="F41" s="5"/>
      <c r="G41" s="5"/>
      <c r="H41" s="10">
        <v>-7945</v>
      </c>
      <c r="I41" s="5">
        <f>E41/H41</f>
        <v>3.4328508495909378</v>
      </c>
    </row>
    <row r="42" spans="1:9" x14ac:dyDescent="0.3">
      <c r="H42" s="26"/>
    </row>
    <row r="43" spans="1:9" x14ac:dyDescent="0.3">
      <c r="A43" s="28"/>
      <c r="B43" s="28"/>
      <c r="C43" s="28"/>
      <c r="D43" s="22"/>
    </row>
  </sheetData>
  <mergeCells count="2">
    <mergeCell ref="A1:I1"/>
    <mergeCell ref="A43:C43"/>
  </mergeCells>
  <pageMargins left="0" right="0" top="0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2021-10-07T07:39:29Z</cp:lastPrinted>
  <dcterms:created xsi:type="dcterms:W3CDTF">2017-12-11T14:03:53Z</dcterms:created>
  <dcterms:modified xsi:type="dcterms:W3CDTF">2022-03-10T07:54:43Z</dcterms:modified>
</cp:coreProperties>
</file>