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5" i="3"/>
  <c r="E28" i="4"/>
  <c r="E73" i="4" l="1"/>
  <c r="E27" i="4"/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C6" i="3" s="1"/>
  <c r="D17" i="3"/>
  <c r="C17" i="3"/>
  <c r="D37" i="3"/>
  <c r="C37" i="3"/>
  <c r="C23" i="3"/>
  <c r="E23" i="3" s="1"/>
  <c r="D6" i="3" l="1"/>
  <c r="D5" i="3" s="1"/>
  <c r="E14" i="3"/>
  <c r="E32" i="3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<sst xmlns="http://schemas.openxmlformats.org/spreadsheetml/2006/main" count="245" uniqueCount="245">
  <si>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</si>
  <si>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</si>
  <si>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</si>
  <si>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</si>
  <si>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</si>
  <si>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</si>
  <si>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</si>
  <si>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</si>
  <si>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</si>
  <si>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</si>
  <si>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</si>
  <si>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</si>
  <si>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</si>
  <si>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</si>
  <si>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</si>
  <si>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</si>
  <si>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</si>
  <si>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</si>
  <si>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</si>
  <si>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</si>
  <si>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</si>
  <si>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</si>
  <si>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</si>
  <si>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</si>
  <si>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</si>
  <si>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</si>
  <si>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</si>
  <si>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</si>
  <si>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</si>
  <si>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</si>
  <si>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</si>
  <si>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</si>
  <si>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</si>
  <si>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</si>
  <si>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</si>
  <si>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</si>
  <si>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</si>
  <si>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</si>
  <si>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</si>
  <si>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</si>
  <si>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</si>
  <si>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</si>
  <si>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</si>
  <si>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</si>
  <si>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</si>
  <si>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</si>
  <si>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</si>
  <si>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</si>
  <si>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</si>
  <si>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</si>
  <si>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</si>
  <si>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</si>
  <si>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</si>
  <si>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</si>
  <si>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</si>
  <si>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</si>
  <si>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</si>
  <si>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</si>
  <si>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</si>
  <si>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</si>
  <si>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</si>
  <si>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</si>
  <si>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</si>
  <si>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</si>
  <si>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</si>
  <si>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</si>
  <si>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</si>
  <si>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</si>
  <si>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</si>
  <si>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</si>
  <si>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</si>
  <si>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</si>
  <si>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</si>
  <si>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</si>
  <si>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</si>
  <si>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</si>
  <si>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</si>
  <si>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</si>
  <si>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</si>
  <si>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</si>
  <si>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</si>
  <si>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</si>
  <si>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</si>
  <si>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</si>
  <si>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</si>
  <si>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</si>
  <si>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</si>
  <si>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</si>
  <si>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</si>
  <si>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</si>
  <si>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</si>
  <si>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</si>
  <si>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</si>
  <si>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</si>
  <si>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</si>
  <si>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</si>
  <si>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</si>
  <si>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</si>
  <si>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</si>
  <si>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</si>
  <si>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</si>
  <si>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</si>
  <si>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</si>
  <si>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</si>
  <si>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</si>
  <si>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</si>
  <si>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</si>
  <si>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</si>
  <si>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</si>
  <si>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</si>
  <si>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</si>
  <si>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</si>
  <si>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</si>
  <si>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</si>
  <si>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</si>
  <si>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</si>
  <si>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</si>
  <si>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</si>
  <si>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</si>
  <si>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</si>
  <si>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</si>
  <si>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</si>
  <si>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</si>
  <si>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</si>
  <si>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</si>
  <si>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</si>
  <si>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</si>
  <si>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</si>
  <si>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</si>
  <si>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</si>
  <si>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</si>
  <si>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</si>
  <si>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</si>
  <si>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</si>
  <si>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</si>
  <si>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</si>
  <si>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</si>
  <si>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</si>
  <si>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</si>
  <si>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</si>
  <si>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</si>
  <si>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</si>
  <si>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</si>
  <si>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</si>
  <si>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</si>
  <si>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</si>
  <si>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</si>
  <si>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</si>
  <si>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</si>
  <si>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</si>
  <si>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</si>
  <si>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</si>
  <si>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</si>
  <si>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</si>
  <si>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</si>
  <si>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</si>
  <si>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</si>
  <si>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</si>
  <si>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</si>
  <si>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</si>
  <si>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</si>
  <si>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</si>
  <si>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</si>
  <si>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</si>
  <si>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</si>
  <si>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</si>
  <si>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</si>
  <si>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</si>
  <si>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</si>
  <si>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</si>
  <si>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</si>
  <si>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</si>
  <si>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</si>
  <si>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</si>
  <si>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</si>
  <si>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</si>
  <si>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</si>
  <si>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</si>
  <si>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</si>
  <si>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</si>
  <si>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</si>
  <si>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</si>
  <si>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</si>
  <si>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</si>
  <si>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</si>
  <si>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</si>
  <si>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</si>
  <si>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</si>
  <si>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</si>
  <si>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</si>
  <si>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</si>
  <si>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</si>
  <si>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</si>
  <si>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</si>
  <si>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</si>
  <si>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</si>
  <si>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</si>
  <si>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</si>
  <si>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</si>
  <si>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</si>
  <si>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</si>
  <si>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</si>
  <si>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</si>
  <si>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</si>
  <si>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</si>
  <si>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</si>
  <si>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</si>
  <si>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</si>
  <si>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</si>
  <si>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</si>
  <si>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</si>
  <si>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</si>
  <si>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</si>
  <si>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</si>
  <si>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</si>
  <si>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</si>
  <si>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</si>
  <si>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</si>
  <si>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</si>
  <si>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</si>
  <si>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</si>
  <si>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</si>
  <si>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</si>
  <si>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</si>
  <si>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</si>
  <si>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</si>
  <si>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</si>
  <si>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</si>
  <si>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</si>
  <si>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</si>
  <si>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</si>
  <si>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</si>
  <si>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</si>
  <si>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</si>
  <si>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</si>
  <si>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</si>
  <si>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2021 год, 
тыс. руб.</t>
  </si>
  <si>
    <t>Утвержденные бюджетные назначения на 2021 год, тыс. руб.</t>
  </si>
  <si>
    <t>% исполнения утвержденных бюджетных назначений на  2021 год</t>
  </si>
  <si>
    <t>0602</t>
  </si>
  <si>
    <t>Сбор, удаление отходов и очистка сточных вод</t>
  </si>
  <si>
    <t xml:space="preserve">% исполнение годового плана </t>
  </si>
  <si>
    <t>Фактически исполнено по состоянию на 01.05.2021, тыс. руб.</t>
  </si>
  <si>
    <t>Cведения об исполнении бюджета городского округа Щёлково Московской области по состоянию на 01.06.2021</t>
  </si>
  <si>
    <t>Фактически исполнено по состоянию на 01.06.2021, 
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</si>
</sst>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243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244</v>
      </c>
      <c r="E3" s="19" t="s">
        <v>241</v>
      </c>
    </row>
    <row r="4" spans="1:5" x14ac:dyDescent="0.3">
      <c r="A4" s="18"/>
      <c r="B4" s="20" t="s">
        <v>2</v>
      </c>
      <c r="C4" s="21">
        <f>C5+C31</f>
        <v>10285933</v>
      </c>
      <c r="D4" s="21">
        <f t="shared" ref="D4" si="0">D5+D31</f>
        <v>3673416</v>
      </c>
      <c r="E4" s="22">
        <f>D4/C4</f>
        <v>0.35713007269248204</v>
      </c>
    </row>
    <row r="5" spans="1:5" x14ac:dyDescent="0.3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2029646</v>
      </c>
      <c r="E5" s="22">
        <f t="shared" ref="E5:E35" si="2">D5/C5</f>
        <v>0.40031052158119074</v>
      </c>
    </row>
    <row r="6" spans="1:5" x14ac:dyDescent="0.3">
      <c r="A6" s="23"/>
      <c r="B6" s="24" t="s">
        <v>5</v>
      </c>
      <c r="C6" s="25">
        <f>C7+C9+C12+C14+C17+C21+C22</f>
        <v>4688676</v>
      </c>
      <c r="D6" s="25">
        <f>D7+D9+D12+D14+D17+D21+D22</f>
        <v>1779052</v>
      </c>
      <c r="E6" s="22">
        <f t="shared" si="2"/>
        <v>0.37943590045462727</v>
      </c>
    </row>
    <row r="7" spans="1:5" x14ac:dyDescent="0.3">
      <c r="A7" s="23" t="s">
        <v>6</v>
      </c>
      <c r="B7" s="20" t="s">
        <v>7</v>
      </c>
      <c r="C7" s="21">
        <f>C8</f>
        <v>3303956</v>
      </c>
      <c r="D7" s="21">
        <f>D8</f>
        <v>1140619</v>
      </c>
      <c r="E7" s="22">
        <f t="shared" si="2"/>
        <v>0.34522826575172311</v>
      </c>
    </row>
    <row r="8" spans="1:5" x14ac:dyDescent="0.3">
      <c r="A8" s="18" t="s">
        <v>8</v>
      </c>
      <c r="B8" s="24" t="s">
        <v>9</v>
      </c>
      <c r="C8" s="25">
        <v>3303956</v>
      </c>
      <c r="D8" s="26">
        <v>1140619</v>
      </c>
      <c r="E8" s="22">
        <f t="shared" si="2"/>
        <v>0.34522826575172311</v>
      </c>
    </row>
    <row r="9" spans="1:5" ht="56.25" x14ac:dyDescent="0.3">
      <c r="A9" s="23" t="s">
        <v>10</v>
      </c>
      <c r="B9" s="20" t="s">
        <v>11</v>
      </c>
      <c r="C9" s="21">
        <f>C10</f>
        <v>59919</v>
      </c>
      <c r="D9" s="21">
        <f>D10</f>
        <v>23391</v>
      </c>
      <c r="E9" s="22">
        <f t="shared" si="2"/>
        <v>0.39037700896209881</v>
      </c>
    </row>
    <row r="10" spans="1:5" ht="37.5" x14ac:dyDescent="0.3">
      <c r="A10" s="18" t="s">
        <v>12</v>
      </c>
      <c r="B10" s="24" t="s">
        <v>13</v>
      </c>
      <c r="C10" s="25">
        <v>59919</v>
      </c>
      <c r="D10" s="25">
        <v>23391</v>
      </c>
      <c r="E10" s="22">
        <f t="shared" si="2"/>
        <v>0.39037700896209881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635401</v>
      </c>
      <c r="D12" s="21">
        <v>346562</v>
      </c>
      <c r="E12" s="22">
        <f t="shared" si="2"/>
        <v>0.54542249697435163</v>
      </c>
    </row>
    <row r="13" spans="1:5" ht="37.5" x14ac:dyDescent="0.3">
      <c r="A13" s="18" t="s">
        <v>16</v>
      </c>
      <c r="B13" s="24" t="s">
        <v>17</v>
      </c>
      <c r="C13" s="25">
        <v>544458</v>
      </c>
      <c r="D13" s="26">
        <v>288206</v>
      </c>
      <c r="E13" s="22">
        <f t="shared" si="2"/>
        <v>0.52934477957895743</v>
      </c>
    </row>
    <row r="14" spans="1:5" x14ac:dyDescent="0.3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251272</v>
      </c>
      <c r="E14" s="22">
        <f t="shared" si="2"/>
        <v>0.38803550001621501</v>
      </c>
    </row>
    <row r="15" spans="1:5" x14ac:dyDescent="0.3">
      <c r="A15" s="18" t="s">
        <v>71</v>
      </c>
      <c r="B15" s="24" t="s">
        <v>70</v>
      </c>
      <c r="C15" s="25">
        <v>145913</v>
      </c>
      <c r="D15" s="26">
        <v>11956</v>
      </c>
      <c r="E15" s="22">
        <f t="shared" si="2"/>
        <v>8.193923776496953E-2</v>
      </c>
    </row>
    <row r="16" spans="1:5" x14ac:dyDescent="0.3">
      <c r="A16" s="18" t="s">
        <v>73</v>
      </c>
      <c r="B16" s="24" t="s">
        <v>72</v>
      </c>
      <c r="C16" s="25">
        <v>501636</v>
      </c>
      <c r="D16" s="25">
        <v>239316</v>
      </c>
      <c r="E16" s="22">
        <f t="shared" si="2"/>
        <v>0.47707102361074566</v>
      </c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41851</v>
      </c>
      <c r="D21" s="29">
        <v>17195</v>
      </c>
      <c r="E21" s="22">
        <f t="shared" si="2"/>
        <v>0.41086234498578289</v>
      </c>
    </row>
    <row r="22" spans="1:5" ht="56.25" x14ac:dyDescent="0.3">
      <c r="A22" s="23" t="s">
        <v>30</v>
      </c>
      <c r="B22" s="20" t="s">
        <v>31</v>
      </c>
      <c r="C22" s="21"/>
      <c r="D22" s="29">
        <v>13</v>
      </c>
      <c r="E22" s="22"/>
    </row>
    <row r="23" spans="1:5" x14ac:dyDescent="0.3">
      <c r="A23" s="18"/>
      <c r="B23" s="24" t="s">
        <v>32</v>
      </c>
      <c r="C23" s="25">
        <f>C24+C25+C26+C27+C28+C29+C30</f>
        <v>381503</v>
      </c>
      <c r="D23" s="25">
        <f>D24+D25+D26+D27+D28+D29+D30</f>
        <v>250594</v>
      </c>
      <c r="E23" s="22">
        <f t="shared" si="2"/>
        <v>0.65685984120701546</v>
      </c>
    </row>
    <row r="24" spans="1:5" ht="57.75" customHeight="1" x14ac:dyDescent="0.3">
      <c r="A24" s="23" t="s">
        <v>33</v>
      </c>
      <c r="B24" s="20" t="s">
        <v>34</v>
      </c>
      <c r="C24" s="21">
        <v>323761</v>
      </c>
      <c r="D24" s="29">
        <v>177197</v>
      </c>
      <c r="E24" s="22">
        <f t="shared" si="2"/>
        <v>0.54730804513205733</v>
      </c>
    </row>
    <row r="25" spans="1:5" ht="37.5" x14ac:dyDescent="0.3">
      <c r="A25" s="23" t="s">
        <v>35</v>
      </c>
      <c r="B25" s="20" t="s">
        <v>36</v>
      </c>
      <c r="C25" s="21">
        <v>1685</v>
      </c>
      <c r="D25" s="29">
        <v>2062</v>
      </c>
      <c r="E25" s="22">
        <f t="shared" si="2"/>
        <v>1.2237388724035609</v>
      </c>
    </row>
    <row r="26" spans="1:5" ht="33" customHeight="1" x14ac:dyDescent="0.3">
      <c r="A26" s="23" t="s">
        <v>37</v>
      </c>
      <c r="B26" s="20" t="s">
        <v>38</v>
      </c>
      <c r="C26" s="21">
        <v>8300</v>
      </c>
      <c r="D26" s="29">
        <v>17627</v>
      </c>
      <c r="E26" s="22">
        <f t="shared" si="2"/>
        <v>2.1237349397590362</v>
      </c>
    </row>
    <row r="27" spans="1:5" ht="37.5" x14ac:dyDescent="0.3">
      <c r="A27" s="23" t="s">
        <v>39</v>
      </c>
      <c r="B27" s="20" t="s">
        <v>40</v>
      </c>
      <c r="C27" s="21">
        <v>37257</v>
      </c>
      <c r="D27" s="29">
        <v>39387</v>
      </c>
      <c r="E27" s="22">
        <f t="shared" si="2"/>
        <v>1.0571704646106772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4500</v>
      </c>
      <c r="D29" s="29">
        <v>10678</v>
      </c>
      <c r="E29" s="22">
        <f t="shared" si="2"/>
        <v>2.3728888888888888</v>
      </c>
    </row>
    <row r="30" spans="1:5" x14ac:dyDescent="0.3">
      <c r="A30" s="23" t="s">
        <v>45</v>
      </c>
      <c r="B30" s="30" t="s">
        <v>46</v>
      </c>
      <c r="C30" s="29">
        <v>6000</v>
      </c>
      <c r="D30" s="29">
        <v>3643</v>
      </c>
      <c r="E30" s="22">
        <f t="shared" si="2"/>
        <v>0.60716666666666663</v>
      </c>
    </row>
    <row r="31" spans="1:5" x14ac:dyDescent="0.3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1643770</v>
      </c>
      <c r="E31" s="22">
        <f t="shared" si="2"/>
        <v>0.31515481750097879</v>
      </c>
    </row>
    <row r="32" spans="1:5" ht="56.25" x14ac:dyDescent="0.3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1655470</v>
      </c>
      <c r="E32" s="22">
        <f t="shared" si="2"/>
        <v>0.31739802145576651</v>
      </c>
    </row>
    <row r="33" spans="1:5" ht="37.5" x14ac:dyDescent="0.3">
      <c r="A33" s="18" t="s">
        <v>51</v>
      </c>
      <c r="B33" s="24" t="s">
        <v>52</v>
      </c>
      <c r="C33" s="26">
        <v>5296</v>
      </c>
      <c r="D33" s="26">
        <v>2207</v>
      </c>
      <c r="E33" s="22">
        <f t="shared" si="2"/>
        <v>0.41672960725075531</v>
      </c>
    </row>
    <row r="34" spans="1:5" ht="37.5" x14ac:dyDescent="0.3">
      <c r="A34" s="18" t="s">
        <v>53</v>
      </c>
      <c r="B34" s="24" t="s">
        <v>54</v>
      </c>
      <c r="C34" s="26">
        <v>2100393</v>
      </c>
      <c r="D34" s="26">
        <v>184871</v>
      </c>
      <c r="E34" s="22">
        <f t="shared" si="2"/>
        <v>8.8017337707752788E-2</v>
      </c>
    </row>
    <row r="35" spans="1:5" ht="37.5" x14ac:dyDescent="0.3">
      <c r="A35" s="18" t="s">
        <v>55</v>
      </c>
      <c r="B35" s="24" t="s">
        <v>56</v>
      </c>
      <c r="C35" s="26">
        <v>3109065</v>
      </c>
      <c r="D35" s="26">
        <v>1468392</v>
      </c>
      <c r="E35" s="22">
        <f t="shared" si="2"/>
        <v>0.47229376034273968</v>
      </c>
    </row>
    <row r="36" spans="1:5" x14ac:dyDescent="0.3">
      <c r="A36" s="18" t="s">
        <v>57</v>
      </c>
      <c r="B36" s="24" t="s">
        <v>58</v>
      </c>
      <c r="C36" s="26">
        <v>1000</v>
      </c>
      <c r="D36" s="26"/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14885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-26585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242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11140423</v>
      </c>
      <c r="D4" s="8">
        <f t="shared" ref="D4" si="0">D5+D16+D19+D23+D34+D40+D44+D53+D56+D64+D70+D75+D79+D81</f>
        <v>3397829</v>
      </c>
      <c r="E4" s="9">
        <f>D4/C4</f>
        <v>0.30499999865355204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1658375</v>
      </c>
      <c r="D5" s="8">
        <f t="shared" ref="D5" si="1">SUM(D6:D15)</f>
        <v>433373</v>
      </c>
      <c r="E5" s="9">
        <f t="shared" ref="E5:E69" si="2">D5/C5</f>
        <v>0.2613238863345142</v>
      </c>
    </row>
    <row r="6" spans="1:5" ht="40.15" customHeight="1" x14ac:dyDescent="0.2">
      <c r="A6" s="11" t="s">
        <v>79</v>
      </c>
      <c r="B6" s="3" t="s">
        <v>80</v>
      </c>
      <c r="C6" s="12">
        <v>3193</v>
      </c>
      <c r="D6" s="12">
        <v>1007</v>
      </c>
      <c r="E6" s="13">
        <f t="shared" si="2"/>
        <v>0.31537738803632948</v>
      </c>
    </row>
    <row r="7" spans="1:5" ht="52.9" customHeight="1" x14ac:dyDescent="0.2">
      <c r="A7" s="11" t="s">
        <v>81</v>
      </c>
      <c r="B7" s="3" t="s">
        <v>82</v>
      </c>
      <c r="C7" s="12">
        <v>21225</v>
      </c>
      <c r="D7" s="12">
        <v>6779</v>
      </c>
      <c r="E7" s="13">
        <f t="shared" si="2"/>
        <v>0.31938751472320376</v>
      </c>
    </row>
    <row r="8" spans="1:5" ht="52.9" customHeight="1" x14ac:dyDescent="0.2">
      <c r="A8" s="11" t="s">
        <v>83</v>
      </c>
      <c r="B8" s="3" t="s">
        <v>84</v>
      </c>
      <c r="C8" s="12">
        <v>411809</v>
      </c>
      <c r="D8" s="12">
        <v>138047</v>
      </c>
      <c r="E8" s="13">
        <f t="shared" si="2"/>
        <v>0.33522093980461815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77687</v>
      </c>
      <c r="D10" s="12">
        <v>28047</v>
      </c>
      <c r="E10" s="13">
        <f t="shared" si="2"/>
        <v>0.36102565422786309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1143461</v>
      </c>
      <c r="D15" s="12">
        <v>259493</v>
      </c>
      <c r="E15" s="13">
        <f t="shared" si="2"/>
        <v>0.22693646744401427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194987</v>
      </c>
      <c r="D19" s="8">
        <f t="shared" ref="D19" si="4">SUM(D20:D22)</f>
        <v>36231</v>
      </c>
      <c r="E19" s="9">
        <f t="shared" si="2"/>
        <v>0.18581238749249951</v>
      </c>
    </row>
    <row r="20" spans="1:5" ht="42.6" customHeight="1" x14ac:dyDescent="0.2">
      <c r="A20" s="11" t="s">
        <v>107</v>
      </c>
      <c r="B20" s="3" t="s">
        <v>108</v>
      </c>
      <c r="C20" s="12">
        <v>1300</v>
      </c>
      <c r="D20" s="12">
        <v>434</v>
      </c>
      <c r="E20" s="13">
        <f t="shared" si="2"/>
        <v>0.33384615384615385</v>
      </c>
    </row>
    <row r="21" spans="1:5" ht="33" customHeight="1" x14ac:dyDescent="0.2">
      <c r="A21" s="11" t="s">
        <v>109</v>
      </c>
      <c r="B21" s="3" t="s">
        <v>110</v>
      </c>
      <c r="C21" s="12">
        <v>106522</v>
      </c>
      <c r="D21" s="12">
        <v>29610</v>
      </c>
      <c r="E21" s="13"/>
    </row>
    <row r="22" spans="1:5" ht="33" customHeight="1" x14ac:dyDescent="0.2">
      <c r="A22" s="11" t="s">
        <v>111</v>
      </c>
      <c r="B22" s="3" t="s">
        <v>112</v>
      </c>
      <c r="C22" s="12">
        <v>87165</v>
      </c>
      <c r="D22" s="5">
        <v>6187</v>
      </c>
      <c r="E22" s="13">
        <f t="shared" si="2"/>
        <v>7.0980324671599843E-2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664212</v>
      </c>
      <c r="D23" s="8">
        <f t="shared" ref="D23" si="5">SUM(D24:D33)</f>
        <v>92586</v>
      </c>
      <c r="E23" s="9">
        <f t="shared" si="2"/>
        <v>0.13939224223591262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4416</v>
      </c>
      <c r="D27" s="12">
        <v>2300</v>
      </c>
      <c r="E27" s="13">
        <f t="shared" si="2"/>
        <v>0.52083333333333337</v>
      </c>
    </row>
    <row r="28" spans="1:5" ht="33" customHeight="1" x14ac:dyDescent="0.2">
      <c r="A28" s="11" t="s">
        <v>123</v>
      </c>
      <c r="B28" s="3" t="s">
        <v>124</v>
      </c>
      <c r="C28" s="12">
        <v>2500</v>
      </c>
      <c r="D28" s="12">
        <v>146</v>
      </c>
      <c r="E28" s="13">
        <f t="shared" si="2"/>
        <v>5.8400000000000001E-2</v>
      </c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2891</v>
      </c>
      <c r="D30" s="12">
        <v>1058</v>
      </c>
      <c r="E30" s="13">
        <f t="shared" si="2"/>
        <v>0.36596333448633689</v>
      </c>
    </row>
    <row r="31" spans="1:5" ht="33" customHeight="1" x14ac:dyDescent="0.2">
      <c r="A31" s="11" t="s">
        <v>129</v>
      </c>
      <c r="B31" s="3" t="s">
        <v>130</v>
      </c>
      <c r="C31" s="12">
        <v>610145</v>
      </c>
      <c r="D31" s="12">
        <v>74419</v>
      </c>
      <c r="E31" s="13">
        <f t="shared" si="2"/>
        <v>0.1219693679371297</v>
      </c>
    </row>
    <row r="32" spans="1:5" ht="33" customHeight="1" x14ac:dyDescent="0.2">
      <c r="A32" s="11" t="s">
        <v>131</v>
      </c>
      <c r="B32" s="3" t="s">
        <v>132</v>
      </c>
      <c r="C32" s="12"/>
      <c r="D32" s="12"/>
      <c r="E32" s="13"/>
    </row>
    <row r="33" spans="1:5" ht="33" customHeight="1" x14ac:dyDescent="0.2">
      <c r="A33" s="11" t="s">
        <v>133</v>
      </c>
      <c r="B33" s="3" t="s">
        <v>134</v>
      </c>
      <c r="C33" s="12">
        <v>44260</v>
      </c>
      <c r="D33" s="5">
        <v>14663</v>
      </c>
      <c r="E33" s="13">
        <f t="shared" si="2"/>
        <v>0.33129236330772704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1285068</v>
      </c>
      <c r="D34" s="8">
        <f t="shared" ref="D34" si="6">SUM(D35:D39)</f>
        <v>155901</v>
      </c>
      <c r="E34" s="9">
        <f t="shared" si="2"/>
        <v>0.12131731550392665</v>
      </c>
    </row>
    <row r="35" spans="1:5" ht="33" customHeight="1" x14ac:dyDescent="0.2">
      <c r="A35" s="11" t="s">
        <v>137</v>
      </c>
      <c r="B35" s="3" t="s">
        <v>138</v>
      </c>
      <c r="C35" s="12">
        <v>68867</v>
      </c>
      <c r="D35" s="12">
        <v>7099</v>
      </c>
      <c r="E35" s="13">
        <f t="shared" si="2"/>
        <v>0.10308275371367999</v>
      </c>
    </row>
    <row r="36" spans="1:5" ht="33" customHeight="1" x14ac:dyDescent="0.2">
      <c r="A36" s="11" t="s">
        <v>139</v>
      </c>
      <c r="B36" s="3" t="s">
        <v>140</v>
      </c>
      <c r="C36" s="12">
        <v>515432</v>
      </c>
      <c r="D36" s="5">
        <v>15621</v>
      </c>
      <c r="E36" s="13">
        <f t="shared" si="2"/>
        <v>3.0306616585698987E-2</v>
      </c>
    </row>
    <row r="37" spans="1:5" ht="33" customHeight="1" x14ac:dyDescent="0.2">
      <c r="A37" s="11" t="s">
        <v>141</v>
      </c>
      <c r="B37" s="3" t="s">
        <v>142</v>
      </c>
      <c r="C37" s="12">
        <v>700769</v>
      </c>
      <c r="D37" s="12">
        <v>133181</v>
      </c>
      <c r="E37" s="13">
        <f t="shared" si="2"/>
        <v>0.19004978816129139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118287</v>
      </c>
      <c r="D40" s="8">
        <f>SUM(D41:D43)</f>
        <v>1474</v>
      </c>
      <c r="E40" s="9">
        <f t="shared" si="2"/>
        <v>1.246121720899169E-2</v>
      </c>
    </row>
    <row r="41" spans="1:5" ht="33" customHeight="1" x14ac:dyDescent="0.2">
      <c r="A41" s="11" t="s">
        <v>239</v>
      </c>
      <c r="B41" s="3" t="s">
        <v>240</v>
      </c>
      <c r="C41" s="12">
        <v>83000</v>
      </c>
      <c r="D41" s="12"/>
      <c r="E41" s="9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5032</v>
      </c>
      <c r="D42" s="12">
        <v>396</v>
      </c>
      <c r="E42" s="13">
        <f t="shared" si="2"/>
        <v>7.8696343402225755E-2</v>
      </c>
    </row>
    <row r="43" spans="1:5" ht="33" customHeight="1" x14ac:dyDescent="0.2">
      <c r="A43" s="11" t="s">
        <v>151</v>
      </c>
      <c r="B43" s="3" t="s">
        <v>152</v>
      </c>
      <c r="C43" s="12">
        <v>30255</v>
      </c>
      <c r="D43" s="12">
        <v>1078</v>
      </c>
      <c r="E43" s="13">
        <f t="shared" si="2"/>
        <v>3.56304743017683E-2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5844675</v>
      </c>
      <c r="D44" s="8">
        <f t="shared" ref="D44" si="7">SUM(D45:D52)</f>
        <v>2230158</v>
      </c>
      <c r="E44" s="9">
        <f t="shared" si="2"/>
        <v>0.38157091711686281</v>
      </c>
    </row>
    <row r="45" spans="1:5" ht="33" customHeight="1" x14ac:dyDescent="0.2">
      <c r="A45" s="11" t="s">
        <v>155</v>
      </c>
      <c r="B45" s="3" t="s">
        <v>156</v>
      </c>
      <c r="C45" s="12">
        <v>1663331</v>
      </c>
      <c r="D45" s="12">
        <v>764895</v>
      </c>
      <c r="E45" s="13">
        <f t="shared" si="2"/>
        <v>0.45985735851733661</v>
      </c>
    </row>
    <row r="46" spans="1:5" ht="33" customHeight="1" x14ac:dyDescent="0.2">
      <c r="A46" s="11" t="s">
        <v>157</v>
      </c>
      <c r="B46" s="3" t="s">
        <v>158</v>
      </c>
      <c r="C46" s="12">
        <v>3546542</v>
      </c>
      <c r="D46" s="12">
        <v>1189973</v>
      </c>
      <c r="E46" s="13">
        <f t="shared" si="2"/>
        <v>0.3355304970306287</v>
      </c>
    </row>
    <row r="47" spans="1:5" ht="33" customHeight="1" x14ac:dyDescent="0.2">
      <c r="A47" s="11" t="s">
        <v>159</v>
      </c>
      <c r="B47" s="3" t="s">
        <v>160</v>
      </c>
      <c r="C47" s="12">
        <v>543611</v>
      </c>
      <c r="D47" s="12">
        <v>248241</v>
      </c>
      <c r="E47" s="13">
        <f t="shared" si="2"/>
        <v>0.45665190733815175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30769</v>
      </c>
      <c r="D51" s="5">
        <v>8222</v>
      </c>
      <c r="E51" s="13">
        <f t="shared" si="2"/>
        <v>0.26721700412753097</v>
      </c>
    </row>
    <row r="52" spans="1:5" ht="33" customHeight="1" x14ac:dyDescent="0.2">
      <c r="A52" s="11" t="s">
        <v>169</v>
      </c>
      <c r="B52" s="3" t="s">
        <v>170</v>
      </c>
      <c r="C52" s="12">
        <v>60422</v>
      </c>
      <c r="D52" s="12">
        <v>18827</v>
      </c>
      <c r="E52" s="13">
        <f t="shared" si="2"/>
        <v>0.31159180430968852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720755</v>
      </c>
      <c r="D53" s="8">
        <f>SUM(D54:D55)</f>
        <v>228589</v>
      </c>
      <c r="E53" s="9">
        <f t="shared" si="2"/>
        <v>0.3171521529507253</v>
      </c>
    </row>
    <row r="54" spans="1:5" ht="33" customHeight="1" x14ac:dyDescent="0.2">
      <c r="A54" s="11" t="s">
        <v>173</v>
      </c>
      <c r="B54" s="3" t="s">
        <v>174</v>
      </c>
      <c r="C54" s="12">
        <v>704159</v>
      </c>
      <c r="D54" s="12">
        <v>222966</v>
      </c>
      <c r="E54" s="13">
        <f t="shared" si="2"/>
        <v>0.31664155396721477</v>
      </c>
    </row>
    <row r="55" spans="1:5" ht="33" customHeight="1" x14ac:dyDescent="0.2">
      <c r="A55" s="11" t="s">
        <v>175</v>
      </c>
      <c r="B55" s="3" t="s">
        <v>176</v>
      </c>
      <c r="C55" s="12">
        <v>16596</v>
      </c>
      <c r="D55" s="12">
        <v>5623</v>
      </c>
      <c r="E55" s="13">
        <f t="shared" si="2"/>
        <v>0.33881658230899014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20000</v>
      </c>
      <c r="D56" s="8">
        <f>SUM(D57:D63)</f>
        <v>4905</v>
      </c>
      <c r="E56" s="9">
        <f t="shared" si="2"/>
        <v>0.24525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20000</v>
      </c>
      <c r="D63" s="12">
        <v>4905</v>
      </c>
      <c r="E63" s="13">
        <f t="shared" si="2"/>
        <v>0.24525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200441</v>
      </c>
      <c r="D64" s="8">
        <f t="shared" ref="D64" si="8">SUM(D65:D69)</f>
        <v>64633</v>
      </c>
      <c r="E64" s="9">
        <f t="shared" si="2"/>
        <v>0.32245398895435562</v>
      </c>
    </row>
    <row r="65" spans="1:5" ht="33" customHeight="1" x14ac:dyDescent="0.2">
      <c r="A65" s="11" t="s">
        <v>195</v>
      </c>
      <c r="B65" s="3" t="s">
        <v>196</v>
      </c>
      <c r="C65" s="12">
        <v>29567</v>
      </c>
      <c r="D65" s="12">
        <v>8611</v>
      </c>
      <c r="E65" s="13">
        <f t="shared" si="2"/>
        <v>0.29123685189569454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42504</v>
      </c>
      <c r="D67" s="12">
        <v>17511</v>
      </c>
      <c r="E67" s="13">
        <f t="shared" si="2"/>
        <v>0.41198475437605875</v>
      </c>
    </row>
    <row r="68" spans="1:5" ht="33" customHeight="1" x14ac:dyDescent="0.2">
      <c r="A68" s="11" t="s">
        <v>201</v>
      </c>
      <c r="B68" s="3" t="s">
        <v>202</v>
      </c>
      <c r="C68" s="12">
        <v>127870</v>
      </c>
      <c r="D68" s="12">
        <v>38511</v>
      </c>
      <c r="E68" s="13">
        <f t="shared" si="2"/>
        <v>0.30117306639555796</v>
      </c>
    </row>
    <row r="69" spans="1:5" ht="33" customHeight="1" x14ac:dyDescent="0.2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408416</v>
      </c>
      <c r="D70" s="8">
        <f>SUM(D71:D74)</f>
        <v>147984</v>
      </c>
      <c r="E70" s="9">
        <f t="shared" ref="E70:E78" si="9">D70/C70</f>
        <v>0.36233644127556219</v>
      </c>
    </row>
    <row r="71" spans="1:5" ht="33" customHeight="1" x14ac:dyDescent="0.2">
      <c r="A71" s="11" t="s">
        <v>207</v>
      </c>
      <c r="B71" s="3" t="s">
        <v>208</v>
      </c>
      <c r="C71" s="12">
        <v>280465</v>
      </c>
      <c r="D71" s="12">
        <v>95258</v>
      </c>
      <c r="E71" s="13">
        <f t="shared" si="9"/>
        <v>0.33964309272101689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103376</v>
      </c>
      <c r="D73" s="12">
        <v>42833</v>
      </c>
      <c r="E73" s="13">
        <f t="shared" si="9"/>
        <v>0.41434182015167931</v>
      </c>
    </row>
    <row r="74" spans="1:5" ht="33" customHeight="1" x14ac:dyDescent="0.2">
      <c r="A74" s="11" t="s">
        <v>213</v>
      </c>
      <c r="B74" s="3" t="s">
        <v>214</v>
      </c>
      <c r="C74" s="12">
        <v>24575</v>
      </c>
      <c r="D74" s="12">
        <v>9893</v>
      </c>
      <c r="E74" s="13">
        <f t="shared" si="9"/>
        <v>0.40256358087487282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25000</v>
      </c>
      <c r="D75" s="8">
        <f t="shared" ref="D75" si="10">SUM(D76:D78)</f>
        <v>1995</v>
      </c>
      <c r="E75" s="9">
        <f t="shared" si="9"/>
        <v>7.9799999999999996E-2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25000</v>
      </c>
      <c r="D78" s="12">
        <v>1995</v>
      </c>
      <c r="E78" s="13">
        <f t="shared" si="9"/>
        <v>7.9799999999999996E-2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/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2021-06-09T12:07:53Z</cp:lastPrinted>
  <dcterms:created xsi:type="dcterms:W3CDTF">2017-12-11T14:03:53Z</dcterms:created>
  <dcterms:modified xsi:type="dcterms:W3CDTF">2021-06-09T12:27:32Z</dcterms:modified>
</cp:coreProperties>
</file>