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октябрь\"/>
    </mc:Choice>
  </mc:AlternateContent>
  <xr:revisionPtr revIDLastSave="0" documentId="13_ncr:1_{BBBBFEBE-FACA-427F-82E1-69CF995065D5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F72" i="3" l="1"/>
  <c r="F68" i="3"/>
  <c r="F69" i="3"/>
  <c r="G11" i="3" l="1"/>
  <c r="G72" i="3"/>
  <c r="E75" i="3" l="1"/>
  <c r="G68" i="3" l="1"/>
  <c r="G63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C4" i="3" l="1"/>
  <c r="E56" i="3"/>
  <c r="I56" i="3" s="1"/>
  <c r="G56" i="3" l="1"/>
  <c r="D75" i="3"/>
  <c r="D70" i="3"/>
  <c r="D64" i="3"/>
  <c r="D53" i="3"/>
  <c r="D44" i="3"/>
  <c r="D40" i="3"/>
  <c r="D34" i="3"/>
  <c r="D23" i="3"/>
  <c r="D19" i="3"/>
  <c r="D5" i="3"/>
  <c r="G6" i="3" l="1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2" i="3"/>
  <c r="G43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I40" i="3" s="1"/>
  <c r="G40" i="3" l="1"/>
  <c r="F78" i="3"/>
  <c r="F30" i="3"/>
  <c r="F27" i="3"/>
  <c r="F73" i="3"/>
  <c r="F42" i="3" l="1"/>
  <c r="I53" i="3" l="1"/>
  <c r="G53" i="3" l="1"/>
  <c r="F15" i="3"/>
  <c r="F20" i="3"/>
  <c r="F22" i="3"/>
  <c r="F31" i="3"/>
  <c r="F33" i="3"/>
  <c r="F35" i="3"/>
  <c r="F37" i="3"/>
  <c r="F46" i="3"/>
  <c r="F47" i="3"/>
  <c r="F51" i="3"/>
  <c r="F52" i="3"/>
  <c r="F54" i="3"/>
  <c r="F55" i="3"/>
  <c r="F65" i="3"/>
  <c r="F67" i="3"/>
  <c r="F71" i="3"/>
  <c r="F74" i="3"/>
  <c r="E81" i="3" l="1"/>
  <c r="E79" i="3"/>
  <c r="I75" i="3"/>
  <c r="E70" i="3"/>
  <c r="I70" i="3" s="1"/>
  <c r="E64" i="3"/>
  <c r="I64" i="3" s="1"/>
  <c r="E34" i="3"/>
  <c r="I34" i="3" s="1"/>
  <c r="E23" i="3"/>
  <c r="I23" i="3" s="1"/>
  <c r="E19" i="3"/>
  <c r="I19" i="3" s="1"/>
  <c r="E16" i="3"/>
  <c r="G16" i="3" s="1"/>
  <c r="E5" i="3"/>
  <c r="I44" i="3" l="1"/>
  <c r="F45" i="3"/>
  <c r="G45" i="3"/>
  <c r="G5" i="3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<sst xmlns="http://schemas.openxmlformats.org/spreadsheetml/2006/main" count="171" uniqueCount="171">
  <si>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</si>
  <si>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</si>
  <si>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</si>
  <si>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</si>
  <si>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</si>
  <si>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</si>
  <si>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</si>
  <si>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</si>
  <si>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</si>
  <si>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</si>
  <si>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</si>
  <si>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</si>
  <si>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</si>
  <si>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</si>
  <si>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</si>
  <si>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</si>
  <si>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</si>
  <si>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</si>
  <si>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</si>
  <si>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</si>
  <si>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</si>
  <si>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</si>
  <si>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</si>
  <si>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</si>
  <si>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</si>
  <si>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</si>
  <si>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</si>
  <si>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</si>
  <si>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</si>
  <si>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</si>
  <si>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</si>
  <si>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</si>
  <si>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</si>
  <si>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</si>
  <si>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</si>
  <si>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</si>
  <si>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</si>
  <si>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</si>
  <si>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</si>
  <si>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</si>
  <si>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</si>
  <si>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</si>
  <si>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</si>
  <si>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</si>
  <si>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</si>
  <si>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</si>
  <si>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</si>
  <si>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</si>
  <si>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</si>
  <si>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</si>
  <si>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</si>
  <si>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</si>
  <si>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</si>
  <si>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</si>
  <si>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</si>
  <si>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</si>
  <si>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</si>
  <si>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</si>
  <si>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</si>
  <si>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</si>
  <si>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</si>
  <si>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</si>
  <si>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</si>
  <si>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</si>
  <si>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</si>
  <si>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</si>
  <si>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</si>
  <si>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</si>
  <si>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</si>
  <si>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</si>
  <si>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</si>
  <si>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</si>
  <si>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</si>
  <si>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</si>
  <si>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</si>
  <si>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</si>
  <si>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</si>
  <si>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</si>
  <si>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</si>
  <si>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</si>
  <si>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</si>
  <si>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</si>
  <si>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</si>
  <si>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</si>
  <si>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</si>
  <si>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</si>
  <si>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</si>
  <si>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</si>
  <si>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</si>
  <si>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</si>
  <si>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</si>
  <si>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</si>
  <si>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</si>
  <si>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</si>
  <si>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</si>
  <si>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</si>
  <si>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</si>
  <si>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</si>
  <si>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</si>
  <si>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</si>
  <si>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</si>
  <si>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</si>
  <si>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</si>
  <si>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</si>
  <si>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</si>
  <si>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</si>
  <si>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</si>
  <si>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</si>
  <si>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</si>
  <si>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</si>
  <si>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</si>
  <si>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</si>
  <si>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</si>
  <si>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</si>
  <si>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</si>
  <si>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</si>
  <si>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</si>
  <si>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</si>
  <si>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</si>
  <si>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</si>
  <si>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</si>
  <si>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</si>
  <si>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</si>
  <si>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</si>
  <si>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</si>
  <si>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</si>
  <si>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</si>
  <si>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</si>
  <si>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</si>
  <si>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</si>
  <si>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</si>
  <si>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</si>
  <si>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</si>
  <si>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</si>
  <si>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</si>
  <si>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</si>
  <si>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</si>
  <si>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</si>
  <si>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</si>
  <si>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</si>
  <si>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</si>
  <si>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</si>
  <si>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</si>
  <si>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</si>
  <si>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</si>
  <si>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</si>
  <si>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</si>
  <si>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</si>
  <si>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</si>
  <si>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</si>
  <si>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</si>
  <si>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</si>
  <si>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</si>
  <si>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</si>
  <si>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</si>
  <si>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</si>
  <si>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</si>
  <si>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</si>
  <si>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</si>
  <si>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</si>
  <si>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</si>
  <si>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</si>
  <si>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</si>
  <si>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Годовые бюджетные назначения в соответствии с отчетом об исполнении бюджета городского округа Щёлково на 2022 год, тыс. руб.</t>
  </si>
  <si>
    <t>% исполнения годовых бюджетных назначений в соответствии с отчетом об исполнении бюджета городского округа Щёлково на  2022 год</t>
  </si>
  <si>
    <t>Темп роста к соответствующему периоду 2021 года, %</t>
  </si>
  <si>
    <t>Годовой план в соответствии с Решением Совета депутатов от 15.12.2021 № 300/39-77-НПА на 2022 год, тыс. руб.</t>
  </si>
  <si>
    <t>% исполнения годовых бюджетных назначений в соответствии с Решением Совета депутатов от 15.12.2021 № 300/39-77-НПА на  2022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</si>
  <si>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01.11.2022)</t>
  </si>
  <si>
    <t>Фактически исполнено по состоянию на 01.11.2022, тыс. руб.</t>
  </si>
  <si>
    <t>Фактически исполнено по состоянию на 01.11.2021,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</si>
</sst>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3" fontId="10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54;&#1041;&#1052;&#1045;&#1053;/&#1054;&#1090;&#1082;&#1088;&#1099;&#1090;&#1099;&#1081;%20&#1073;&#1102;&#1076;&#1078;&#1077;&#1090;/2021/&#1085;&#1086;&#1103;&#1073;&#1088;&#1100;/&#1056;&#1072;&#1089;&#1093;&#1086;&#1076;&#1099;%20&#1087;&#1086;%20&#1088;&#1079;-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</sheetNames>
    <sheetDataSet>
      <sheetData sheetId="0">
        <row r="4">
          <cell r="E4">
            <v>7327357</v>
          </cell>
        </row>
        <row r="5">
          <cell r="E5">
            <v>1058609</v>
          </cell>
        </row>
        <row r="6">
          <cell r="E6">
            <v>2680</v>
          </cell>
        </row>
        <row r="7">
          <cell r="E7">
            <v>14065</v>
          </cell>
        </row>
        <row r="8">
          <cell r="E8">
            <v>323400</v>
          </cell>
        </row>
        <row r="10">
          <cell r="E10">
            <v>63362</v>
          </cell>
        </row>
        <row r="13">
          <cell r="E13">
            <v>0</v>
          </cell>
        </row>
        <row r="15">
          <cell r="E15">
            <v>655102</v>
          </cell>
        </row>
        <row r="16">
          <cell r="E16">
            <v>0</v>
          </cell>
        </row>
        <row r="19">
          <cell r="E19">
            <v>130232</v>
          </cell>
        </row>
        <row r="20">
          <cell r="E20">
            <v>1112</v>
          </cell>
        </row>
        <row r="21">
          <cell r="E21">
            <v>74117</v>
          </cell>
        </row>
        <row r="22">
          <cell r="E22">
            <v>55003</v>
          </cell>
        </row>
        <row r="23">
          <cell r="E23">
            <v>282438</v>
          </cell>
        </row>
        <row r="27">
          <cell r="E27">
            <v>4402</v>
          </cell>
        </row>
        <row r="28">
          <cell r="E28">
            <v>3021</v>
          </cell>
        </row>
        <row r="30">
          <cell r="E30">
            <v>1856</v>
          </cell>
        </row>
        <row r="31">
          <cell r="E31">
            <v>236442</v>
          </cell>
        </row>
        <row r="33">
          <cell r="E33">
            <v>36717</v>
          </cell>
        </row>
        <row r="34">
          <cell r="E34">
            <v>568455</v>
          </cell>
        </row>
        <row r="35">
          <cell r="E35">
            <v>37156</v>
          </cell>
        </row>
        <row r="36">
          <cell r="E36">
            <v>113171</v>
          </cell>
        </row>
        <row r="37">
          <cell r="E37">
            <v>418128</v>
          </cell>
        </row>
        <row r="40">
          <cell r="E40">
            <v>7388</v>
          </cell>
        </row>
        <row r="42">
          <cell r="E42">
            <v>3970</v>
          </cell>
        </row>
        <row r="43">
          <cell r="E43">
            <v>3418</v>
          </cell>
        </row>
        <row r="44">
          <cell r="E44">
            <v>4248822</v>
          </cell>
        </row>
        <row r="45">
          <cell r="E45">
            <v>1309996</v>
          </cell>
        </row>
        <row r="46">
          <cell r="E46">
            <v>2420087</v>
          </cell>
        </row>
        <row r="47">
          <cell r="E47">
            <v>443834</v>
          </cell>
        </row>
        <row r="51">
          <cell r="E51">
            <v>20525</v>
          </cell>
        </row>
        <row r="52">
          <cell r="E52">
            <v>54380</v>
          </cell>
        </row>
        <row r="53">
          <cell r="E53">
            <v>488456</v>
          </cell>
        </row>
        <row r="54">
          <cell r="E54">
            <v>474813</v>
          </cell>
        </row>
        <row r="55">
          <cell r="E55">
            <v>13643</v>
          </cell>
        </row>
        <row r="56">
          <cell r="E56">
            <v>11255</v>
          </cell>
        </row>
        <row r="63">
          <cell r="E63">
            <v>11255</v>
          </cell>
        </row>
        <row r="64">
          <cell r="E64">
            <v>129418</v>
          </cell>
        </row>
        <row r="65">
          <cell r="E65">
            <v>21546</v>
          </cell>
        </row>
        <row r="67">
          <cell r="E67">
            <v>36597</v>
          </cell>
        </row>
        <row r="68">
          <cell r="E68">
            <v>71275</v>
          </cell>
        </row>
        <row r="70">
          <cell r="E70">
            <v>386304</v>
          </cell>
        </row>
        <row r="71">
          <cell r="E71">
            <v>279696</v>
          </cell>
        </row>
        <row r="73">
          <cell r="E73">
            <v>86531</v>
          </cell>
        </row>
        <row r="74">
          <cell r="E74">
            <v>20077</v>
          </cell>
        </row>
        <row r="75">
          <cell r="E75">
            <v>15980</v>
          </cell>
        </row>
        <row r="78">
          <cell r="E78">
            <v>15980</v>
          </cell>
        </row>
        <row r="79">
          <cell r="E79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E38" sqref="E38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9" t="s">
        <v>168</v>
      </c>
      <c r="B1" s="19"/>
      <c r="C1" s="19"/>
      <c r="D1" s="19"/>
      <c r="E1" s="19"/>
      <c r="F1" s="19"/>
      <c r="G1" s="19"/>
      <c r="H1" s="19"/>
      <c r="I1" s="19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163</v>
      </c>
      <c r="E3" s="1" t="s">
        <v>169</v>
      </c>
      <c r="F3" s="1" t="s">
        <v>167</v>
      </c>
      <c r="G3" s="1" t="s">
        <v>164</v>
      </c>
      <c r="H3" s="1" t="s">
        <v>170</v>
      </c>
      <c r="I3" s="1" t="s">
        <v>165</v>
      </c>
    </row>
    <row r="4" spans="1:9" s="10" customFormat="1" x14ac:dyDescent="0.25">
      <c r="A4" s="7"/>
      <c r="B4" s="8" t="s">
        <v>0</v>
      </c>
      <c r="C4" s="2">
        <f>C5+C16+C19+C23+C34+C40+C44+C53+C56+C64+C70+C75</f>
        <v>12238665.300000001</v>
      </c>
      <c r="D4" s="2">
        <f>D5+D16+D19+D23+D34+D40+D44+D53+D56+D64+D70+D75</f>
        <v>14084796</v>
      </c>
      <c r="E4" s="2">
        <f>E5+E16+E19+E23+E34+E40+E44+E53+E56+E64+E70+E75+E79+E81</f>
        <v>9964972</v>
      </c>
      <c r="F4" s="9">
        <f>E4/C4</f>
        <v>0.81422048530079494</v>
      </c>
      <c r="G4" s="9">
        <f>E4/D4</f>
        <v>0.70749849696083633</v>
      </c>
      <c r="H4" s="15">
        <f>[1]Приложение!E4</f>
        <v>7327357</v>
      </c>
      <c r="I4" s="9">
        <f>E4/H4</f>
        <v>1.359968130391354</v>
      </c>
    </row>
    <row r="5" spans="1:9" s="10" customFormat="1" x14ac:dyDescent="0.25">
      <c r="A5" s="7" t="s">
        <v>1</v>
      </c>
      <c r="B5" s="8" t="s">
        <v>2</v>
      </c>
      <c r="C5" s="2">
        <f t="shared" ref="C5:E5" si="0">SUM(C6:C15)</f>
        <v>2052413.7</v>
      </c>
      <c r="D5" s="2">
        <f t="shared" si="0"/>
        <v>1503556</v>
      </c>
      <c r="E5" s="2">
        <f t="shared" si="0"/>
        <v>1089204</v>
      </c>
      <c r="F5" s="9">
        <f t="shared" ref="F5:F68" si="1">E5/C5</f>
        <v>0.53069417729963508</v>
      </c>
      <c r="G5" s="9">
        <f t="shared" ref="G5:G68" si="2">E5/D5</f>
        <v>0.72441864486590457</v>
      </c>
      <c r="H5" s="15">
        <f>[1]Приложение!E5</f>
        <v>1058609</v>
      </c>
      <c r="I5" s="9">
        <f t="shared" ref="I5:I64" si="3">E5/H5</f>
        <v>1.0289011334685423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2636</v>
      </c>
      <c r="F6" s="13">
        <f t="shared" si="1"/>
        <v>0.68735332464146026</v>
      </c>
      <c r="G6" s="13">
        <f t="shared" si="2"/>
        <v>0.68735332464146026</v>
      </c>
      <c r="H6" s="16">
        <f>[1]Приложение!E6</f>
        <v>2680</v>
      </c>
      <c r="I6" s="9"/>
    </row>
    <row r="7" spans="1:9" ht="36" x14ac:dyDescent="0.25">
      <c r="A7" s="11" t="s">
        <v>5</v>
      </c>
      <c r="B7" s="12" t="s">
        <v>6</v>
      </c>
      <c r="C7" s="3">
        <v>22074</v>
      </c>
      <c r="D7" s="3">
        <v>19894</v>
      </c>
      <c r="E7" s="3">
        <v>12764</v>
      </c>
      <c r="F7" s="13">
        <f t="shared" si="1"/>
        <v>0.57823683972093864</v>
      </c>
      <c r="G7" s="13">
        <f t="shared" si="2"/>
        <v>0.64160048255755509</v>
      </c>
      <c r="H7" s="16">
        <f>[1]Приложение!E7</f>
        <v>14065</v>
      </c>
      <c r="I7" s="9"/>
    </row>
    <row r="8" spans="1:9" ht="36" x14ac:dyDescent="0.25">
      <c r="A8" s="11" t="s">
        <v>7</v>
      </c>
      <c r="B8" s="12" t="s">
        <v>8</v>
      </c>
      <c r="C8" s="3">
        <v>424325</v>
      </c>
      <c r="D8" s="3">
        <v>449617</v>
      </c>
      <c r="E8" s="3">
        <v>335827</v>
      </c>
      <c r="F8" s="13">
        <f t="shared" si="1"/>
        <v>0.79143816649973486</v>
      </c>
      <c r="G8" s="13">
        <f t="shared" si="2"/>
        <v>0.74691793237355353</v>
      </c>
      <c r="H8" s="16">
        <f>[1]Приложение!E8</f>
        <v>323400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16">
        <f>[1]Приложение!E9</f>
        <v>0</v>
      </c>
      <c r="I9" s="9"/>
    </row>
    <row r="10" spans="1:9" ht="24" x14ac:dyDescent="0.25">
      <c r="A10" s="11" t="s">
        <v>11</v>
      </c>
      <c r="B10" s="12" t="s">
        <v>12</v>
      </c>
      <c r="C10" s="3">
        <v>84715.5</v>
      </c>
      <c r="D10" s="3">
        <v>84856</v>
      </c>
      <c r="E10" s="3">
        <v>64652</v>
      </c>
      <c r="F10" s="13">
        <f t="shared" si="1"/>
        <v>0.76316612662381733</v>
      </c>
      <c r="G10" s="13">
        <f t="shared" si="2"/>
        <v>0.76190251720561897</v>
      </c>
      <c r="H10" s="16">
        <f>[1]Приложение!E10</f>
        <v>63362</v>
      </c>
      <c r="I10" s="9"/>
    </row>
    <row r="11" spans="1:9" x14ac:dyDescent="0.25">
      <c r="A11" s="11" t="s">
        <v>13</v>
      </c>
      <c r="B11" s="12" t="s">
        <v>14</v>
      </c>
      <c r="C11" s="3"/>
      <c r="D11" s="3">
        <v>10200</v>
      </c>
      <c r="E11" s="3">
        <v>10113</v>
      </c>
      <c r="F11" s="13"/>
      <c r="G11" s="13">
        <f t="shared" si="2"/>
        <v>0.9914705882352941</v>
      </c>
      <c r="H11" s="16">
        <f>[1]Приложение!E11</f>
        <v>0</v>
      </c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16">
        <f>[1]Приложение!E12</f>
        <v>0</v>
      </c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2"/>
        <v>0</v>
      </c>
      <c r="H13" s="16">
        <f>[1]Приложение!E13</f>
        <v>0</v>
      </c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16">
        <f>[1]Приложение!E14</f>
        <v>0</v>
      </c>
      <c r="I14" s="9"/>
    </row>
    <row r="15" spans="1:9" x14ac:dyDescent="0.25">
      <c r="A15" s="11" t="s">
        <v>21</v>
      </c>
      <c r="B15" s="12" t="s">
        <v>22</v>
      </c>
      <c r="C15" s="3">
        <v>1516464.2</v>
      </c>
      <c r="D15" s="3">
        <v>934154</v>
      </c>
      <c r="E15" s="3">
        <v>663212</v>
      </c>
      <c r="F15" s="13">
        <f t="shared" si="1"/>
        <v>0.43734101998583286</v>
      </c>
      <c r="G15" s="13">
        <f t="shared" si="2"/>
        <v>0.70996002800394797</v>
      </c>
      <c r="H15" s="16">
        <f>[1]Приложение!E15</f>
        <v>655102</v>
      </c>
      <c r="I15" s="9"/>
    </row>
    <row r="16" spans="1:9" s="10" customFormat="1" x14ac:dyDescent="0.25">
      <c r="A16" s="7" t="s">
        <v>23</v>
      </c>
      <c r="B16" s="8" t="s">
        <v>24</v>
      </c>
      <c r="C16" s="2">
        <f t="shared" ref="C16:E16" si="4">SUM(C17:C18)</f>
        <v>207</v>
      </c>
      <c r="D16" s="2">
        <f t="shared" si="4"/>
        <v>207</v>
      </c>
      <c r="E16" s="2">
        <f t="shared" si="4"/>
        <v>0</v>
      </c>
      <c r="F16" s="9"/>
      <c r="G16" s="13">
        <f t="shared" si="2"/>
        <v>0</v>
      </c>
      <c r="H16" s="15">
        <f>[1]Приложение!E16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16">
        <f>[1]Приложение!E17</f>
        <v>0</v>
      </c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2"/>
        <v>0</v>
      </c>
      <c r="H18" s="16">
        <f>[1]Приложение!E18</f>
        <v>0</v>
      </c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5">SUM(C20:C22)</f>
        <v>130124</v>
      </c>
      <c r="D19" s="2">
        <f t="shared" si="5"/>
        <v>160432</v>
      </c>
      <c r="E19" s="2">
        <f t="shared" si="5"/>
        <v>104997</v>
      </c>
      <c r="F19" s="9">
        <f t="shared" si="1"/>
        <v>0.80689957271525625</v>
      </c>
      <c r="G19" s="9">
        <f t="shared" si="2"/>
        <v>0.65446419666899369</v>
      </c>
      <c r="H19" s="15">
        <f>[1]Приложение!E19</f>
        <v>130232</v>
      </c>
      <c r="I19" s="9">
        <f t="shared" si="3"/>
        <v>0.80623041955894093</v>
      </c>
    </row>
    <row r="20" spans="1:9" ht="24" x14ac:dyDescent="0.25">
      <c r="A20" s="11" t="s">
        <v>31</v>
      </c>
      <c r="B20" s="12" t="s">
        <v>32</v>
      </c>
      <c r="C20" s="3">
        <v>1400</v>
      </c>
      <c r="D20" s="3">
        <v>2450</v>
      </c>
      <c r="E20" s="3">
        <v>1204</v>
      </c>
      <c r="F20" s="13">
        <f t="shared" si="1"/>
        <v>0.86</v>
      </c>
      <c r="G20" s="13">
        <f t="shared" si="2"/>
        <v>0.49142857142857144</v>
      </c>
      <c r="H20" s="16">
        <f>[1]Приложение!E20</f>
        <v>1112</v>
      </c>
      <c r="I20" s="9"/>
    </row>
    <row r="21" spans="1:9" x14ac:dyDescent="0.25">
      <c r="A21" s="11" t="s">
        <v>33</v>
      </c>
      <c r="B21" s="12" t="s">
        <v>34</v>
      </c>
      <c r="C21" s="3">
        <v>84479</v>
      </c>
      <c r="D21" s="3">
        <v>110726</v>
      </c>
      <c r="E21" s="3">
        <v>72863</v>
      </c>
      <c r="F21" s="13"/>
      <c r="G21" s="13">
        <f t="shared" si="2"/>
        <v>0.65804779365280064</v>
      </c>
      <c r="H21" s="16">
        <f>[1]Приложение!E21</f>
        <v>74117</v>
      </c>
      <c r="I21" s="9"/>
    </row>
    <row r="22" spans="1:9" ht="24" x14ac:dyDescent="0.25">
      <c r="A22" s="11" t="s">
        <v>35</v>
      </c>
      <c r="B22" s="12" t="s">
        <v>36</v>
      </c>
      <c r="C22" s="3">
        <v>44245</v>
      </c>
      <c r="D22" s="3">
        <v>47256</v>
      </c>
      <c r="E22" s="3">
        <v>30930</v>
      </c>
      <c r="F22" s="13">
        <f t="shared" si="1"/>
        <v>0.69906204090857726</v>
      </c>
      <c r="G22" s="13">
        <f t="shared" si="2"/>
        <v>0.65452006094464199</v>
      </c>
      <c r="H22" s="18">
        <f>[1]Приложение!E22</f>
        <v>55003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6">SUM(C24:C33)</f>
        <v>676346.7</v>
      </c>
      <c r="D23" s="2">
        <f t="shared" si="6"/>
        <v>996249</v>
      </c>
      <c r="E23" s="2">
        <f t="shared" si="6"/>
        <v>507510</v>
      </c>
      <c r="F23" s="9">
        <f t="shared" si="1"/>
        <v>0.75036959594835018</v>
      </c>
      <c r="G23" s="9">
        <f t="shared" si="2"/>
        <v>0.50942083756169387</v>
      </c>
      <c r="H23" s="15">
        <f>[1]Приложение!E23</f>
        <v>282438</v>
      </c>
      <c r="I23" s="9">
        <f t="shared" si="3"/>
        <v>1.796889936906507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16">
        <f>[1]Приложение!E24</f>
        <v>0</v>
      </c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16">
        <f>[1]Приложение!E25</f>
        <v>0</v>
      </c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16">
        <f>[1]Приложение!E26</f>
        <v>0</v>
      </c>
      <c r="I26" s="9"/>
    </row>
    <row r="27" spans="1:9" x14ac:dyDescent="0.25">
      <c r="A27" s="11" t="s">
        <v>45</v>
      </c>
      <c r="B27" s="12" t="s">
        <v>46</v>
      </c>
      <c r="C27" s="3">
        <v>6656</v>
      </c>
      <c r="D27" s="3">
        <v>7807</v>
      </c>
      <c r="E27" s="3">
        <v>2697</v>
      </c>
      <c r="F27" s="13">
        <f t="shared" si="1"/>
        <v>0.40519831730769229</v>
      </c>
      <c r="G27" s="13">
        <f t="shared" si="2"/>
        <v>0.34545920327910851</v>
      </c>
      <c r="H27" s="16">
        <f>[1]Приложение!E27</f>
        <v>4402</v>
      </c>
      <c r="I27" s="9"/>
    </row>
    <row r="28" spans="1:9" x14ac:dyDescent="0.25">
      <c r="A28" s="11" t="s">
        <v>47</v>
      </c>
      <c r="B28" s="12" t="s">
        <v>48</v>
      </c>
      <c r="C28" s="3">
        <v>8855</v>
      </c>
      <c r="D28" s="3">
        <v>9536</v>
      </c>
      <c r="E28" s="3">
        <v>650</v>
      </c>
      <c r="F28" s="13"/>
      <c r="G28" s="13">
        <f t="shared" si="2"/>
        <v>6.8162751677852351E-2</v>
      </c>
      <c r="H28" s="16">
        <f>[1]Приложение!E28</f>
        <v>3021</v>
      </c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16">
        <f>[1]Приложение!E29</f>
        <v>0</v>
      </c>
      <c r="I29" s="9"/>
    </row>
    <row r="30" spans="1:9" x14ac:dyDescent="0.25">
      <c r="A30" s="11" t="s">
        <v>51</v>
      </c>
      <c r="B30" s="12" t="s">
        <v>52</v>
      </c>
      <c r="C30" s="3">
        <v>3486</v>
      </c>
      <c r="D30" s="3">
        <v>3486</v>
      </c>
      <c r="E30" s="3">
        <v>2495</v>
      </c>
      <c r="F30" s="13">
        <f>E30/C30</f>
        <v>0.71572002294893866</v>
      </c>
      <c r="G30" s="13">
        <f t="shared" si="2"/>
        <v>0.71572002294893866</v>
      </c>
      <c r="H30" s="16">
        <f>[1]Приложение!E30</f>
        <v>1856</v>
      </c>
      <c r="I30" s="9"/>
    </row>
    <row r="31" spans="1:9" x14ac:dyDescent="0.25">
      <c r="A31" s="11" t="s">
        <v>53</v>
      </c>
      <c r="B31" s="12" t="s">
        <v>54</v>
      </c>
      <c r="C31" s="3">
        <v>610582.5</v>
      </c>
      <c r="D31" s="3">
        <v>921000</v>
      </c>
      <c r="E31" s="3">
        <v>460252</v>
      </c>
      <c r="F31" s="13">
        <f t="shared" si="1"/>
        <v>0.75379166615486026</v>
      </c>
      <c r="G31" s="13">
        <f t="shared" si="2"/>
        <v>0.49973072747014113</v>
      </c>
      <c r="H31" s="16">
        <f>[1]Приложение!E31</f>
        <v>236442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16">
        <f>[1]Приложение!E32</f>
        <v>0</v>
      </c>
      <c r="I32" s="9"/>
    </row>
    <row r="33" spans="1:9" x14ac:dyDescent="0.25">
      <c r="A33" s="11" t="s">
        <v>57</v>
      </c>
      <c r="B33" s="12" t="s">
        <v>58</v>
      </c>
      <c r="C33" s="3">
        <v>46767.199999999997</v>
      </c>
      <c r="D33" s="3">
        <v>54420</v>
      </c>
      <c r="E33" s="3">
        <v>41416</v>
      </c>
      <c r="F33" s="13">
        <f t="shared" si="1"/>
        <v>0.88557792640996258</v>
      </c>
      <c r="G33" s="13">
        <f t="shared" si="2"/>
        <v>0.76104373392135249</v>
      </c>
      <c r="H33" s="18">
        <f>[1]Приложение!E33</f>
        <v>36717</v>
      </c>
      <c r="I33" s="9"/>
    </row>
    <row r="34" spans="1:9" s="10" customFormat="1" x14ac:dyDescent="0.25">
      <c r="A34" s="7" t="s">
        <v>59</v>
      </c>
      <c r="B34" s="8" t="s">
        <v>60</v>
      </c>
      <c r="C34" s="2">
        <f t="shared" ref="C34:E34" si="7">SUM(C35:C39)</f>
        <v>1617724.4000000001</v>
      </c>
      <c r="D34" s="2">
        <f t="shared" si="7"/>
        <v>1939305</v>
      </c>
      <c r="E34" s="2">
        <f t="shared" si="7"/>
        <v>883681</v>
      </c>
      <c r="F34" s="9">
        <f t="shared" si="1"/>
        <v>0.54624941059181642</v>
      </c>
      <c r="G34" s="9">
        <f t="shared" si="2"/>
        <v>0.45566891231652579</v>
      </c>
      <c r="H34" s="15">
        <f>[1]Приложение!E34</f>
        <v>568455</v>
      </c>
      <c r="I34" s="9">
        <f t="shared" si="3"/>
        <v>1.5545311414272018</v>
      </c>
    </row>
    <row r="35" spans="1:9" x14ac:dyDescent="0.25">
      <c r="A35" s="11" t="s">
        <v>61</v>
      </c>
      <c r="B35" s="12" t="s">
        <v>62</v>
      </c>
      <c r="C35" s="3">
        <v>83990.5</v>
      </c>
      <c r="D35" s="3">
        <v>88232</v>
      </c>
      <c r="E35" s="3">
        <v>62361</v>
      </c>
      <c r="F35" s="13">
        <f t="shared" si="1"/>
        <v>0.74247682773647017</v>
      </c>
      <c r="G35" s="13">
        <f t="shared" si="2"/>
        <v>0.70678438661710041</v>
      </c>
      <c r="H35" s="16">
        <f>[1]Приложение!E35</f>
        <v>37156</v>
      </c>
      <c r="I35" s="9"/>
    </row>
    <row r="36" spans="1:9" x14ac:dyDescent="0.25">
      <c r="A36" s="11" t="s">
        <v>63</v>
      </c>
      <c r="B36" s="12" t="s">
        <v>64</v>
      </c>
      <c r="C36" s="3">
        <v>453907.3</v>
      </c>
      <c r="D36" s="3">
        <v>456161</v>
      </c>
      <c r="E36" s="3">
        <v>123767</v>
      </c>
      <c r="F36" s="13">
        <f t="shared" si="1"/>
        <v>0.27267021261830332</v>
      </c>
      <c r="G36" s="13">
        <f t="shared" si="2"/>
        <v>0.27132306356746849</v>
      </c>
      <c r="H36" s="18">
        <f>[1]Приложение!E36</f>
        <v>113171</v>
      </c>
      <c r="I36" s="9"/>
    </row>
    <row r="37" spans="1:9" x14ac:dyDescent="0.25">
      <c r="A37" s="11" t="s">
        <v>65</v>
      </c>
      <c r="B37" s="12" t="s">
        <v>66</v>
      </c>
      <c r="C37" s="3">
        <v>1079826.6000000001</v>
      </c>
      <c r="D37" s="3">
        <v>1394912</v>
      </c>
      <c r="E37" s="3">
        <v>697553</v>
      </c>
      <c r="F37" s="13">
        <f t="shared" si="1"/>
        <v>0.64598612406843836</v>
      </c>
      <c r="G37" s="13">
        <f t="shared" si="2"/>
        <v>0.50006953843683333</v>
      </c>
      <c r="H37" s="16">
        <f>[1]Приложение!E37</f>
        <v>418128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16">
        <f>[1]Приложение!E38</f>
        <v>0</v>
      </c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16">
        <f>[1]Приложение!E39</f>
        <v>0</v>
      </c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40329.199999999997</v>
      </c>
      <c r="D40" s="2">
        <f>SUM(D41:D43)</f>
        <v>34571</v>
      </c>
      <c r="E40" s="2">
        <f>SUM(E41:E43)</f>
        <v>11313</v>
      </c>
      <c r="F40" s="13">
        <f t="shared" si="1"/>
        <v>0.28051635043591244</v>
      </c>
      <c r="G40" s="9">
        <f t="shared" si="2"/>
        <v>0.32723959387926299</v>
      </c>
      <c r="H40" s="15">
        <f>[1]Приложение!E40</f>
        <v>7388</v>
      </c>
      <c r="I40" s="9">
        <f t="shared" si="3"/>
        <v>1.531266919328641</v>
      </c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/>
      <c r="H41" s="16">
        <f>[1]Приложение!E41</f>
        <v>0</v>
      </c>
      <c r="I41" s="9"/>
    </row>
    <row r="42" spans="1:9" x14ac:dyDescent="0.25">
      <c r="A42" s="11" t="s">
        <v>73</v>
      </c>
      <c r="B42" s="12" t="s">
        <v>74</v>
      </c>
      <c r="C42" s="3">
        <v>4213</v>
      </c>
      <c r="D42" s="3">
        <v>5353</v>
      </c>
      <c r="E42" s="3">
        <v>3635</v>
      </c>
      <c r="F42" s="13">
        <f t="shared" si="1"/>
        <v>0.86280560170899601</v>
      </c>
      <c r="G42" s="13">
        <f t="shared" si="2"/>
        <v>0.6790584718849243</v>
      </c>
      <c r="H42" s="16">
        <f>[1]Приложение!E42</f>
        <v>3970</v>
      </c>
      <c r="I42" s="9"/>
    </row>
    <row r="43" spans="1:9" x14ac:dyDescent="0.25">
      <c r="A43" s="11" t="s">
        <v>75</v>
      </c>
      <c r="B43" s="12" t="s">
        <v>76</v>
      </c>
      <c r="C43" s="3">
        <v>36116.199999999997</v>
      </c>
      <c r="D43" s="3">
        <v>29218</v>
      </c>
      <c r="E43" s="3">
        <v>7678</v>
      </c>
      <c r="F43" s="13"/>
      <c r="G43" s="13">
        <f t="shared" si="2"/>
        <v>0.26278321582586078</v>
      </c>
      <c r="H43" s="16">
        <f>[1]Приложение!E43</f>
        <v>3418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:D44" si="8">SUM(C45:C52)</f>
        <v>6315682.3999999994</v>
      </c>
      <c r="D44" s="2">
        <f t="shared" si="8"/>
        <v>7752634</v>
      </c>
      <c r="E44" s="2">
        <f>SUM(E45:E52)</f>
        <v>6193306</v>
      </c>
      <c r="F44" s="9">
        <f t="shared" si="1"/>
        <v>0.98062340816884652</v>
      </c>
      <c r="G44" s="9">
        <f t="shared" si="2"/>
        <v>0.79886474712981426</v>
      </c>
      <c r="H44" s="15">
        <f>[1]Приложение!E44</f>
        <v>4248822</v>
      </c>
      <c r="I44" s="9">
        <f t="shared" si="3"/>
        <v>1.457652497562854</v>
      </c>
    </row>
    <row r="45" spans="1:9" x14ac:dyDescent="0.25">
      <c r="A45" s="11" t="s">
        <v>79</v>
      </c>
      <c r="B45" s="12" t="s">
        <v>80</v>
      </c>
      <c r="C45" s="3">
        <v>1840132.2</v>
      </c>
      <c r="D45" s="3">
        <v>1990897</v>
      </c>
      <c r="E45" s="3">
        <v>1722215</v>
      </c>
      <c r="F45" s="13">
        <f>E44/C45</f>
        <v>3.3656853567368694</v>
      </c>
      <c r="G45" s="13">
        <f>E44/D45</f>
        <v>3.1108118601816166</v>
      </c>
      <c r="H45" s="16">
        <f>[1]Приложение!E45</f>
        <v>1309996</v>
      </c>
      <c r="I45" s="9"/>
    </row>
    <row r="46" spans="1:9" x14ac:dyDescent="0.25">
      <c r="A46" s="11" t="s">
        <v>81</v>
      </c>
      <c r="B46" s="12" t="s">
        <v>82</v>
      </c>
      <c r="C46" s="3">
        <v>3815363.4</v>
      </c>
      <c r="D46" s="3">
        <v>5060350</v>
      </c>
      <c r="E46" s="3">
        <v>3884727</v>
      </c>
      <c r="F46" s="13">
        <f>E45/C46</f>
        <v>0.4513895059118091</v>
      </c>
      <c r="G46" s="13">
        <f>E45/D46</f>
        <v>0.34033515468297648</v>
      </c>
      <c r="H46" s="16">
        <f>[1]Приложение!E46</f>
        <v>2420087</v>
      </c>
      <c r="I46" s="9"/>
    </row>
    <row r="47" spans="1:9" x14ac:dyDescent="0.25">
      <c r="A47" s="11" t="s">
        <v>83</v>
      </c>
      <c r="B47" s="12" t="s">
        <v>84</v>
      </c>
      <c r="C47" s="3">
        <v>571732.19999999995</v>
      </c>
      <c r="D47" s="3">
        <v>606965</v>
      </c>
      <c r="E47" s="3">
        <v>508604</v>
      </c>
      <c r="F47" s="13">
        <f>E46/C47</f>
        <v>6.794661906396037</v>
      </c>
      <c r="G47" s="13">
        <f>E46/D47</f>
        <v>6.4002487787598952</v>
      </c>
      <c r="H47" s="16">
        <f>[1]Приложение!E47</f>
        <v>443834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F48" s="13"/>
      <c r="G48" s="13"/>
      <c r="H48" s="16">
        <f>[1]Приложение!E48</f>
        <v>0</v>
      </c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16">
        <f>[1]Приложение!E49</f>
        <v>0</v>
      </c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16">
        <f>[1]Приложение!E50</f>
        <v>0</v>
      </c>
      <c r="I50" s="9"/>
    </row>
    <row r="51" spans="1:9" x14ac:dyDescent="0.25">
      <c r="A51" s="11" t="s">
        <v>91</v>
      </c>
      <c r="B51" s="12" t="s">
        <v>92</v>
      </c>
      <c r="C51" s="3">
        <v>24719</v>
      </c>
      <c r="D51" s="3">
        <v>24819</v>
      </c>
      <c r="E51" s="3">
        <v>20985</v>
      </c>
      <c r="F51" s="13">
        <f t="shared" si="1"/>
        <v>0.84894210930862901</v>
      </c>
      <c r="G51" s="13">
        <f t="shared" si="2"/>
        <v>0.84552157621177326</v>
      </c>
      <c r="H51" s="18">
        <f>[1]Приложение!E51</f>
        <v>20525</v>
      </c>
      <c r="I51" s="9"/>
    </row>
    <row r="52" spans="1:9" x14ac:dyDescent="0.25">
      <c r="A52" s="11" t="s">
        <v>93</v>
      </c>
      <c r="B52" s="12" t="s">
        <v>94</v>
      </c>
      <c r="C52" s="3">
        <v>63735.6</v>
      </c>
      <c r="D52" s="3">
        <v>69603</v>
      </c>
      <c r="E52" s="3">
        <v>56775</v>
      </c>
      <c r="F52" s="13">
        <f t="shared" si="1"/>
        <v>0.8907894489108128</v>
      </c>
      <c r="G52" s="13">
        <f t="shared" si="2"/>
        <v>0.81569759924141205</v>
      </c>
      <c r="H52" s="16">
        <f>[1]Приложение!E52</f>
        <v>54380</v>
      </c>
      <c r="I52" s="9"/>
    </row>
    <row r="53" spans="1:9" s="10" customFormat="1" x14ac:dyDescent="0.25">
      <c r="A53" s="7" t="s">
        <v>95</v>
      </c>
      <c r="B53" s="8" t="s">
        <v>96</v>
      </c>
      <c r="C53" s="2">
        <f t="shared" ref="C53:E53" si="9">SUM(C54:C55)</f>
        <v>668986.1</v>
      </c>
      <c r="D53" s="2">
        <f t="shared" si="9"/>
        <v>867244</v>
      </c>
      <c r="E53" s="2">
        <v>592050</v>
      </c>
      <c r="F53" s="9">
        <f t="shared" si="1"/>
        <v>0.88499596628390342</v>
      </c>
      <c r="G53" s="9">
        <f t="shared" si="2"/>
        <v>0.68267984557979067</v>
      </c>
      <c r="H53" s="15">
        <f>[1]Приложение!E53</f>
        <v>488456</v>
      </c>
      <c r="I53" s="9">
        <f t="shared" si="3"/>
        <v>1.2120846094632884</v>
      </c>
    </row>
    <row r="54" spans="1:9" x14ac:dyDescent="0.25">
      <c r="A54" s="11" t="s">
        <v>97</v>
      </c>
      <c r="B54" s="12" t="s">
        <v>98</v>
      </c>
      <c r="C54" s="3">
        <v>651181.4</v>
      </c>
      <c r="D54" s="3">
        <v>847374</v>
      </c>
      <c r="E54" s="3">
        <v>576265</v>
      </c>
      <c r="F54" s="13">
        <f t="shared" si="1"/>
        <v>0.88495310216170175</v>
      </c>
      <c r="G54" s="13">
        <f t="shared" si="2"/>
        <v>0.68005980830188328</v>
      </c>
      <c r="H54" s="16">
        <f>[1]Приложение!E54</f>
        <v>474813</v>
      </c>
      <c r="I54" s="9"/>
    </row>
    <row r="55" spans="1:9" x14ac:dyDescent="0.25">
      <c r="A55" s="11" t="s">
        <v>99</v>
      </c>
      <c r="B55" s="12" t="s">
        <v>100</v>
      </c>
      <c r="C55" s="3">
        <v>17804.7</v>
      </c>
      <c r="D55" s="3">
        <v>19870</v>
      </c>
      <c r="E55" s="3">
        <v>15785</v>
      </c>
      <c r="F55" s="13">
        <f t="shared" si="1"/>
        <v>0.88656366015714949</v>
      </c>
      <c r="G55" s="13">
        <f t="shared" si="2"/>
        <v>0.79441368897835929</v>
      </c>
      <c r="H55" s="16">
        <f>[1]Приложение!E55</f>
        <v>13643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f t="shared" ref="C56:E56" si="10">SUM(C57:C63)</f>
        <v>0</v>
      </c>
      <c r="D56" s="2">
        <f t="shared" si="10"/>
        <v>3557</v>
      </c>
      <c r="E56" s="2">
        <f t="shared" si="10"/>
        <v>2877</v>
      </c>
      <c r="F56" s="9"/>
      <c r="G56" s="13">
        <f t="shared" si="2"/>
        <v>0.80882766376159687</v>
      </c>
      <c r="H56" s="15">
        <f>[1]Приложение!E56</f>
        <v>11255</v>
      </c>
      <c r="I56" s="9">
        <f t="shared" si="3"/>
        <v>0.25561972456685916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16">
        <f>[1]Приложение!E57</f>
        <v>0</v>
      </c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16">
        <f>[1]Приложение!E58</f>
        <v>0</v>
      </c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16">
        <f>[1]Приложение!E59</f>
        <v>0</v>
      </c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16">
        <f>[1]Приложение!E60</f>
        <v>0</v>
      </c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16">
        <f>[1]Приложение!E61</f>
        <v>0</v>
      </c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16">
        <f>[1]Приложение!E62</f>
        <v>0</v>
      </c>
      <c r="I62" s="9"/>
    </row>
    <row r="63" spans="1:9" x14ac:dyDescent="0.25">
      <c r="A63" s="11" t="s">
        <v>115</v>
      </c>
      <c r="B63" s="12" t="s">
        <v>116</v>
      </c>
      <c r="C63" s="3"/>
      <c r="D63" s="3">
        <v>3557</v>
      </c>
      <c r="E63" s="3">
        <v>2877</v>
      </c>
      <c r="F63" s="13"/>
      <c r="G63" s="13">
        <f t="shared" si="2"/>
        <v>0.80882766376159687</v>
      </c>
      <c r="H63" s="16">
        <f>[1]Приложение!E63</f>
        <v>11255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1">SUM(C65:C69)</f>
        <v>262451.3</v>
      </c>
      <c r="D64" s="2">
        <f t="shared" si="11"/>
        <v>264103</v>
      </c>
      <c r="E64" s="2">
        <f t="shared" si="11"/>
        <v>172147</v>
      </c>
      <c r="F64" s="9">
        <f t="shared" si="1"/>
        <v>0.65591978397516038</v>
      </c>
      <c r="G64" s="9">
        <f t="shared" si="2"/>
        <v>0.65181766204851899</v>
      </c>
      <c r="H64" s="15">
        <f>[1]Приложение!E64</f>
        <v>129418</v>
      </c>
      <c r="I64" s="9">
        <f t="shared" si="3"/>
        <v>1.3301627285230802</v>
      </c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28350</v>
      </c>
      <c r="E65" s="3">
        <v>19778</v>
      </c>
      <c r="F65" s="13">
        <f t="shared" si="1"/>
        <v>0.70635714285714291</v>
      </c>
      <c r="G65" s="13">
        <f t="shared" si="2"/>
        <v>0.69763668430335102</v>
      </c>
      <c r="H65" s="16">
        <f>[1]Приложение!E65</f>
        <v>21546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17">
        <f>[1]Приложение!E66</f>
        <v>0</v>
      </c>
      <c r="I66" s="9"/>
    </row>
    <row r="67" spans="1:9" x14ac:dyDescent="0.25">
      <c r="A67" s="11" t="s">
        <v>123</v>
      </c>
      <c r="B67" s="12" t="s">
        <v>124</v>
      </c>
      <c r="C67" s="3">
        <v>47795</v>
      </c>
      <c r="D67" s="3">
        <v>33236</v>
      </c>
      <c r="E67" s="3">
        <v>19858</v>
      </c>
      <c r="F67" s="13">
        <f t="shared" si="1"/>
        <v>0.41548279108693376</v>
      </c>
      <c r="G67" s="13">
        <f t="shared" si="2"/>
        <v>0.59748465519316407</v>
      </c>
      <c r="H67" s="16">
        <f>[1]Приложение!E67</f>
        <v>36597</v>
      </c>
      <c r="I67" s="9"/>
    </row>
    <row r="68" spans="1:9" x14ac:dyDescent="0.25">
      <c r="A68" s="11" t="s">
        <v>125</v>
      </c>
      <c r="B68" s="12" t="s">
        <v>126</v>
      </c>
      <c r="C68" s="3">
        <v>186156.3</v>
      </c>
      <c r="D68" s="3">
        <v>202017</v>
      </c>
      <c r="E68" s="3">
        <v>132011</v>
      </c>
      <c r="F68" s="13">
        <f t="shared" si="1"/>
        <v>0.70914065223685696</v>
      </c>
      <c r="G68" s="13">
        <f t="shared" si="2"/>
        <v>0.65346480741719759</v>
      </c>
      <c r="H68" s="16">
        <f>[1]Приложение!E68</f>
        <v>71275</v>
      </c>
      <c r="I68" s="9"/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>
        <v>500</v>
      </c>
      <c r="F69" s="13">
        <f t="shared" ref="F69" si="12">E69/C69</f>
        <v>1</v>
      </c>
      <c r="G69" s="13">
        <f t="shared" ref="G69:G78" si="13">E69/D69</f>
        <v>1</v>
      </c>
      <c r="H69" s="16">
        <f>[1]Приложение!E69</f>
        <v>0</v>
      </c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14">SUM(C71:C74)</f>
        <v>451000.5</v>
      </c>
      <c r="D70" s="2">
        <f t="shared" si="14"/>
        <v>533982</v>
      </c>
      <c r="E70" s="2">
        <f t="shared" si="14"/>
        <v>391492</v>
      </c>
      <c r="F70" s="9">
        <f t="shared" ref="F70:F78" si="15">E70/C70</f>
        <v>0.8680522527136888</v>
      </c>
      <c r="G70" s="9">
        <f t="shared" si="13"/>
        <v>0.73315579925915109</v>
      </c>
      <c r="H70" s="15">
        <f>[1]Приложение!E70</f>
        <v>386304</v>
      </c>
      <c r="I70" s="9">
        <f t="shared" ref="I70:I75" si="16">E70/H70</f>
        <v>1.0134298376408217</v>
      </c>
    </row>
    <row r="71" spans="1:9" x14ac:dyDescent="0.25">
      <c r="A71" s="11" t="s">
        <v>131</v>
      </c>
      <c r="B71" s="12" t="s">
        <v>132</v>
      </c>
      <c r="C71" s="3">
        <v>318244.90000000002</v>
      </c>
      <c r="D71" s="3">
        <v>401076</v>
      </c>
      <c r="E71" s="3">
        <v>281716</v>
      </c>
      <c r="F71" s="13">
        <f t="shared" si="15"/>
        <v>0.88521764213660603</v>
      </c>
      <c r="G71" s="13">
        <f t="shared" si="13"/>
        <v>0.70240054254056583</v>
      </c>
      <c r="H71" s="16">
        <f>[1]Приложение!E71</f>
        <v>279696</v>
      </c>
      <c r="I71" s="9"/>
    </row>
    <row r="72" spans="1:9" x14ac:dyDescent="0.25">
      <c r="A72" s="11" t="s">
        <v>133</v>
      </c>
      <c r="B72" s="12" t="s">
        <v>134</v>
      </c>
      <c r="C72" s="3">
        <v>2000</v>
      </c>
      <c r="D72" s="3">
        <v>2000</v>
      </c>
      <c r="E72" s="3">
        <v>1681</v>
      </c>
      <c r="F72" s="13">
        <f t="shared" si="15"/>
        <v>0.84050000000000002</v>
      </c>
      <c r="G72" s="13">
        <f t="shared" si="13"/>
        <v>0.84050000000000002</v>
      </c>
      <c r="H72" s="16">
        <f>[1]Приложение!E72</f>
        <v>0</v>
      </c>
      <c r="I72" s="9"/>
    </row>
    <row r="73" spans="1:9" x14ac:dyDescent="0.25">
      <c r="A73" s="11" t="s">
        <v>135</v>
      </c>
      <c r="B73" s="12" t="s">
        <v>136</v>
      </c>
      <c r="C73" s="3">
        <v>106895.6</v>
      </c>
      <c r="D73" s="3">
        <v>105605</v>
      </c>
      <c r="E73" s="3">
        <v>88638</v>
      </c>
      <c r="F73" s="13">
        <f t="shared" si="15"/>
        <v>0.82920157611725831</v>
      </c>
      <c r="G73" s="13">
        <f t="shared" si="13"/>
        <v>0.83933525874721837</v>
      </c>
      <c r="H73" s="16">
        <f>[1]Приложение!E73</f>
        <v>86531</v>
      </c>
      <c r="I73" s="9"/>
    </row>
    <row r="74" spans="1:9" x14ac:dyDescent="0.25">
      <c r="A74" s="11" t="s">
        <v>137</v>
      </c>
      <c r="B74" s="12" t="s">
        <v>138</v>
      </c>
      <c r="C74" s="3">
        <v>23860</v>
      </c>
      <c r="D74" s="3">
        <v>25301</v>
      </c>
      <c r="E74" s="3">
        <v>19457</v>
      </c>
      <c r="F74" s="13">
        <f t="shared" si="15"/>
        <v>0.81546521374685665</v>
      </c>
      <c r="G74" s="13">
        <f t="shared" si="13"/>
        <v>0.76902098731275448</v>
      </c>
      <c r="H74" s="16">
        <f>[1]Приложение!E74</f>
        <v>20077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f t="shared" ref="C75:E75" si="17">SUM(C76:C78)</f>
        <v>23400</v>
      </c>
      <c r="D75" s="2">
        <f t="shared" si="17"/>
        <v>28956</v>
      </c>
      <c r="E75" s="2">
        <f t="shared" si="17"/>
        <v>16395</v>
      </c>
      <c r="F75" s="9">
        <f t="shared" si="15"/>
        <v>0.70064102564102559</v>
      </c>
      <c r="G75" s="9">
        <f t="shared" si="13"/>
        <v>0.56620389556568584</v>
      </c>
      <c r="H75" s="15">
        <f>[1]Приложение!E75</f>
        <v>15980</v>
      </c>
      <c r="I75" s="9">
        <f t="shared" si="16"/>
        <v>1.0259699624530663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16">
        <f>[1]Приложение!E76</f>
        <v>0</v>
      </c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16">
        <f>[1]Приложение!E77</f>
        <v>0</v>
      </c>
      <c r="I77" s="9"/>
    </row>
    <row r="78" spans="1:9" x14ac:dyDescent="0.25">
      <c r="A78" s="11" t="s">
        <v>145</v>
      </c>
      <c r="B78" s="12" t="s">
        <v>146</v>
      </c>
      <c r="C78" s="3">
        <v>23400</v>
      </c>
      <c r="D78" s="3">
        <v>28956</v>
      </c>
      <c r="E78" s="3">
        <v>16395</v>
      </c>
      <c r="F78" s="13">
        <f t="shared" si="15"/>
        <v>0.70064102564102559</v>
      </c>
      <c r="G78" s="13">
        <f t="shared" si="13"/>
        <v>0.56620389556568584</v>
      </c>
      <c r="H78" s="16">
        <f>[1]Приложение!E78</f>
        <v>15980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18">SUM(E80)</f>
        <v>0</v>
      </c>
      <c r="F79" s="9"/>
      <c r="G79" s="9"/>
      <c r="H79" s="15">
        <f>[1]Приложение!E79</f>
        <v>0</v>
      </c>
      <c r="I79" s="9"/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16">
        <f>[1]Приложение!E80</f>
        <v>0</v>
      </c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19">SUM(E82:E84)</f>
        <v>0</v>
      </c>
      <c r="F81" s="9"/>
      <c r="G81" s="9"/>
      <c r="H81" s="15">
        <f>[1]Приложение!E81</f>
        <v>0</v>
      </c>
      <c r="I81" s="9"/>
    </row>
    <row r="82" spans="1:9" ht="24" x14ac:dyDescent="0.25">
      <c r="A82" s="11" t="s">
        <v>153</v>
      </c>
      <c r="B82" s="12" t="s">
        <v>154</v>
      </c>
      <c r="C82" s="3"/>
      <c r="D82" s="3"/>
      <c r="E82" s="3"/>
      <c r="F82" s="13"/>
      <c r="G82" s="13"/>
      <c r="H82" s="16">
        <f>[1]Приложение!E82</f>
        <v>0</v>
      </c>
      <c r="I82" s="9"/>
    </row>
    <row r="83" spans="1:9" x14ac:dyDescent="0.25">
      <c r="A83" s="11" t="s">
        <v>155</v>
      </c>
      <c r="B83" s="12" t="s">
        <v>156</v>
      </c>
      <c r="C83" s="3"/>
      <c r="D83" s="3"/>
      <c r="E83" s="3"/>
      <c r="F83" s="13"/>
      <c r="G83" s="13"/>
      <c r="H83" s="16">
        <f>[1]Приложение!E83</f>
        <v>0</v>
      </c>
      <c r="I83" s="9"/>
    </row>
    <row r="84" spans="1:9" x14ac:dyDescent="0.25">
      <c r="A84" s="11" t="s">
        <v>157</v>
      </c>
      <c r="B84" s="12" t="s">
        <v>158</v>
      </c>
      <c r="C84" s="3"/>
      <c r="D84" s="3"/>
      <c r="E84" s="3"/>
      <c r="F84" s="13"/>
      <c r="G84" s="13"/>
      <c r="H84" s="16">
        <f>[1]Приложение!E84</f>
        <v>0</v>
      </c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2022-11-07T09:47:11Z</cp:lastPrinted>
  <dcterms:created xsi:type="dcterms:W3CDTF">2017-12-11T14:03:53Z</dcterms:created>
  <dcterms:modified xsi:type="dcterms:W3CDTF">2022-11-07T12:11:29Z</dcterms:modified>
</cp:coreProperties>
</file>