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квартал\2023\2 кв\"/>
    </mc:Choice>
  </mc:AlternateContent>
  <xr:revisionPtr revIDLastSave="0" documentId="13_ncr:1_{5804053A-E6C7-46F5-9ABA-236FFA4380EF}" xr6:coauthVersionLast="36" xr6:coauthVersionMax="36" xr10:uidLastSave="{00000000-0000-0000-0000-000000000000}"/>
  <bookViews>
    <workbookView xWindow="7215" yWindow="0" windowWidth="12705" windowHeight="1287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3" l="1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 s="1"/>
  <c r="D79" i="3" l="1"/>
  <c r="D44" i="3"/>
  <c r="C4" i="3"/>
  <c r="C79" i="3"/>
  <c r="E53" i="3" l="1"/>
  <c r="E44" i="3" l="1"/>
  <c r="F68" i="3" l="1"/>
  <c r="F69" i="3"/>
  <c r="E75" i="3" l="1"/>
  <c r="G68" i="3" l="1"/>
  <c r="G63" i="3"/>
  <c r="C5" i="3" l="1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E56" i="3" l="1"/>
  <c r="I56" i="3" s="1"/>
  <c r="G56" i="3" l="1"/>
  <c r="D75" i="3"/>
  <c r="D70" i="3"/>
  <c r="D64" i="3"/>
  <c r="D53" i="3"/>
  <c r="D40" i="3"/>
  <c r="D34" i="3"/>
  <c r="D23" i="3"/>
  <c r="D19" i="3"/>
  <c r="D5" i="3"/>
  <c r="D4" i="3" l="1"/>
  <c r="G6" i="3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2" i="3"/>
  <c r="G43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F36" i="3" l="1"/>
  <c r="F6" i="3" l="1"/>
  <c r="F7" i="3"/>
  <c r="F8" i="3"/>
  <c r="F10" i="3"/>
  <c r="E40" i="3" l="1"/>
  <c r="I40" i="3" s="1"/>
  <c r="G40" i="3" l="1"/>
  <c r="F78" i="3"/>
  <c r="F30" i="3"/>
  <c r="F27" i="3"/>
  <c r="F73" i="3"/>
  <c r="F42" i="3" l="1"/>
  <c r="I53" i="3" l="1"/>
  <c r="G53" i="3" l="1"/>
  <c r="F15" i="3"/>
  <c r="F20" i="3"/>
  <c r="F22" i="3"/>
  <c r="F31" i="3"/>
  <c r="F33" i="3"/>
  <c r="F35" i="3"/>
  <c r="F37" i="3"/>
  <c r="F46" i="3"/>
  <c r="F47" i="3"/>
  <c r="F51" i="3"/>
  <c r="F52" i="3"/>
  <c r="F54" i="3"/>
  <c r="F55" i="3"/>
  <c r="F65" i="3"/>
  <c r="F67" i="3"/>
  <c r="F71" i="3"/>
  <c r="F74" i="3"/>
  <c r="E81" i="3" l="1"/>
  <c r="E79" i="3"/>
  <c r="I75" i="3"/>
  <c r="E70" i="3"/>
  <c r="I70" i="3" s="1"/>
  <c r="E64" i="3"/>
  <c r="I64" i="3" s="1"/>
  <c r="E34" i="3"/>
  <c r="I34" i="3" s="1"/>
  <c r="E23" i="3"/>
  <c r="I23" i="3" s="1"/>
  <c r="E19" i="3"/>
  <c r="I19" i="3" s="1"/>
  <c r="E16" i="3"/>
  <c r="G16" i="3" s="1"/>
  <c r="E5" i="3"/>
  <c r="I44" i="3" l="1"/>
  <c r="F45" i="3"/>
  <c r="G45" i="3"/>
  <c r="G5" i="3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<sst xmlns="http://schemas.openxmlformats.org/spreadsheetml/2006/main" count="171" uniqueCount="171">
  <si>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</si>
  <si>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</si>
  <si>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</si>
  <si>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</si>
  <si>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</si>
  <si>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</si>
  <si>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</si>
  <si>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</si>
  <si>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</si>
  <si>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</si>
  <si>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</si>
  <si>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</si>
  <si>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</si>
  <si>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</si>
  <si>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</si>
  <si>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</si>
  <si>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</si>
  <si>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</si>
  <si>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</si>
  <si>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</si>
  <si>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</si>
  <si>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</si>
  <si>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</si>
  <si>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</si>
  <si>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</si>
  <si>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</si>
  <si>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</si>
  <si>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</si>
  <si>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</si>
  <si>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</si>
  <si>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</si>
  <si>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</si>
  <si>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</si>
  <si>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</si>
  <si>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</si>
  <si>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</si>
  <si>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</si>
  <si>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</si>
  <si>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</si>
  <si>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</si>
  <si>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</si>
  <si>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</si>
  <si>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</si>
  <si>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</si>
  <si>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</si>
  <si>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</si>
  <si>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</si>
  <si>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</si>
  <si>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</si>
  <si>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</si>
  <si>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</si>
  <si>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</si>
  <si>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</si>
  <si>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</si>
  <si>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</si>
  <si>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</si>
  <si>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</si>
  <si>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</si>
  <si>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</si>
  <si>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</si>
  <si>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</si>
  <si>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</si>
  <si>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</si>
  <si>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</si>
  <si>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</si>
  <si>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</si>
  <si>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</si>
  <si>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</si>
  <si>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</si>
  <si>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</si>
  <si>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</si>
  <si>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</si>
  <si>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</si>
  <si>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</si>
  <si>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</si>
  <si>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</si>
  <si>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</si>
  <si>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</si>
  <si>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</si>
  <si>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</si>
  <si>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</si>
  <si>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</si>
  <si>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</si>
  <si>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</si>
  <si>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</si>
  <si>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</si>
  <si>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</si>
  <si>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</si>
  <si>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</si>
  <si>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</si>
  <si>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</si>
  <si>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</si>
  <si>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</si>
  <si>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</si>
  <si>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</si>
  <si>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</si>
  <si>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</si>
  <si>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</si>
  <si>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</si>
  <si>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</si>
  <si>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</si>
  <si>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</si>
  <si>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</si>
  <si>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</si>
  <si>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</si>
  <si>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</si>
  <si>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</si>
  <si>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</si>
  <si>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</si>
  <si>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</si>
  <si>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</si>
  <si>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</si>
  <si>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</si>
  <si>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</si>
  <si>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</si>
  <si>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</si>
  <si>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</si>
  <si>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</si>
  <si>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</si>
  <si>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</si>
  <si>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</si>
  <si>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</si>
  <si>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</si>
  <si>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</si>
  <si>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</si>
  <si>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</si>
  <si>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</si>
  <si>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</si>
  <si>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</si>
  <si>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</si>
  <si>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</si>
  <si>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</si>
  <si>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</si>
  <si>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</si>
  <si>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</si>
  <si>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</si>
  <si>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</si>
  <si>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</si>
  <si>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</si>
  <si>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</si>
  <si>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</si>
  <si>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</si>
  <si>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</si>
  <si>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</si>
  <si>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</si>
  <si>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</si>
  <si>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</si>
  <si>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</si>
  <si>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</si>
  <si>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</si>
  <si>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</si>
  <si>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</si>
  <si>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</si>
  <si>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</si>
  <si>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</si>
  <si>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</si>
  <si>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</si>
  <si>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</si>
  <si>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</si>
  <si>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</si>
  <si>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</si>
  <si>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</si>
  <si>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</si>
  <si>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Темп роста к соответствующему периоду 2021 года, %</t>
  </si>
  <si>
    <t>Годовые бюджетные назначения в соответствии с отчетом об исполнении бюджета городского округа Щёлково на 2023 год,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</si>
  <si>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</si>
  <si>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Годовой план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</si>
  <si>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</si>
  <si>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01.07.2023)</t>
  </si>
  <si>
    <t>Фактически исполнено по состоянию на 01.07.2023, тыс. руб.</t>
  </si>
  <si>
    <t>Фактически исполнено по состоянию на 01.07.2022,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</si>
</sst>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Normal="100" zoomScaleSheetLayoutView="70" workbookViewId="0">
      <selection activeCell="E11" sqref="E11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5" t="s">
        <v>168</v>
      </c>
      <c r="B1" s="15"/>
      <c r="C1" s="15"/>
      <c r="D1" s="15"/>
      <c r="E1" s="15"/>
      <c r="F1" s="15"/>
      <c r="G1" s="15"/>
      <c r="H1" s="15"/>
      <c r="I1" s="15"/>
    </row>
    <row r="3" spans="1:9" ht="144" x14ac:dyDescent="0.25">
      <c r="A3" s="6" t="s">
        <v>159</v>
      </c>
      <c r="B3" s="6" t="s">
        <v>160</v>
      </c>
      <c r="C3" s="1" t="s">
        <v>166</v>
      </c>
      <c r="D3" s="1" t="s">
        <v>164</v>
      </c>
      <c r="E3" s="1" t="s">
        <v>169</v>
      </c>
      <c r="F3" s="1" t="s">
        <v>167</v>
      </c>
      <c r="G3" s="1" t="s">
        <v>165</v>
      </c>
      <c r="H3" s="1" t="s">
        <v>170</v>
      </c>
      <c r="I3" s="1" t="s">
        <v>163</v>
      </c>
    </row>
    <row r="4" spans="1:9" s="10" customFormat="1" x14ac:dyDescent="0.25">
      <c r="A4" s="7"/>
      <c r="B4" s="8" t="s">
        <v>0</v>
      </c>
      <c r="C4" s="2">
        <f>C5+C16+C19+C23+C34+C40+C44+C53+C56+C64+C70+C75+C79</f>
        <v>13776631</v>
      </c>
      <c r="D4" s="2">
        <f>D5+D16+D19+D23+D34+D40+D44+D53+D56+D64+D70+D75+D79</f>
        <v>14316774</v>
      </c>
      <c r="E4" s="2">
        <f>E5+E16+E19+E23+E34+E40+E44+E53+E56+E64+E70+E75+E79+E81</f>
        <v>5931355</v>
      </c>
      <c r="F4" s="9">
        <f>E4/C4</f>
        <v>0.43053740787569905</v>
      </c>
      <c r="G4" s="9">
        <f>E4/D4</f>
        <v>0.41429410005354556</v>
      </c>
      <c r="H4" s="2">
        <f>H5+H16+H19+H23+H34+H40+H44+H53+H56+H64+H70+H75+H79+H81</f>
        <v>5717499</v>
      </c>
      <c r="I4" s="9">
        <f>E4/H4</f>
        <v>1.0374037669267628</v>
      </c>
    </row>
    <row r="5" spans="1:9" s="10" customFormat="1" x14ac:dyDescent="0.25">
      <c r="A5" s="7" t="s">
        <v>1</v>
      </c>
      <c r="B5" s="8" t="s">
        <v>2</v>
      </c>
      <c r="C5" s="2">
        <f t="shared" ref="C5:E5" si="0">SUM(C6:C15)</f>
        <v>2003385</v>
      </c>
      <c r="D5" s="2">
        <f t="shared" si="0"/>
        <v>1576685</v>
      </c>
      <c r="E5" s="2">
        <f t="shared" si="0"/>
        <v>759346</v>
      </c>
      <c r="F5" s="9">
        <f t="shared" ref="F5:F68" si="1">E5/C5</f>
        <v>0.37903148920452134</v>
      </c>
      <c r="G5" s="9">
        <f t="shared" ref="G5:G68" si="2">E5/D5</f>
        <v>0.48160919904736837</v>
      </c>
      <c r="H5" s="2">
        <f t="shared" ref="H5" si="3">SUM(H6:H15)</f>
        <v>635284</v>
      </c>
      <c r="I5" s="9">
        <f t="shared" ref="I5:I64" si="4">E5/H5</f>
        <v>1.1952858878863626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1406</v>
      </c>
      <c r="F6" s="13">
        <f t="shared" si="1"/>
        <v>0.36662320730117343</v>
      </c>
      <c r="G6" s="13">
        <f t="shared" si="2"/>
        <v>0.36662320730117343</v>
      </c>
      <c r="H6" s="3">
        <v>873</v>
      </c>
      <c r="I6" s="9"/>
    </row>
    <row r="7" spans="1:9" ht="36" x14ac:dyDescent="0.25">
      <c r="A7" s="11" t="s">
        <v>5</v>
      </c>
      <c r="B7" s="12" t="s">
        <v>6</v>
      </c>
      <c r="C7" s="3">
        <v>23374</v>
      </c>
      <c r="D7" s="3">
        <v>23374</v>
      </c>
      <c r="E7" s="3">
        <v>9997</v>
      </c>
      <c r="F7" s="13">
        <f t="shared" si="1"/>
        <v>0.42769744160177975</v>
      </c>
      <c r="G7" s="13">
        <f t="shared" si="2"/>
        <v>0.42769744160177975</v>
      </c>
      <c r="H7" s="3">
        <v>7330</v>
      </c>
      <c r="I7" s="9"/>
    </row>
    <row r="8" spans="1:9" ht="36" x14ac:dyDescent="0.25">
      <c r="A8" s="11" t="s">
        <v>7</v>
      </c>
      <c r="B8" s="12" t="s">
        <v>8</v>
      </c>
      <c r="C8" s="3">
        <v>451510</v>
      </c>
      <c r="D8" s="3">
        <v>445910</v>
      </c>
      <c r="E8" s="3">
        <v>233912</v>
      </c>
      <c r="F8" s="13">
        <f t="shared" si="1"/>
        <v>0.51806604504883613</v>
      </c>
      <c r="G8" s="13">
        <f t="shared" si="2"/>
        <v>0.52457222309434637</v>
      </c>
      <c r="H8" s="3">
        <v>204213</v>
      </c>
      <c r="I8" s="9"/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3"/>
      <c r="I9" s="9"/>
    </row>
    <row r="10" spans="1:9" ht="24" x14ac:dyDescent="0.25">
      <c r="A10" s="11" t="s">
        <v>11</v>
      </c>
      <c r="B10" s="12" t="s">
        <v>12</v>
      </c>
      <c r="C10" s="3">
        <v>90624</v>
      </c>
      <c r="D10" s="3">
        <v>90624</v>
      </c>
      <c r="E10" s="3">
        <v>41242</v>
      </c>
      <c r="F10" s="13">
        <f t="shared" si="1"/>
        <v>0.45508915960451979</v>
      </c>
      <c r="G10" s="13">
        <f t="shared" si="2"/>
        <v>0.45508915960451979</v>
      </c>
      <c r="H10" s="3">
        <v>40378</v>
      </c>
      <c r="I10" s="9"/>
    </row>
    <row r="11" spans="1:9" x14ac:dyDescent="0.25">
      <c r="A11" s="11" t="s">
        <v>13</v>
      </c>
      <c r="B11" s="12" t="s">
        <v>14</v>
      </c>
      <c r="C11" s="3"/>
      <c r="D11" s="3"/>
      <c r="E11" s="3"/>
      <c r="F11" s="13"/>
      <c r="G11" s="13"/>
      <c r="H11" s="3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3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2"/>
        <v>0</v>
      </c>
      <c r="H13" s="3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3"/>
      <c r="I14" s="9"/>
    </row>
    <row r="15" spans="1:9" x14ac:dyDescent="0.25">
      <c r="A15" s="11" t="s">
        <v>21</v>
      </c>
      <c r="B15" s="12" t="s">
        <v>22</v>
      </c>
      <c r="C15" s="3">
        <v>1433042</v>
      </c>
      <c r="D15" s="3">
        <v>1011942</v>
      </c>
      <c r="E15" s="3">
        <v>472789</v>
      </c>
      <c r="F15" s="13">
        <f t="shared" si="1"/>
        <v>0.32991984882508679</v>
      </c>
      <c r="G15" s="13">
        <f t="shared" si="2"/>
        <v>0.46720958315792804</v>
      </c>
      <c r="H15" s="3">
        <v>382490</v>
      </c>
      <c r="I15" s="9"/>
    </row>
    <row r="16" spans="1:9" s="10" customFormat="1" x14ac:dyDescent="0.25">
      <c r="A16" s="7" t="s">
        <v>23</v>
      </c>
      <c r="B16" s="8" t="s">
        <v>24</v>
      </c>
      <c r="C16" s="2">
        <f t="shared" ref="C16:E16" si="5">SUM(C17:C18)</f>
        <v>213</v>
      </c>
      <c r="D16" s="2">
        <f t="shared" si="5"/>
        <v>213</v>
      </c>
      <c r="E16" s="2">
        <f t="shared" si="5"/>
        <v>0</v>
      </c>
      <c r="F16" s="9"/>
      <c r="G16" s="13">
        <f t="shared" si="2"/>
        <v>0</v>
      </c>
      <c r="H16" s="2">
        <f t="shared" ref="H16" si="6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3"/>
      <c r="I17" s="9"/>
    </row>
    <row r="18" spans="1:9" x14ac:dyDescent="0.25">
      <c r="A18" s="11" t="s">
        <v>27</v>
      </c>
      <c r="B18" s="12" t="s">
        <v>28</v>
      </c>
      <c r="C18" s="3">
        <v>213</v>
      </c>
      <c r="D18" s="3">
        <v>213</v>
      </c>
      <c r="E18" s="3"/>
      <c r="F18" s="13"/>
      <c r="G18" s="13">
        <f t="shared" si="2"/>
        <v>0</v>
      </c>
      <c r="H18" s="3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7">SUM(C20:C22)</f>
        <v>154834</v>
      </c>
      <c r="D19" s="2">
        <f t="shared" si="7"/>
        <v>168522</v>
      </c>
      <c r="E19" s="2">
        <f t="shared" si="7"/>
        <v>50591</v>
      </c>
      <c r="F19" s="9">
        <f t="shared" si="1"/>
        <v>0.3267434801141868</v>
      </c>
      <c r="G19" s="9">
        <f t="shared" si="2"/>
        <v>0.30020412765098919</v>
      </c>
      <c r="H19" s="2">
        <f t="shared" ref="H19" si="8">SUM(H20:H22)</f>
        <v>55158</v>
      </c>
      <c r="I19" s="9">
        <f t="shared" si="4"/>
        <v>0.91720149389027883</v>
      </c>
    </row>
    <row r="20" spans="1:9" ht="24" x14ac:dyDescent="0.25">
      <c r="A20" s="11" t="s">
        <v>31</v>
      </c>
      <c r="B20" s="12" t="s">
        <v>32</v>
      </c>
      <c r="C20" s="3">
        <v>8900</v>
      </c>
      <c r="D20" s="3">
        <v>8900</v>
      </c>
      <c r="E20" s="3">
        <v>860</v>
      </c>
      <c r="F20" s="13">
        <f t="shared" si="1"/>
        <v>9.662921348314607E-2</v>
      </c>
      <c r="G20" s="13">
        <f t="shared" si="2"/>
        <v>9.662921348314607E-2</v>
      </c>
      <c r="H20" s="3">
        <v>664</v>
      </c>
      <c r="I20" s="9"/>
    </row>
    <row r="21" spans="1:9" x14ac:dyDescent="0.25">
      <c r="A21" s="11" t="s">
        <v>33</v>
      </c>
      <c r="B21" s="12" t="s">
        <v>34</v>
      </c>
      <c r="C21" s="3">
        <v>92039</v>
      </c>
      <c r="D21" s="3">
        <v>105727</v>
      </c>
      <c r="E21" s="3">
        <v>39108</v>
      </c>
      <c r="F21" s="13"/>
      <c r="G21" s="13">
        <f t="shared" si="2"/>
        <v>0.36989605304226925</v>
      </c>
      <c r="H21" s="3">
        <v>40384</v>
      </c>
      <c r="I21" s="9"/>
    </row>
    <row r="22" spans="1:9" ht="24" x14ac:dyDescent="0.25">
      <c r="A22" s="11" t="s">
        <v>35</v>
      </c>
      <c r="B22" s="12" t="s">
        <v>36</v>
      </c>
      <c r="C22" s="3">
        <v>53895</v>
      </c>
      <c r="D22" s="3">
        <v>53895</v>
      </c>
      <c r="E22" s="3">
        <v>10623</v>
      </c>
      <c r="F22" s="13">
        <f t="shared" si="1"/>
        <v>0.19710548288338436</v>
      </c>
      <c r="G22" s="13">
        <f t="shared" si="2"/>
        <v>0.19710548288338436</v>
      </c>
      <c r="H22" s="3">
        <v>14110</v>
      </c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9">SUM(C24:C33)</f>
        <v>863197</v>
      </c>
      <c r="D23" s="2">
        <f t="shared" si="9"/>
        <v>907311</v>
      </c>
      <c r="E23" s="2">
        <f t="shared" si="9"/>
        <v>323212</v>
      </c>
      <c r="F23" s="9">
        <f t="shared" si="1"/>
        <v>0.37443596305362509</v>
      </c>
      <c r="G23" s="9">
        <f t="shared" si="2"/>
        <v>0.35623066401707904</v>
      </c>
      <c r="H23" s="2">
        <f t="shared" ref="H23" si="10">SUM(H24:H33)</f>
        <v>219925</v>
      </c>
      <c r="I23" s="9">
        <f t="shared" si="4"/>
        <v>1.4696464703876322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3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3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3"/>
      <c r="I26" s="9"/>
    </row>
    <row r="27" spans="1:9" x14ac:dyDescent="0.25">
      <c r="A27" s="11" t="s">
        <v>45</v>
      </c>
      <c r="B27" s="12" t="s">
        <v>46</v>
      </c>
      <c r="C27" s="3">
        <v>6165</v>
      </c>
      <c r="D27" s="3">
        <v>8141</v>
      </c>
      <c r="E27" s="3">
        <v>985</v>
      </c>
      <c r="F27" s="13">
        <f t="shared" si="1"/>
        <v>0.15977291159772911</v>
      </c>
      <c r="G27" s="13">
        <f t="shared" si="2"/>
        <v>0.12099250706301437</v>
      </c>
      <c r="H27" s="3">
        <v>2697</v>
      </c>
      <c r="I27" s="9"/>
    </row>
    <row r="28" spans="1:9" x14ac:dyDescent="0.25">
      <c r="A28" s="11" t="s">
        <v>47</v>
      </c>
      <c r="B28" s="12" t="s">
        <v>48</v>
      </c>
      <c r="C28" s="3">
        <v>31512</v>
      </c>
      <c r="D28" s="3">
        <v>31212</v>
      </c>
      <c r="E28" s="3">
        <v>25573</v>
      </c>
      <c r="F28" s="13"/>
      <c r="G28" s="13">
        <f t="shared" si="2"/>
        <v>0.81933230808663338</v>
      </c>
      <c r="H28" s="3"/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3"/>
      <c r="I29" s="9"/>
    </row>
    <row r="30" spans="1:9" x14ac:dyDescent="0.25">
      <c r="A30" s="11" t="s">
        <v>51</v>
      </c>
      <c r="B30" s="12" t="s">
        <v>52</v>
      </c>
      <c r="C30" s="3">
        <v>2000</v>
      </c>
      <c r="D30" s="3">
        <v>2932</v>
      </c>
      <c r="E30" s="3">
        <v>2290</v>
      </c>
      <c r="F30" s="13">
        <f>E30/C30</f>
        <v>1.145</v>
      </c>
      <c r="G30" s="13">
        <f t="shared" si="2"/>
        <v>0.78103683492496589</v>
      </c>
      <c r="H30" s="3">
        <v>1335</v>
      </c>
      <c r="I30" s="9"/>
    </row>
    <row r="31" spans="1:9" x14ac:dyDescent="0.25">
      <c r="A31" s="11" t="s">
        <v>53</v>
      </c>
      <c r="B31" s="12" t="s">
        <v>54</v>
      </c>
      <c r="C31" s="3">
        <v>772476</v>
      </c>
      <c r="D31" s="3">
        <v>814926</v>
      </c>
      <c r="E31" s="3">
        <v>269252</v>
      </c>
      <c r="F31" s="13">
        <f t="shared" si="1"/>
        <v>0.34855710727582473</v>
      </c>
      <c r="G31" s="13">
        <f t="shared" si="2"/>
        <v>0.33040055170653532</v>
      </c>
      <c r="H31" s="3">
        <v>192062</v>
      </c>
      <c r="I31" s="9"/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3"/>
      <c r="I32" s="9"/>
    </row>
    <row r="33" spans="1:9" x14ac:dyDescent="0.25">
      <c r="A33" s="11" t="s">
        <v>57</v>
      </c>
      <c r="B33" s="12" t="s">
        <v>58</v>
      </c>
      <c r="C33" s="3">
        <v>51044</v>
      </c>
      <c r="D33" s="3">
        <v>50100</v>
      </c>
      <c r="E33" s="3">
        <v>25112</v>
      </c>
      <c r="F33" s="13">
        <f t="shared" si="1"/>
        <v>0.49196771412898677</v>
      </c>
      <c r="G33" s="13">
        <f t="shared" si="2"/>
        <v>0.50123752495009977</v>
      </c>
      <c r="H33" s="3">
        <v>23831</v>
      </c>
      <c r="I33" s="9"/>
    </row>
    <row r="34" spans="1:9" s="10" customFormat="1" x14ac:dyDescent="0.25">
      <c r="A34" s="7" t="s">
        <v>59</v>
      </c>
      <c r="B34" s="8" t="s">
        <v>60</v>
      </c>
      <c r="C34" s="2">
        <f t="shared" ref="C34:E34" si="11">SUM(C35:C39)</f>
        <v>2009136</v>
      </c>
      <c r="D34" s="2">
        <f t="shared" si="11"/>
        <v>2423963</v>
      </c>
      <c r="E34" s="2">
        <f t="shared" si="11"/>
        <v>402257</v>
      </c>
      <c r="F34" s="9">
        <f t="shared" si="1"/>
        <v>0.20021392280064665</v>
      </c>
      <c r="G34" s="9">
        <f t="shared" si="2"/>
        <v>0.16595014032804956</v>
      </c>
      <c r="H34" s="2">
        <f t="shared" ref="H34" si="12">SUM(H35:H39)</f>
        <v>298038</v>
      </c>
      <c r="I34" s="9">
        <f t="shared" si="4"/>
        <v>1.349683597393621</v>
      </c>
    </row>
    <row r="35" spans="1:9" x14ac:dyDescent="0.25">
      <c r="A35" s="11" t="s">
        <v>61</v>
      </c>
      <c r="B35" s="12" t="s">
        <v>62</v>
      </c>
      <c r="C35" s="3">
        <v>70012</v>
      </c>
      <c r="D35" s="3">
        <v>92305</v>
      </c>
      <c r="E35" s="3">
        <v>29898</v>
      </c>
      <c r="F35" s="13">
        <f t="shared" si="1"/>
        <v>0.42704107867222763</v>
      </c>
      <c r="G35" s="13">
        <f t="shared" si="2"/>
        <v>0.32390444721304373</v>
      </c>
      <c r="H35" s="3">
        <v>27673</v>
      </c>
      <c r="I35" s="9"/>
    </row>
    <row r="36" spans="1:9" x14ac:dyDescent="0.25">
      <c r="A36" s="11" t="s">
        <v>63</v>
      </c>
      <c r="B36" s="12" t="s">
        <v>64</v>
      </c>
      <c r="C36" s="3">
        <v>463212</v>
      </c>
      <c r="D36" s="3">
        <v>593435</v>
      </c>
      <c r="E36" s="3"/>
      <c r="F36" s="13">
        <f t="shared" si="1"/>
        <v>0</v>
      </c>
      <c r="G36" s="13">
        <f t="shared" si="2"/>
        <v>0</v>
      </c>
      <c r="H36" s="3">
        <v>50619</v>
      </c>
      <c r="I36" s="9"/>
    </row>
    <row r="37" spans="1:9" x14ac:dyDescent="0.25">
      <c r="A37" s="11" t="s">
        <v>65</v>
      </c>
      <c r="B37" s="12" t="s">
        <v>66</v>
      </c>
      <c r="C37" s="3">
        <v>1475912</v>
      </c>
      <c r="D37" s="3">
        <v>1738223</v>
      </c>
      <c r="E37" s="3">
        <v>372359</v>
      </c>
      <c r="F37" s="13">
        <f t="shared" si="1"/>
        <v>0.25229078698458984</v>
      </c>
      <c r="G37" s="13">
        <f t="shared" si="2"/>
        <v>0.21421819870062703</v>
      </c>
      <c r="H37" s="3">
        <v>219746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3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3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5932</v>
      </c>
      <c r="D40" s="2">
        <f>SUM(D41:D43)</f>
        <v>6230</v>
      </c>
      <c r="E40" s="2">
        <f>SUM(E41:E43)</f>
        <v>1149</v>
      </c>
      <c r="F40" s="13">
        <f t="shared" si="1"/>
        <v>0.19369521240728255</v>
      </c>
      <c r="G40" s="9">
        <f t="shared" si="2"/>
        <v>0.18443017656500801</v>
      </c>
      <c r="H40" s="2">
        <f>SUM(H41:H43)</f>
        <v>2876</v>
      </c>
      <c r="I40" s="9">
        <f t="shared" si="4"/>
        <v>0.39951321279554936</v>
      </c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/>
      <c r="H41" s="3"/>
      <c r="I41" s="9"/>
    </row>
    <row r="42" spans="1:9" x14ac:dyDescent="0.25">
      <c r="A42" s="11" t="s">
        <v>73</v>
      </c>
      <c r="B42" s="12" t="s">
        <v>74</v>
      </c>
      <c r="C42" s="3">
        <v>3750</v>
      </c>
      <c r="D42" s="3">
        <v>4050</v>
      </c>
      <c r="E42" s="3">
        <v>1149</v>
      </c>
      <c r="F42" s="13">
        <f t="shared" si="1"/>
        <v>0.30640000000000001</v>
      </c>
      <c r="G42" s="13">
        <f t="shared" si="2"/>
        <v>0.28370370370370368</v>
      </c>
      <c r="H42" s="3">
        <v>1531</v>
      </c>
      <c r="I42" s="9"/>
    </row>
    <row r="43" spans="1:9" x14ac:dyDescent="0.25">
      <c r="A43" s="11" t="s">
        <v>75</v>
      </c>
      <c r="B43" s="12" t="s">
        <v>76</v>
      </c>
      <c r="C43" s="3">
        <v>2182</v>
      </c>
      <c r="D43" s="3">
        <v>2180</v>
      </c>
      <c r="E43" s="3"/>
      <c r="F43" s="13"/>
      <c r="G43" s="13">
        <f t="shared" si="2"/>
        <v>0</v>
      </c>
      <c r="H43" s="3">
        <v>1345</v>
      </c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" si="13">SUM(C45:C52)</f>
        <v>7379630</v>
      </c>
      <c r="D44" s="2">
        <f>SUM(D45:D52)</f>
        <v>7639373</v>
      </c>
      <c r="E44" s="2">
        <f>SUM(E45:E52)</f>
        <v>3699685</v>
      </c>
      <c r="F44" s="9">
        <f t="shared" si="1"/>
        <v>0.50133746542848356</v>
      </c>
      <c r="G44" s="9">
        <f t="shared" si="2"/>
        <v>0.48429170823312334</v>
      </c>
      <c r="H44" s="2">
        <f t="shared" ref="H44" si="14">SUM(H45:H52)</f>
        <v>3878232</v>
      </c>
      <c r="I44" s="9">
        <f t="shared" si="4"/>
        <v>0.95396175370632807</v>
      </c>
    </row>
    <row r="45" spans="1:9" x14ac:dyDescent="0.25">
      <c r="A45" s="11" t="s">
        <v>79</v>
      </c>
      <c r="B45" s="12" t="s">
        <v>80</v>
      </c>
      <c r="C45" s="3">
        <v>2344416</v>
      </c>
      <c r="D45" s="3">
        <v>2381256</v>
      </c>
      <c r="E45" s="3">
        <v>1272066</v>
      </c>
      <c r="F45" s="13">
        <f>E44/C45</f>
        <v>1.5780838383631575</v>
      </c>
      <c r="G45" s="13">
        <f>E44/D45</f>
        <v>1.5536695760556614</v>
      </c>
      <c r="H45" s="3">
        <v>1363424</v>
      </c>
      <c r="I45" s="9"/>
    </row>
    <row r="46" spans="1:9" x14ac:dyDescent="0.25">
      <c r="A46" s="11" t="s">
        <v>81</v>
      </c>
      <c r="B46" s="12" t="s">
        <v>82</v>
      </c>
      <c r="C46" s="3">
        <v>4297372</v>
      </c>
      <c r="D46" s="3">
        <v>4449001</v>
      </c>
      <c r="E46" s="3">
        <v>2002630</v>
      </c>
      <c r="F46" s="13">
        <f>E45/C46</f>
        <v>0.29601021275328271</v>
      </c>
      <c r="G46" s="13">
        <f>E45/D46</f>
        <v>0.28592171590880738</v>
      </c>
      <c r="H46" s="3">
        <v>2124308</v>
      </c>
      <c r="I46" s="9"/>
    </row>
    <row r="47" spans="1:9" x14ac:dyDescent="0.25">
      <c r="A47" s="11" t="s">
        <v>83</v>
      </c>
      <c r="B47" s="12" t="s">
        <v>84</v>
      </c>
      <c r="C47" s="3">
        <v>625935</v>
      </c>
      <c r="D47" s="3">
        <v>687862</v>
      </c>
      <c r="E47" s="3">
        <v>376279</v>
      </c>
      <c r="F47" s="13">
        <f>E46/C47</f>
        <v>3.1994216651888774</v>
      </c>
      <c r="G47" s="13">
        <f>E46/D47</f>
        <v>2.911383387947001</v>
      </c>
      <c r="H47" s="3">
        <v>345215</v>
      </c>
      <c r="I47" s="9"/>
    </row>
    <row r="48" spans="1:9" x14ac:dyDescent="0.25">
      <c r="A48" s="11" t="s">
        <v>85</v>
      </c>
      <c r="B48" s="12" t="s">
        <v>86</v>
      </c>
      <c r="C48" s="3"/>
      <c r="D48" s="3"/>
      <c r="F48" s="13"/>
      <c r="G48" s="13"/>
      <c r="H48" s="3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3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3"/>
      <c r="I50" s="9"/>
    </row>
    <row r="51" spans="1:9" x14ac:dyDescent="0.25">
      <c r="A51" s="11" t="s">
        <v>91</v>
      </c>
      <c r="B51" s="12" t="s">
        <v>92</v>
      </c>
      <c r="C51" s="3">
        <v>39335</v>
      </c>
      <c r="D51" s="3">
        <v>39335</v>
      </c>
      <c r="E51" s="3">
        <v>17332</v>
      </c>
      <c r="F51" s="13">
        <f t="shared" si="1"/>
        <v>0.44062539722893096</v>
      </c>
      <c r="G51" s="13">
        <f t="shared" si="2"/>
        <v>0.44062539722893096</v>
      </c>
      <c r="H51" s="3">
        <v>11800</v>
      </c>
      <c r="I51" s="9"/>
    </row>
    <row r="52" spans="1:9" x14ac:dyDescent="0.25">
      <c r="A52" s="11" t="s">
        <v>93</v>
      </c>
      <c r="B52" s="12" t="s">
        <v>94</v>
      </c>
      <c r="C52" s="3">
        <v>72572</v>
      </c>
      <c r="D52" s="3">
        <v>81919</v>
      </c>
      <c r="E52" s="3">
        <v>31378</v>
      </c>
      <c r="F52" s="13">
        <f t="shared" si="1"/>
        <v>0.43237061125502951</v>
      </c>
      <c r="G52" s="13">
        <f t="shared" si="2"/>
        <v>0.38303690230593634</v>
      </c>
      <c r="H52" s="3">
        <v>33485</v>
      </c>
      <c r="I52" s="9"/>
    </row>
    <row r="53" spans="1:9" s="10" customFormat="1" x14ac:dyDescent="0.25">
      <c r="A53" s="7" t="s">
        <v>95</v>
      </c>
      <c r="B53" s="8" t="s">
        <v>96</v>
      </c>
      <c r="C53" s="2">
        <f t="shared" ref="C53:E53" si="15">SUM(C54:C55)</f>
        <v>684054</v>
      </c>
      <c r="D53" s="2">
        <f t="shared" si="15"/>
        <v>873842</v>
      </c>
      <c r="E53" s="2">
        <f t="shared" si="15"/>
        <v>317383</v>
      </c>
      <c r="F53" s="9">
        <f t="shared" si="1"/>
        <v>0.46397360442304264</v>
      </c>
      <c r="G53" s="9">
        <f t="shared" si="2"/>
        <v>0.36320410325894154</v>
      </c>
      <c r="H53" s="2">
        <f t="shared" ref="H53" si="16">SUM(H54:H55)</f>
        <v>337589</v>
      </c>
      <c r="I53" s="9">
        <f t="shared" si="4"/>
        <v>0.94014615405122792</v>
      </c>
    </row>
    <row r="54" spans="1:9" x14ac:dyDescent="0.25">
      <c r="A54" s="11" t="s">
        <v>97</v>
      </c>
      <c r="B54" s="12" t="s">
        <v>98</v>
      </c>
      <c r="C54" s="3">
        <v>664157</v>
      </c>
      <c r="D54" s="3">
        <v>853945</v>
      </c>
      <c r="E54" s="3">
        <v>306739</v>
      </c>
      <c r="F54" s="13">
        <f t="shared" si="1"/>
        <v>0.46184712349640222</v>
      </c>
      <c r="G54" s="13">
        <f t="shared" si="2"/>
        <v>0.35920229054564407</v>
      </c>
      <c r="H54" s="3">
        <v>327917</v>
      </c>
      <c r="I54" s="9"/>
    </row>
    <row r="55" spans="1:9" x14ac:dyDescent="0.25">
      <c r="A55" s="11" t="s">
        <v>99</v>
      </c>
      <c r="B55" s="12" t="s">
        <v>100</v>
      </c>
      <c r="C55" s="3">
        <v>19897</v>
      </c>
      <c r="D55" s="3">
        <v>19897</v>
      </c>
      <c r="E55" s="3">
        <v>10644</v>
      </c>
      <c r="F55" s="13">
        <f t="shared" si="1"/>
        <v>0.53495501834447401</v>
      </c>
      <c r="G55" s="13">
        <f t="shared" si="2"/>
        <v>0.53495501834447401</v>
      </c>
      <c r="H55" s="3">
        <v>9672</v>
      </c>
      <c r="I55" s="9"/>
    </row>
    <row r="56" spans="1:9" s="10" customFormat="1" x14ac:dyDescent="0.25">
      <c r="A56" s="7" t="s">
        <v>101</v>
      </c>
      <c r="B56" s="8" t="s">
        <v>102</v>
      </c>
      <c r="C56" s="2">
        <f t="shared" ref="C56:E56" si="17">SUM(C57:C63)</f>
        <v>4320</v>
      </c>
      <c r="D56" s="2">
        <f t="shared" si="17"/>
        <v>4320</v>
      </c>
      <c r="E56" s="2">
        <f t="shared" si="17"/>
        <v>1620</v>
      </c>
      <c r="F56" s="9"/>
      <c r="G56" s="13">
        <f t="shared" si="2"/>
        <v>0.375</v>
      </c>
      <c r="H56" s="2">
        <f t="shared" ref="H56" si="18">SUM(H57:H63)</f>
        <v>1477</v>
      </c>
      <c r="I56" s="9">
        <f t="shared" si="4"/>
        <v>1.0968178740690588</v>
      </c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3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3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3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3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3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3"/>
      <c r="I62" s="9"/>
    </row>
    <row r="63" spans="1:9" x14ac:dyDescent="0.25">
      <c r="A63" s="11" t="s">
        <v>115</v>
      </c>
      <c r="B63" s="12" t="s">
        <v>116</v>
      </c>
      <c r="C63" s="3">
        <v>4320</v>
      </c>
      <c r="D63" s="3">
        <v>4320</v>
      </c>
      <c r="E63" s="3">
        <v>1620</v>
      </c>
      <c r="F63" s="13"/>
      <c r="G63" s="13">
        <f t="shared" si="2"/>
        <v>0.375</v>
      </c>
      <c r="H63" s="3">
        <v>1477</v>
      </c>
      <c r="I63" s="9"/>
    </row>
    <row r="64" spans="1:9" s="10" customFormat="1" x14ac:dyDescent="0.25">
      <c r="A64" s="7" t="s">
        <v>117</v>
      </c>
      <c r="B64" s="8" t="s">
        <v>118</v>
      </c>
      <c r="C64" s="2">
        <f t="shared" ref="C64:E64" si="19">SUM(C65:C69)</f>
        <v>218400</v>
      </c>
      <c r="D64" s="2">
        <f t="shared" si="19"/>
        <v>226199</v>
      </c>
      <c r="E64" s="2">
        <f t="shared" si="19"/>
        <v>142356</v>
      </c>
      <c r="F64" s="9">
        <f t="shared" si="1"/>
        <v>0.65181318681318678</v>
      </c>
      <c r="G64" s="9">
        <f t="shared" si="2"/>
        <v>0.62933965225310462</v>
      </c>
      <c r="H64" s="2">
        <f t="shared" ref="H64" si="20">SUM(H65:H69)</f>
        <v>96499</v>
      </c>
      <c r="I64" s="9">
        <f t="shared" si="4"/>
        <v>1.4752069969636992</v>
      </c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28000</v>
      </c>
      <c r="E65" s="3">
        <v>13172</v>
      </c>
      <c r="F65" s="13">
        <f t="shared" si="1"/>
        <v>0.47042857142857142</v>
      </c>
      <c r="G65" s="13">
        <f t="shared" si="2"/>
        <v>0.47042857142857142</v>
      </c>
      <c r="H65" s="3">
        <v>10907</v>
      </c>
      <c r="I65" s="9"/>
    </row>
    <row r="66" spans="1:9" x14ac:dyDescent="0.25">
      <c r="A66" s="11" t="s">
        <v>121</v>
      </c>
      <c r="B66" s="12" t="s">
        <v>122</v>
      </c>
      <c r="C66" s="3"/>
      <c r="D66" s="3"/>
      <c r="E66" s="3"/>
      <c r="F66" s="13"/>
      <c r="G66" s="9"/>
      <c r="H66" s="3"/>
      <c r="I66" s="9"/>
    </row>
    <row r="67" spans="1:9" x14ac:dyDescent="0.25">
      <c r="A67" s="11" t="s">
        <v>123</v>
      </c>
      <c r="B67" s="12" t="s">
        <v>124</v>
      </c>
      <c r="C67" s="3">
        <v>19539</v>
      </c>
      <c r="D67" s="3">
        <v>19539</v>
      </c>
      <c r="E67" s="3">
        <v>19538</v>
      </c>
      <c r="F67" s="13">
        <f t="shared" si="1"/>
        <v>0.99994882030810173</v>
      </c>
      <c r="G67" s="13">
        <f t="shared" si="2"/>
        <v>0.99994882030810173</v>
      </c>
      <c r="H67" s="3">
        <v>19934</v>
      </c>
      <c r="I67" s="9"/>
    </row>
    <row r="68" spans="1:9" x14ac:dyDescent="0.25">
      <c r="A68" s="11" t="s">
        <v>125</v>
      </c>
      <c r="B68" s="12" t="s">
        <v>126</v>
      </c>
      <c r="C68" s="3">
        <v>170161</v>
      </c>
      <c r="D68" s="3">
        <v>177960</v>
      </c>
      <c r="E68" s="3">
        <v>109646</v>
      </c>
      <c r="F68" s="13">
        <f t="shared" si="1"/>
        <v>0.64436621787601156</v>
      </c>
      <c r="G68" s="13">
        <f t="shared" si="2"/>
        <v>0.61612721959991013</v>
      </c>
      <c r="H68" s="3">
        <v>65158</v>
      </c>
      <c r="I68" s="9"/>
    </row>
    <row r="69" spans="1:9" x14ac:dyDescent="0.25">
      <c r="A69" s="11" t="s">
        <v>127</v>
      </c>
      <c r="B69" s="12" t="s">
        <v>128</v>
      </c>
      <c r="C69" s="3">
        <v>700</v>
      </c>
      <c r="D69" s="3">
        <v>700</v>
      </c>
      <c r="E69" s="3"/>
      <c r="F69" s="13">
        <f t="shared" ref="F69" si="21">E69/C69</f>
        <v>0</v>
      </c>
      <c r="G69" s="13">
        <f t="shared" ref="G69:G78" si="22">E69/D69</f>
        <v>0</v>
      </c>
      <c r="H69" s="3">
        <v>500</v>
      </c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3">SUM(C71:C74)</f>
        <v>429730</v>
      </c>
      <c r="D70" s="2">
        <f t="shared" si="23"/>
        <v>466316</v>
      </c>
      <c r="E70" s="2">
        <f t="shared" si="23"/>
        <v>225322</v>
      </c>
      <c r="F70" s="9">
        <f t="shared" ref="F70:F78" si="24">E70/C70</f>
        <v>0.52433388406673953</v>
      </c>
      <c r="G70" s="9">
        <f t="shared" si="22"/>
        <v>0.4831959443810635</v>
      </c>
      <c r="H70" s="2">
        <f t="shared" ref="H70" si="25">SUM(H71:H74)</f>
        <v>184022</v>
      </c>
      <c r="I70" s="9">
        <f t="shared" ref="I70:I75" si="26">E70/H70</f>
        <v>1.2244296877547249</v>
      </c>
    </row>
    <row r="71" spans="1:9" x14ac:dyDescent="0.25">
      <c r="A71" s="11" t="s">
        <v>131</v>
      </c>
      <c r="B71" s="12" t="s">
        <v>132</v>
      </c>
      <c r="C71" s="3">
        <v>292384</v>
      </c>
      <c r="D71" s="3">
        <v>328770</v>
      </c>
      <c r="E71" s="3">
        <v>155409</v>
      </c>
      <c r="F71" s="13">
        <f t="shared" si="24"/>
        <v>0.53152361278318927</v>
      </c>
      <c r="G71" s="13">
        <f t="shared" si="22"/>
        <v>0.47269823889040968</v>
      </c>
      <c r="H71" s="3">
        <v>118516</v>
      </c>
      <c r="I71" s="9"/>
    </row>
    <row r="72" spans="1:9" x14ac:dyDescent="0.25">
      <c r="A72" s="11" t="s">
        <v>133</v>
      </c>
      <c r="B72" s="12" t="s">
        <v>134</v>
      </c>
      <c r="C72" s="3"/>
      <c r="D72" s="3"/>
      <c r="E72" s="3"/>
      <c r="F72" s="13"/>
      <c r="G72" s="13"/>
      <c r="H72" s="3">
        <v>84</v>
      </c>
      <c r="I72" s="9"/>
    </row>
    <row r="73" spans="1:9" x14ac:dyDescent="0.25">
      <c r="A73" s="11" t="s">
        <v>135</v>
      </c>
      <c r="B73" s="12" t="s">
        <v>136</v>
      </c>
      <c r="C73" s="3">
        <v>111546</v>
      </c>
      <c r="D73" s="3">
        <v>111748</v>
      </c>
      <c r="E73" s="3">
        <v>55623</v>
      </c>
      <c r="F73" s="13">
        <f t="shared" si="24"/>
        <v>0.49865526329944598</v>
      </c>
      <c r="G73" s="13">
        <f t="shared" si="22"/>
        <v>0.4977538747897054</v>
      </c>
      <c r="H73" s="3">
        <v>53729</v>
      </c>
      <c r="I73" s="9"/>
    </row>
    <row r="74" spans="1:9" x14ac:dyDescent="0.25">
      <c r="A74" s="11" t="s">
        <v>137</v>
      </c>
      <c r="B74" s="12" t="s">
        <v>138</v>
      </c>
      <c r="C74" s="3">
        <v>25800</v>
      </c>
      <c r="D74" s="3">
        <v>25798</v>
      </c>
      <c r="E74" s="3">
        <v>14290</v>
      </c>
      <c r="F74" s="13">
        <f t="shared" si="24"/>
        <v>0.55387596899224811</v>
      </c>
      <c r="G74" s="13">
        <f t="shared" si="22"/>
        <v>0.5539189084425149</v>
      </c>
      <c r="H74" s="3">
        <v>11693</v>
      </c>
      <c r="I74" s="9"/>
    </row>
    <row r="75" spans="1:9" s="10" customFormat="1" x14ac:dyDescent="0.25">
      <c r="A75" s="7" t="s">
        <v>139</v>
      </c>
      <c r="B75" s="8" t="s">
        <v>140</v>
      </c>
      <c r="C75" s="2">
        <f t="shared" ref="C75:E75" si="27">SUM(C76:C78)</f>
        <v>23300</v>
      </c>
      <c r="D75" s="2">
        <f t="shared" si="27"/>
        <v>23300</v>
      </c>
      <c r="E75" s="2">
        <f t="shared" si="27"/>
        <v>8434</v>
      </c>
      <c r="F75" s="9">
        <f t="shared" si="24"/>
        <v>0.36197424892703861</v>
      </c>
      <c r="G75" s="9">
        <f t="shared" si="22"/>
        <v>0.36197424892703861</v>
      </c>
      <c r="H75" s="2">
        <f t="shared" ref="H75" si="28">SUM(H76:H78)</f>
        <v>8399</v>
      </c>
      <c r="I75" s="9">
        <f t="shared" si="26"/>
        <v>1.0041671627574711</v>
      </c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3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3"/>
      <c r="I77" s="9"/>
    </row>
    <row r="78" spans="1:9" x14ac:dyDescent="0.25">
      <c r="A78" s="11" t="s">
        <v>145</v>
      </c>
      <c r="B78" s="12" t="s">
        <v>146</v>
      </c>
      <c r="C78" s="3">
        <v>23300</v>
      </c>
      <c r="D78" s="3">
        <v>23300</v>
      </c>
      <c r="E78" s="3">
        <v>8434</v>
      </c>
      <c r="F78" s="13">
        <f t="shared" si="24"/>
        <v>0.36197424892703861</v>
      </c>
      <c r="G78" s="13">
        <f t="shared" si="22"/>
        <v>0.36197424892703861</v>
      </c>
      <c r="H78" s="3">
        <v>8399</v>
      </c>
      <c r="I78" s="9"/>
    </row>
    <row r="79" spans="1:9" s="10" customFormat="1" x14ac:dyDescent="0.25">
      <c r="A79" s="7" t="s">
        <v>147</v>
      </c>
      <c r="B79" s="8" t="s">
        <v>148</v>
      </c>
      <c r="C79" s="2">
        <f>C80</f>
        <v>500</v>
      </c>
      <c r="D79" s="2">
        <f>D80</f>
        <v>500</v>
      </c>
      <c r="E79" s="2">
        <f t="shared" ref="E79" si="29">SUM(E80)</f>
        <v>0</v>
      </c>
      <c r="F79" s="9"/>
      <c r="G79" s="9"/>
      <c r="H79" s="2">
        <f t="shared" ref="H79" si="30">SUM(H80)</f>
        <v>0</v>
      </c>
      <c r="I79" s="9"/>
    </row>
    <row r="80" spans="1:9" x14ac:dyDescent="0.25">
      <c r="A80" s="11" t="s">
        <v>149</v>
      </c>
      <c r="B80" s="12" t="s">
        <v>150</v>
      </c>
      <c r="C80" s="3">
        <v>500</v>
      </c>
      <c r="D80" s="3">
        <v>500</v>
      </c>
      <c r="E80" s="3"/>
      <c r="F80" s="13"/>
      <c r="G80" s="13"/>
      <c r="H80" s="3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31">SUM(E82:E84)</f>
        <v>0</v>
      </c>
      <c r="F81" s="9"/>
      <c r="G81" s="9"/>
      <c r="H81" s="2">
        <f t="shared" ref="H81" si="32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/>
      <c r="D82" s="3"/>
      <c r="E82" s="3"/>
      <c r="F82" s="13"/>
      <c r="G82" s="13"/>
      <c r="H82" s="3">
        <v>0</v>
      </c>
      <c r="I82" s="9"/>
    </row>
    <row r="83" spans="1:9" x14ac:dyDescent="0.25">
      <c r="A83" s="11" t="s">
        <v>155</v>
      </c>
      <c r="B83" s="12" t="s">
        <v>156</v>
      </c>
      <c r="C83" s="3"/>
      <c r="D83" s="3"/>
      <c r="E83" s="3"/>
      <c r="F83" s="13"/>
      <c r="G83" s="13"/>
      <c r="H83" s="3">
        <v>0</v>
      </c>
      <c r="I83" s="9"/>
    </row>
    <row r="84" spans="1:9" x14ac:dyDescent="0.25">
      <c r="A84" s="11" t="s">
        <v>157</v>
      </c>
      <c r="B84" s="12" t="s">
        <v>158</v>
      </c>
      <c r="C84" s="3"/>
      <c r="D84" s="3"/>
      <c r="E84" s="3"/>
      <c r="F84" s="13"/>
      <c r="G84" s="13"/>
      <c r="H84" s="3">
        <v>0</v>
      </c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2023-07-07T11:43:23Z</cp:lastPrinted>
  <dcterms:created xsi:type="dcterms:W3CDTF">2017-12-11T14:03:53Z</dcterms:created>
  <dcterms:modified xsi:type="dcterms:W3CDTF">2023-07-07T12:22:04Z</dcterms:modified>
</cp:coreProperties>
</file>