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15" yWindow="0" windowWidth="12705" windowHeight="1287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10" i="3"/>
  <c r="G13" i="3"/>
  <c r="G15" i="3"/>
  <c r="G16" i="3"/>
  <c r="G18" i="3"/>
  <c r="G19" i="3"/>
  <c r="G20" i="3"/>
  <c r="G21" i="3"/>
  <c r="G22" i="3"/>
  <c r="G23" i="3"/>
  <c r="G27" i="3"/>
  <c r="G28" i="3"/>
  <c r="G30" i="3"/>
  <c r="G31" i="3"/>
  <c r="G33" i="3"/>
  <c r="G34" i="3"/>
  <c r="G35" i="3"/>
  <c r="G36" i="3"/>
  <c r="G37" i="3"/>
  <c r="G40" i="3"/>
  <c r="G41" i="3"/>
  <c r="G42" i="3"/>
  <c r="G43" i="3"/>
  <c r="G44" i="3"/>
  <c r="G45" i="3"/>
  <c r="G46" i="3"/>
  <c r="G47" i="3"/>
  <c r="G51" i="3"/>
  <c r="G52" i="3"/>
  <c r="G53" i="3"/>
  <c r="G54" i="3"/>
  <c r="G55" i="3"/>
  <c r="G56" i="3"/>
  <c r="G63" i="3"/>
  <c r="G64" i="3"/>
  <c r="G65" i="3"/>
  <c r="G67" i="3"/>
  <c r="G68" i="3"/>
  <c r="G69" i="3"/>
  <c r="G70" i="3"/>
  <c r="G71" i="3"/>
  <c r="G73" i="3"/>
  <c r="G74" i="3"/>
  <c r="G75" i="3"/>
  <c r="G78" i="3"/>
  <c r="G4" i="3"/>
  <c r="D4" i="3" l="1"/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l="1"/>
  <c r="F36" i="3"/>
  <c r="F6" i="3" l="1"/>
  <c r="F7" i="3"/>
  <c r="F8" i="3"/>
  <c r="F10" i="3"/>
  <c r="E40" i="3" l="1"/>
  <c r="I40" i="3" s="1"/>
  <c r="F78" i="3" l="1"/>
  <c r="F63" i="3"/>
  <c r="F30" i="3"/>
  <c r="F27" i="3"/>
  <c r="F73" i="3"/>
  <c r="F42" i="3" l="1"/>
  <c r="E53" i="3" l="1"/>
  <c r="I53" i="3" s="1"/>
  <c r="F15" i="3" l="1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68" i="3"/>
  <c r="F71" i="3"/>
  <c r="F74" i="3"/>
  <c r="I80" i="3" l="1"/>
  <c r="E81" i="3"/>
  <c r="E79" i="3"/>
  <c r="E75" i="3"/>
  <c r="I75" i="3" s="1"/>
  <c r="E70" i="3"/>
  <c r="I70" i="3" s="1"/>
  <c r="E64" i="3"/>
  <c r="I64" i="3" s="1"/>
  <c r="E56" i="3"/>
  <c r="I56" i="3" s="1"/>
  <c r="E44" i="3"/>
  <c r="I44" i="3" s="1"/>
  <c r="E34" i="3"/>
  <c r="I34" i="3" s="1"/>
  <c r="E23" i="3"/>
  <c r="I23" i="3" s="1"/>
  <c r="E19" i="3"/>
  <c r="I19" i="3" s="1"/>
  <c r="E16" i="3"/>
  <c r="E5" i="3"/>
  <c r="E4" i="3" l="1"/>
  <c r="I4" i="3" s="1"/>
  <c r="F40" i="3"/>
  <c r="I79" i="3"/>
  <c r="I81" i="3"/>
  <c r="I5" i="3"/>
  <c r="F5" i="3"/>
  <c r="F19" i="3"/>
  <c r="F23" i="3"/>
  <c r="F34" i="3"/>
  <c r="F44" i="3"/>
  <c r="F53" i="3"/>
  <c r="F56" i="3"/>
  <c r="F64" i="3"/>
  <c r="F70" i="3"/>
  <c r="F75" i="3"/>
  <c r="F4" i="3" l="1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<sst xmlns="http://schemas.openxmlformats.org/spreadsheetml/2006/main" count="171" uniqueCount="171">
  <si>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</si>
  <si>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</si>
  <si>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</si>
  <si>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</si>
  <si>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</si>
  <si>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</si>
  <si>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</si>
  <si>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</si>
  <si>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</si>
  <si>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</si>
  <si>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</si>
  <si>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</si>
  <si>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</si>
  <si>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</si>
  <si>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</si>
  <si>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</si>
  <si>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</si>
  <si>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</si>
  <si>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</si>
  <si>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</si>
  <si>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</si>
  <si>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</si>
  <si>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</si>
  <si>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</si>
  <si>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</si>
  <si>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</si>
  <si>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</si>
  <si>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</si>
  <si>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</si>
  <si>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</si>
  <si>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</si>
  <si>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</si>
  <si>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</si>
  <si>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</si>
  <si>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</si>
  <si>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</si>
  <si>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</si>
  <si>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</si>
  <si>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</si>
  <si>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</si>
  <si>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</si>
  <si>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</si>
  <si>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</si>
  <si>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</si>
  <si>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</si>
  <si>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</si>
  <si>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</si>
  <si>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</si>
  <si>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</si>
  <si>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</si>
  <si>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</si>
  <si>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</si>
  <si>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</si>
  <si>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</si>
  <si>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</si>
  <si>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</si>
  <si>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</si>
  <si>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</si>
  <si>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</si>
  <si>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</si>
  <si>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</si>
  <si>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</si>
  <si>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</si>
  <si>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</si>
  <si>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</si>
  <si>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</si>
  <si>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</si>
  <si>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</si>
  <si>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</si>
  <si>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</si>
  <si>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</si>
  <si>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</si>
  <si>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</si>
  <si>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</si>
  <si>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</si>
  <si>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</si>
  <si>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</si>
  <si>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</si>
  <si>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</si>
  <si>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</si>
  <si>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</si>
  <si>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</si>
  <si>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</si>
  <si>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</si>
  <si>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</si>
  <si>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</si>
  <si>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</si>
  <si>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</si>
  <si>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</si>
  <si>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</si>
  <si>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</si>
  <si>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</si>
  <si>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</si>
  <si>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</si>
  <si>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</si>
  <si>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</si>
  <si>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</si>
  <si>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</si>
  <si>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</si>
  <si>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</si>
  <si>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</si>
  <si>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</si>
  <si>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</si>
  <si>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</si>
  <si>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</si>
  <si>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</si>
  <si>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</si>
  <si>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</si>
  <si>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</si>
  <si>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</si>
  <si>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</si>
  <si>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</si>
  <si>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</si>
  <si>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</si>
  <si>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</si>
  <si>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</si>
  <si>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</si>
  <si>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</si>
  <si>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</si>
  <si>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</si>
  <si>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</si>
  <si>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</si>
  <si>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</si>
  <si>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</si>
  <si>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</si>
  <si>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</si>
  <si>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</si>
  <si>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</si>
  <si>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</si>
  <si>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</si>
  <si>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</si>
  <si>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</si>
  <si>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</si>
  <si>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</si>
  <si>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</si>
  <si>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</si>
  <si>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</si>
  <si>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</si>
  <si>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</si>
  <si>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</si>
  <si>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</si>
  <si>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</si>
  <si>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</si>
  <si>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</si>
  <si>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</si>
  <si>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</si>
  <si>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</si>
  <si>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</si>
  <si>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</si>
  <si>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</si>
  <si>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</si>
  <si>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</si>
  <si>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</si>
  <si>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</si>
  <si>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</si>
  <si>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</si>
  <si>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</si>
  <si>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</si>
  <si>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</si>
  <si>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</si>
  <si>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</si>
  <si>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</si>
  <si>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</si>
  <si>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2020 года, %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</si>
  <si>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01.07.2021)</t>
  </si>
  <si>
    <t>Фактически исполнено по состоянию на 01.07.2021, тыс. руб.</t>
  </si>
  <si>
    <t>% исполнения утвержденных бюджетных назначений в соответствии с отчетом об исполнении бюджета городского округа Щёлково на  2021 год</t>
  </si>
  <si>
    <t>Утвержденные бюджетные назначения в соответствии с Решением Совета депутатов от 23.12.2020 № 202/23-48-НПА на 2021 год, тыс. руб.</t>
  </si>
  <si>
    <t>Утвержденные бюджетные назначения в соответствии с отчетом об исполнении бюджета городского округа Щёлково на 2021 год, тыс. руб.</t>
  </si>
  <si>
    <t>% исполнения утвержденных бюджетных назначений в соответствии с Решением Совета депутатов от 23.12.2020 № 202/23-48-НПА на  2021 год</t>
  </si>
  <si>
    <t>Фактически исполнено по состоянию на 01.07.2020,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</si>
</sst>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B1" zoomScaleNormal="100" zoomScaleSheetLayoutView="70" workbookViewId="0">
      <selection activeCell="G6" sqref="G6:G10"/>
    </sheetView>
  </sheetViews>
  <sheetFormatPr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164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167</v>
      </c>
      <c r="D3" s="1" t="s">
        <v>168</v>
      </c>
      <c r="E3" s="1" t="s">
        <v>165</v>
      </c>
      <c r="F3" s="1" t="s">
        <v>169</v>
      </c>
      <c r="G3" s="1" t="s">
        <v>166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v>11259083.980349999</v>
      </c>
      <c r="D4" s="2">
        <f>D5+D16+D19+D23+D34+D40+D44+D53+D56+D64+D70+D75</f>
        <v>11159172.492989998</v>
      </c>
      <c r="E4" s="2">
        <f>E5+E16+E19+E23+E34+E40+E44+E53+E56+E64+E70+E75+E79+E81</f>
        <v>4444528</v>
      </c>
      <c r="F4" s="9">
        <f>E4/C4</f>
        <v>0.39475040844857767</v>
      </c>
      <c r="G4" s="9">
        <f>E4/D4</f>
        <v>0.39828472969586021</v>
      </c>
      <c r="H4" s="2">
        <f t="shared" ref="H4" si="0">H5+H16+H19+H23+H34+H40+H44+H53+H56+H64+H70+H75+H79+H81</f>
        <v>4578819</v>
      </c>
      <c r="I4" s="9">
        <f>E4/H4</f>
        <v>0.97067125824366507</v>
      </c>
    </row>
    <row r="5" spans="1:9" s="10" customFormat="1" x14ac:dyDescent="0.25">
      <c r="A5" s="7" t="s">
        <v>1</v>
      </c>
      <c r="B5" s="8" t="s">
        <v>2</v>
      </c>
      <c r="C5" s="2">
        <v>2352047</v>
      </c>
      <c r="D5" s="2">
        <v>1636169.40906</v>
      </c>
      <c r="E5" s="2">
        <f t="shared" ref="E5" si="1">SUM(E6:E15)</f>
        <v>559681</v>
      </c>
      <c r="F5" s="9">
        <f t="shared" ref="F5:F68" si="2">E5/C5</f>
        <v>0.2379548537933128</v>
      </c>
      <c r="G5" s="9">
        <f t="shared" ref="G5:G68" si="3">E5/D5</f>
        <v>0.34206787934113975</v>
      </c>
      <c r="H5" s="2">
        <f t="shared" ref="H5" si="4">SUM(H6:H15)</f>
        <v>407657</v>
      </c>
      <c r="I5" s="9">
        <f t="shared" ref="I5:I34" si="5">E5/H5</f>
        <v>1.3729213530001938</v>
      </c>
    </row>
    <row r="6" spans="1:9" ht="24" x14ac:dyDescent="0.25">
      <c r="A6" s="11" t="s">
        <v>3</v>
      </c>
      <c r="B6" s="12" t="s">
        <v>4</v>
      </c>
      <c r="C6" s="3">
        <v>3193</v>
      </c>
      <c r="D6" s="3">
        <v>3192.75</v>
      </c>
      <c r="E6" s="3">
        <v>1218</v>
      </c>
      <c r="F6" s="13">
        <f t="shared" si="2"/>
        <v>0.38145944253053554</v>
      </c>
      <c r="G6" s="13">
        <f t="shared" si="3"/>
        <v>0.38148931172186984</v>
      </c>
      <c r="H6" s="3">
        <v>1804</v>
      </c>
      <c r="I6" s="9"/>
    </row>
    <row r="7" spans="1:9" ht="36" x14ac:dyDescent="0.25">
      <c r="A7" s="11" t="s">
        <v>5</v>
      </c>
      <c r="B7" s="12" t="s">
        <v>6</v>
      </c>
      <c r="C7" s="3">
        <v>21225</v>
      </c>
      <c r="D7" s="3">
        <v>21224.521000000001</v>
      </c>
      <c r="E7" s="3">
        <v>8113</v>
      </c>
      <c r="F7" s="13">
        <f t="shared" si="2"/>
        <v>0.38223792697290931</v>
      </c>
      <c r="G7" s="13">
        <f t="shared" si="3"/>
        <v>0.38224655340867292</v>
      </c>
      <c r="H7" s="3">
        <v>10807</v>
      </c>
      <c r="I7" s="9"/>
    </row>
    <row r="8" spans="1:9" ht="36" x14ac:dyDescent="0.25">
      <c r="A8" s="11" t="s">
        <v>7</v>
      </c>
      <c r="B8" s="12" t="s">
        <v>8</v>
      </c>
      <c r="C8" s="3">
        <v>13017</v>
      </c>
      <c r="D8" s="3">
        <v>409996.35966000002</v>
      </c>
      <c r="E8" s="3">
        <v>178420</v>
      </c>
      <c r="F8" s="13">
        <f t="shared" si="2"/>
        <v>13.706691249903972</v>
      </c>
      <c r="G8" s="13">
        <f t="shared" si="3"/>
        <v>0.43517459556948107</v>
      </c>
      <c r="H8" s="3">
        <v>159186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>
        <v>0</v>
      </c>
      <c r="I9" s="9"/>
    </row>
    <row r="10" spans="1:9" ht="24" x14ac:dyDescent="0.25">
      <c r="A10" s="11" t="s">
        <v>11</v>
      </c>
      <c r="B10" s="12" t="s">
        <v>12</v>
      </c>
      <c r="C10" s="3">
        <v>77687</v>
      </c>
      <c r="D10" s="3">
        <v>77687.436000000002</v>
      </c>
      <c r="E10" s="3">
        <v>34697</v>
      </c>
      <c r="F10" s="13">
        <f t="shared" si="2"/>
        <v>0.44662556154826422</v>
      </c>
      <c r="G10" s="13">
        <f t="shared" si="3"/>
        <v>0.44662305498150306</v>
      </c>
      <c r="H10" s="3">
        <v>36247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3">
        <v>0</v>
      </c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>
        <v>0</v>
      </c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3"/>
        <v>0</v>
      </c>
      <c r="H13" s="3">
        <v>0</v>
      </c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>
        <v>0</v>
      </c>
      <c r="I14" s="9"/>
    </row>
    <row r="15" spans="1:9" x14ac:dyDescent="0.25">
      <c r="A15" s="11" t="s">
        <v>21</v>
      </c>
      <c r="B15" s="12" t="s">
        <v>22</v>
      </c>
      <c r="C15" s="3">
        <v>1818924.686</v>
      </c>
      <c r="D15" s="3">
        <v>1123068.3424000002</v>
      </c>
      <c r="E15" s="3">
        <v>337233</v>
      </c>
      <c r="F15" s="13">
        <f t="shared" si="2"/>
        <v>0.18540239878848946</v>
      </c>
      <c r="G15" s="13">
        <f t="shared" si="3"/>
        <v>0.30027825312868506</v>
      </c>
      <c r="H15" s="3">
        <v>199613</v>
      </c>
      <c r="I15" s="9"/>
    </row>
    <row r="16" spans="1:9" s="10" customFormat="1" x14ac:dyDescent="0.25">
      <c r="A16" s="7" t="s">
        <v>23</v>
      </c>
      <c r="B16" s="8" t="s">
        <v>24</v>
      </c>
      <c r="C16" s="2">
        <v>207</v>
      </c>
      <c r="D16" s="2">
        <v>207</v>
      </c>
      <c r="E16" s="2">
        <f t="shared" ref="E16" si="6">SUM(E17:E18)</f>
        <v>0</v>
      </c>
      <c r="F16" s="9"/>
      <c r="G16" s="13">
        <f t="shared" si="3"/>
        <v>0</v>
      </c>
      <c r="H16" s="2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>
        <v>0</v>
      </c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3">
        <v>0</v>
      </c>
      <c r="I18" s="9"/>
    </row>
    <row r="19" spans="1:9" s="10" customFormat="1" ht="24" x14ac:dyDescent="0.25">
      <c r="A19" s="7" t="s">
        <v>29</v>
      </c>
      <c r="B19" s="8" t="s">
        <v>30</v>
      </c>
      <c r="C19" s="2">
        <v>125033.00134999999</v>
      </c>
      <c r="D19" s="2">
        <v>194987.00135000001</v>
      </c>
      <c r="E19" s="2">
        <f t="shared" ref="E19" si="8">SUM(E20:E22)</f>
        <v>48515</v>
      </c>
      <c r="F19" s="9">
        <f t="shared" si="2"/>
        <v>0.3880175591737885</v>
      </c>
      <c r="G19" s="9">
        <f t="shared" si="3"/>
        <v>0.24881145750283112</v>
      </c>
      <c r="H19" s="2">
        <f t="shared" ref="H19" si="9">SUM(H20:H22)</f>
        <v>36985</v>
      </c>
      <c r="I19" s="9">
        <f>H19/E19</f>
        <v>0.76234154385241681</v>
      </c>
    </row>
    <row r="20" spans="1:9" ht="24" x14ac:dyDescent="0.25">
      <c r="A20" s="11" t="s">
        <v>31</v>
      </c>
      <c r="B20" s="12" t="s">
        <v>32</v>
      </c>
      <c r="C20" s="3">
        <v>1300</v>
      </c>
      <c r="D20" s="3">
        <v>1300</v>
      </c>
      <c r="E20" s="3">
        <v>553</v>
      </c>
      <c r="F20" s="13">
        <f t="shared" si="2"/>
        <v>0.42538461538461536</v>
      </c>
      <c r="G20" s="13">
        <f t="shared" si="3"/>
        <v>0.42538461538461536</v>
      </c>
      <c r="H20" s="3">
        <v>32896</v>
      </c>
      <c r="I20" s="9"/>
    </row>
    <row r="21" spans="1:9" x14ac:dyDescent="0.25">
      <c r="A21" s="11" t="s">
        <v>33</v>
      </c>
      <c r="B21" s="12" t="s">
        <v>34</v>
      </c>
      <c r="C21" s="3">
        <v>99598.001349999991</v>
      </c>
      <c r="D21" s="3">
        <v>106522.00134999999</v>
      </c>
      <c r="E21" s="3">
        <v>37078</v>
      </c>
      <c r="F21" s="13"/>
      <c r="G21" s="13">
        <f t="shared" si="3"/>
        <v>0.34807832682539064</v>
      </c>
      <c r="H21" s="3">
        <v>0</v>
      </c>
      <c r="I21" s="9"/>
    </row>
    <row r="22" spans="1:9" ht="24" x14ac:dyDescent="0.25">
      <c r="A22" s="11" t="s">
        <v>35</v>
      </c>
      <c r="B22" s="12" t="s">
        <v>36</v>
      </c>
      <c r="C22" s="3">
        <v>24135</v>
      </c>
      <c r="D22" s="3">
        <v>87165</v>
      </c>
      <c r="E22" s="3">
        <v>10884</v>
      </c>
      <c r="F22" s="13">
        <f t="shared" si="2"/>
        <v>0.45096333126165322</v>
      </c>
      <c r="G22" s="13">
        <f t="shared" si="3"/>
        <v>0.12486663224918258</v>
      </c>
      <c r="H22" s="3">
        <v>4089</v>
      </c>
      <c r="I22" s="9"/>
    </row>
    <row r="23" spans="1:9" s="10" customFormat="1" x14ac:dyDescent="0.25">
      <c r="A23" s="7" t="s">
        <v>37</v>
      </c>
      <c r="B23" s="8" t="s">
        <v>38</v>
      </c>
      <c r="C23" s="2">
        <v>431084.68189999997</v>
      </c>
      <c r="D23" s="2">
        <v>672370</v>
      </c>
      <c r="E23" s="2">
        <f t="shared" ref="E23" si="10">SUM(E24:E33)</f>
        <v>122346</v>
      </c>
      <c r="F23" s="9">
        <f t="shared" si="2"/>
        <v>0.2838096669562965</v>
      </c>
      <c r="G23" s="9">
        <f t="shared" si="3"/>
        <v>0.18196231241727026</v>
      </c>
      <c r="H23" s="2">
        <f t="shared" ref="H23" si="11">SUM(H24:H33)</f>
        <v>81983</v>
      </c>
      <c r="I23" s="9">
        <f t="shared" si="5"/>
        <v>1.4923337765146434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>
        <v>0</v>
      </c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>
        <v>0</v>
      </c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>
        <v>0</v>
      </c>
      <c r="I26" s="9"/>
    </row>
    <row r="27" spans="1:9" x14ac:dyDescent="0.25">
      <c r="A27" s="11" t="s">
        <v>45</v>
      </c>
      <c r="B27" s="12" t="s">
        <v>46</v>
      </c>
      <c r="C27" s="3">
        <v>3064</v>
      </c>
      <c r="D27" s="3">
        <v>4415.6356500000002</v>
      </c>
      <c r="E27" s="3">
        <v>2300</v>
      </c>
      <c r="F27" s="13">
        <f t="shared" si="2"/>
        <v>0.75065274151436034</v>
      </c>
      <c r="G27" s="13">
        <f t="shared" si="3"/>
        <v>0.52087630916740146</v>
      </c>
      <c r="H27" s="3">
        <v>492</v>
      </c>
      <c r="I27" s="9"/>
    </row>
    <row r="28" spans="1:9" x14ac:dyDescent="0.25">
      <c r="A28" s="11" t="s">
        <v>47</v>
      </c>
      <c r="B28" s="12" t="s">
        <v>48</v>
      </c>
      <c r="C28" s="3"/>
      <c r="D28" s="3">
        <v>3040.31</v>
      </c>
      <c r="E28" s="3">
        <v>2500</v>
      </c>
      <c r="F28" s="13"/>
      <c r="G28" s="13">
        <f t="shared" si="3"/>
        <v>0.82228456966559338</v>
      </c>
      <c r="H28" s="3">
        <v>0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>
        <v>0</v>
      </c>
      <c r="I29" s="9"/>
    </row>
    <row r="30" spans="1:9" x14ac:dyDescent="0.25">
      <c r="A30" s="11" t="s">
        <v>51</v>
      </c>
      <c r="B30" s="12" t="s">
        <v>52</v>
      </c>
      <c r="C30" s="3">
        <v>2890.6</v>
      </c>
      <c r="D30" s="3">
        <v>2890.6</v>
      </c>
      <c r="E30" s="3">
        <v>1139</v>
      </c>
      <c r="F30" s="13">
        <f>E30/C30</f>
        <v>0.39403584030997024</v>
      </c>
      <c r="G30" s="13">
        <f t="shared" si="3"/>
        <v>0.39403584030997024</v>
      </c>
      <c r="H30" s="3">
        <v>869</v>
      </c>
      <c r="I30" s="9"/>
    </row>
    <row r="31" spans="1:9" x14ac:dyDescent="0.25">
      <c r="A31" s="11" t="s">
        <v>53</v>
      </c>
      <c r="B31" s="12" t="s">
        <v>54</v>
      </c>
      <c r="C31" s="3">
        <v>382048.99</v>
      </c>
      <c r="D31" s="3">
        <v>617762.56599999999</v>
      </c>
      <c r="E31" s="3">
        <v>98017</v>
      </c>
      <c r="F31" s="13">
        <f t="shared" si="2"/>
        <v>0.25655610292282149</v>
      </c>
      <c r="G31" s="13">
        <f t="shared" si="3"/>
        <v>0.15866451836772513</v>
      </c>
      <c r="H31" s="3">
        <v>57759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>
        <v>1427</v>
      </c>
      <c r="I32" s="9"/>
    </row>
    <row r="33" spans="1:9" x14ac:dyDescent="0.25">
      <c r="A33" s="11" t="s">
        <v>57</v>
      </c>
      <c r="B33" s="12" t="s">
        <v>58</v>
      </c>
      <c r="C33" s="3">
        <v>43081.091899999999</v>
      </c>
      <c r="D33" s="3">
        <v>44260.394899999999</v>
      </c>
      <c r="E33" s="3">
        <v>18390</v>
      </c>
      <c r="F33" s="13">
        <f t="shared" si="2"/>
        <v>0.42686940346560714</v>
      </c>
      <c r="G33" s="13">
        <f t="shared" si="3"/>
        <v>0.41549561501991933</v>
      </c>
      <c r="H33" s="3">
        <v>21436</v>
      </c>
      <c r="I33" s="9"/>
    </row>
    <row r="34" spans="1:9" s="10" customFormat="1" x14ac:dyDescent="0.25">
      <c r="A34" s="7" t="s">
        <v>59</v>
      </c>
      <c r="B34" s="8" t="s">
        <v>60</v>
      </c>
      <c r="C34" s="2">
        <v>1031614.4781000001</v>
      </c>
      <c r="D34" s="2">
        <v>1315404.7486400001</v>
      </c>
      <c r="E34" s="2">
        <f t="shared" ref="E34" si="12">SUM(E35:E39)</f>
        <v>199478</v>
      </c>
      <c r="F34" s="9">
        <f t="shared" si="2"/>
        <v>0.19336487053515694</v>
      </c>
      <c r="G34" s="9">
        <f t="shared" si="3"/>
        <v>0.15164762040447302</v>
      </c>
      <c r="H34" s="2">
        <f t="shared" ref="H34" si="13">SUM(H35:H39)</f>
        <v>362059</v>
      </c>
      <c r="I34" s="9">
        <f t="shared" si="5"/>
        <v>0.55095440245926763</v>
      </c>
    </row>
    <row r="35" spans="1:9" x14ac:dyDescent="0.25">
      <c r="A35" s="11" t="s">
        <v>61</v>
      </c>
      <c r="B35" s="12" t="s">
        <v>62</v>
      </c>
      <c r="C35" s="3">
        <v>47822</v>
      </c>
      <c r="D35" s="3">
        <v>69368.788209999999</v>
      </c>
      <c r="E35" s="3">
        <v>10707</v>
      </c>
      <c r="F35" s="13">
        <f t="shared" si="2"/>
        <v>0.2238927690184434</v>
      </c>
      <c r="G35" s="13">
        <f t="shared" si="3"/>
        <v>0.15434895543492441</v>
      </c>
      <c r="H35" s="3">
        <v>12563</v>
      </c>
      <c r="I35" s="9"/>
    </row>
    <row r="36" spans="1:9" x14ac:dyDescent="0.25">
      <c r="A36" s="11" t="s">
        <v>63</v>
      </c>
      <c r="B36" s="12" t="s">
        <v>64</v>
      </c>
      <c r="C36" s="3">
        <v>499174.34</v>
      </c>
      <c r="D36" s="3">
        <v>519156.89027999999</v>
      </c>
      <c r="E36" s="3">
        <v>15621</v>
      </c>
      <c r="F36" s="13">
        <f t="shared" si="2"/>
        <v>3.129367587284234E-2</v>
      </c>
      <c r="G36" s="13">
        <f t="shared" si="3"/>
        <v>3.0089170138096467E-2</v>
      </c>
      <c r="H36" s="3">
        <v>213037</v>
      </c>
      <c r="I36" s="9"/>
    </row>
    <row r="37" spans="1:9" x14ac:dyDescent="0.25">
      <c r="A37" s="11" t="s">
        <v>65</v>
      </c>
      <c r="B37" s="12" t="s">
        <v>66</v>
      </c>
      <c r="C37" s="3">
        <v>484618.13810000004</v>
      </c>
      <c r="D37" s="3">
        <v>726879.07014999993</v>
      </c>
      <c r="E37" s="3">
        <v>173150</v>
      </c>
      <c r="F37" s="13">
        <f t="shared" si="2"/>
        <v>0.35729162073638859</v>
      </c>
      <c r="G37" s="13">
        <f t="shared" si="3"/>
        <v>0.23821018806370156</v>
      </c>
      <c r="H37" s="3">
        <v>136459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>
        <v>0</v>
      </c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>
        <v>0</v>
      </c>
      <c r="I39" s="9"/>
    </row>
    <row r="40" spans="1:9" s="10" customFormat="1" x14ac:dyDescent="0.25">
      <c r="A40" s="7" t="s">
        <v>71</v>
      </c>
      <c r="B40" s="8" t="s">
        <v>72</v>
      </c>
      <c r="C40" s="2">
        <v>26377.84</v>
      </c>
      <c r="D40" s="2">
        <v>113983.98</v>
      </c>
      <c r="E40" s="2">
        <f>SUM(E41:E43)</f>
        <v>2739</v>
      </c>
      <c r="F40" s="13">
        <f t="shared" si="2"/>
        <v>0.10383716028302545</v>
      </c>
      <c r="G40" s="9">
        <f t="shared" si="3"/>
        <v>2.4029692593643424E-2</v>
      </c>
      <c r="H40" s="2">
        <f>SUM(H41:H43)</f>
        <v>1409</v>
      </c>
      <c r="I40" s="9">
        <f>E40/H40</f>
        <v>1.9439318665720369</v>
      </c>
    </row>
    <row r="41" spans="1:9" s="10" customFormat="1" x14ac:dyDescent="0.25">
      <c r="A41" s="11" t="s">
        <v>162</v>
      </c>
      <c r="B41" s="12" t="s">
        <v>161</v>
      </c>
      <c r="C41" s="3">
        <v>14956.84</v>
      </c>
      <c r="D41" s="3">
        <v>78724</v>
      </c>
      <c r="E41" s="3"/>
      <c r="F41" s="13"/>
      <c r="G41" s="13">
        <f t="shared" si="3"/>
        <v>0</v>
      </c>
      <c r="H41" s="3">
        <v>0</v>
      </c>
      <c r="I41" s="9"/>
    </row>
    <row r="42" spans="1:9" x14ac:dyDescent="0.25">
      <c r="A42" s="11" t="s">
        <v>73</v>
      </c>
      <c r="B42" s="12" t="s">
        <v>74</v>
      </c>
      <c r="C42" s="3">
        <v>11421</v>
      </c>
      <c r="D42" s="3">
        <v>5004.9799999999996</v>
      </c>
      <c r="E42" s="3">
        <v>768</v>
      </c>
      <c r="F42" s="13">
        <f t="shared" si="2"/>
        <v>6.7244549514053065E-2</v>
      </c>
      <c r="G42" s="13">
        <f t="shared" si="3"/>
        <v>0.15344716662204447</v>
      </c>
      <c r="H42" s="3">
        <v>931</v>
      </c>
      <c r="I42" s="9"/>
    </row>
    <row r="43" spans="1:9" x14ac:dyDescent="0.25">
      <c r="A43" s="11" t="s">
        <v>75</v>
      </c>
      <c r="B43" s="12" t="s">
        <v>76</v>
      </c>
      <c r="C43" s="3"/>
      <c r="D43" s="3">
        <v>30255</v>
      </c>
      <c r="E43" s="3">
        <v>1971</v>
      </c>
      <c r="F43" s="13"/>
      <c r="G43" s="13">
        <f t="shared" si="3"/>
        <v>6.5146256817055034E-2</v>
      </c>
      <c r="H43" s="3">
        <v>478</v>
      </c>
      <c r="I43" s="9"/>
    </row>
    <row r="44" spans="1:9" s="10" customFormat="1" x14ac:dyDescent="0.25">
      <c r="A44" s="7" t="s">
        <v>77</v>
      </c>
      <c r="B44" s="8" t="s">
        <v>78</v>
      </c>
      <c r="C44" s="2">
        <v>5905645.6189999999</v>
      </c>
      <c r="D44" s="2">
        <v>5851237.9651800003</v>
      </c>
      <c r="E44" s="2">
        <f t="shared" ref="E44" si="14">SUM(E45:E52)</f>
        <v>2972793</v>
      </c>
      <c r="F44" s="9">
        <f t="shared" si="2"/>
        <v>0.50338154230517163</v>
      </c>
      <c r="G44" s="9">
        <f t="shared" si="3"/>
        <v>0.50806222848749727</v>
      </c>
      <c r="H44" s="2">
        <f t="shared" ref="H44" si="15">SUM(H45:H52)</f>
        <v>3092463</v>
      </c>
      <c r="I44" s="9">
        <f>E44/H45</f>
        <v>2.5747629676014583</v>
      </c>
    </row>
    <row r="45" spans="1:9" x14ac:dyDescent="0.25">
      <c r="A45" s="11" t="s">
        <v>79</v>
      </c>
      <c r="B45" s="12" t="s">
        <v>80</v>
      </c>
      <c r="C45" s="3">
        <v>1897837</v>
      </c>
      <c r="D45" s="3">
        <v>1638768.3255399999</v>
      </c>
      <c r="E45" s="3">
        <v>975655</v>
      </c>
      <c r="F45" s="13">
        <f t="shared" si="2"/>
        <v>0.5140878800444928</v>
      </c>
      <c r="G45" s="13">
        <f t="shared" si="3"/>
        <v>0.59535871226856085</v>
      </c>
      <c r="H45" s="3">
        <v>1154589</v>
      </c>
      <c r="I45" s="9"/>
    </row>
    <row r="46" spans="1:9" x14ac:dyDescent="0.25">
      <c r="A46" s="11" t="s">
        <v>81</v>
      </c>
      <c r="B46" s="12" t="s">
        <v>82</v>
      </c>
      <c r="C46" s="3">
        <v>3216190.8509999998</v>
      </c>
      <c r="D46" s="3">
        <v>3577801.42631</v>
      </c>
      <c r="E46" s="3">
        <v>1650373</v>
      </c>
      <c r="F46" s="13">
        <f t="shared" si="2"/>
        <v>0.51314523187790761</v>
      </c>
      <c r="G46" s="13">
        <f t="shared" si="3"/>
        <v>0.46128132988703291</v>
      </c>
      <c r="H46" s="3">
        <v>1538589</v>
      </c>
      <c r="I46" s="9"/>
    </row>
    <row r="47" spans="1:9" x14ac:dyDescent="0.25">
      <c r="A47" s="11" t="s">
        <v>83</v>
      </c>
      <c r="B47" s="12" t="s">
        <v>84</v>
      </c>
      <c r="C47" s="3">
        <v>549722.36800000002</v>
      </c>
      <c r="D47" s="3">
        <v>543676.74690000003</v>
      </c>
      <c r="E47" s="3">
        <v>304150</v>
      </c>
      <c r="F47" s="13">
        <f t="shared" si="2"/>
        <v>0.55327928733654874</v>
      </c>
      <c r="G47" s="13">
        <f t="shared" si="3"/>
        <v>0.55943168755007133</v>
      </c>
      <c r="H47" s="3">
        <v>301399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3">
        <v>0</v>
      </c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>
        <v>0</v>
      </c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>
        <v>0</v>
      </c>
      <c r="I50" s="9"/>
    </row>
    <row r="51" spans="1:9" x14ac:dyDescent="0.25">
      <c r="A51" s="11" t="s">
        <v>91</v>
      </c>
      <c r="B51" s="12" t="s">
        <v>92</v>
      </c>
      <c r="C51" s="3">
        <v>19101</v>
      </c>
      <c r="D51" s="3">
        <v>30568.76643</v>
      </c>
      <c r="E51" s="3">
        <v>9306</v>
      </c>
      <c r="F51" s="13">
        <f t="shared" si="2"/>
        <v>0.48719962305638448</v>
      </c>
      <c r="G51" s="13">
        <f t="shared" si="3"/>
        <v>0.3044283785971536</v>
      </c>
      <c r="H51" s="3">
        <v>11978</v>
      </c>
      <c r="I51" s="9"/>
    </row>
    <row r="52" spans="1:9" x14ac:dyDescent="0.25">
      <c r="A52" s="11" t="s">
        <v>93</v>
      </c>
      <c r="B52" s="12" t="s">
        <v>94</v>
      </c>
      <c r="C52" s="3">
        <v>222794.4</v>
      </c>
      <c r="D52" s="3">
        <v>60422.7</v>
      </c>
      <c r="E52" s="3">
        <v>33309</v>
      </c>
      <c r="F52" s="13">
        <f t="shared" si="2"/>
        <v>0.1495055531018733</v>
      </c>
      <c r="G52" s="13">
        <f t="shared" si="3"/>
        <v>0.55126632871420844</v>
      </c>
      <c r="H52" s="3">
        <v>85908</v>
      </c>
      <c r="I52" s="9"/>
    </row>
    <row r="53" spans="1:9" s="10" customFormat="1" x14ac:dyDescent="0.25">
      <c r="A53" s="7" t="s">
        <v>95</v>
      </c>
      <c r="B53" s="8" t="s">
        <v>96</v>
      </c>
      <c r="C53" s="2">
        <v>768802.26</v>
      </c>
      <c r="D53" s="2">
        <v>720955.45519000001</v>
      </c>
      <c r="E53" s="2">
        <f t="shared" ref="E53" si="16">SUM(E54:E55)</f>
        <v>273918</v>
      </c>
      <c r="F53" s="9">
        <f t="shared" si="2"/>
        <v>0.35629187666539897</v>
      </c>
      <c r="G53" s="9">
        <f t="shared" si="3"/>
        <v>0.37993748161294083</v>
      </c>
      <c r="H53" s="2">
        <f t="shared" ref="H53" si="17">SUM(H54:H55)</f>
        <v>303150</v>
      </c>
      <c r="I53" s="9">
        <f>E53/H54</f>
        <v>0.96970705372156829</v>
      </c>
    </row>
    <row r="54" spans="1:9" x14ac:dyDescent="0.25">
      <c r="A54" s="11" t="s">
        <v>97</v>
      </c>
      <c r="B54" s="12" t="s">
        <v>98</v>
      </c>
      <c r="C54" s="3">
        <v>714471.56</v>
      </c>
      <c r="D54" s="3">
        <v>704359.0551900001</v>
      </c>
      <c r="E54" s="3">
        <v>266840</v>
      </c>
      <c r="F54" s="13">
        <f t="shared" si="2"/>
        <v>0.37347882678493177</v>
      </c>
      <c r="G54" s="13">
        <f t="shared" si="3"/>
        <v>0.37884087388926974</v>
      </c>
      <c r="H54" s="3">
        <v>282475</v>
      </c>
      <c r="I54" s="9"/>
    </row>
    <row r="55" spans="1:9" x14ac:dyDescent="0.25">
      <c r="A55" s="11" t="s">
        <v>99</v>
      </c>
      <c r="B55" s="12" t="s">
        <v>100</v>
      </c>
      <c r="C55" s="3">
        <v>54330.7</v>
      </c>
      <c r="D55" s="3">
        <v>16596.400000000001</v>
      </c>
      <c r="E55" s="3">
        <v>7078</v>
      </c>
      <c r="F55" s="13">
        <f t="shared" si="2"/>
        <v>0.13027625265273593</v>
      </c>
      <c r="G55" s="13">
        <f t="shared" si="3"/>
        <v>0.42647803138029933</v>
      </c>
      <c r="H55" s="3">
        <v>20675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v>11800</v>
      </c>
      <c r="D56" s="2">
        <v>16000</v>
      </c>
      <c r="E56" s="2">
        <f t="shared" ref="E56" si="18">SUM(E57:E63)</f>
        <v>6185</v>
      </c>
      <c r="F56" s="9">
        <f t="shared" si="2"/>
        <v>0.52415254237288134</v>
      </c>
      <c r="G56" s="9">
        <f t="shared" si="3"/>
        <v>0.38656249999999998</v>
      </c>
      <c r="H56" s="2">
        <f t="shared" ref="H56" si="19">SUM(H57:H63)</f>
        <v>4170</v>
      </c>
      <c r="I56" s="9">
        <f>H56/E56</f>
        <v>0.67421180274858528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>
        <v>0</v>
      </c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>
        <v>0</v>
      </c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>
        <v>0</v>
      </c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>
        <v>0</v>
      </c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>
        <v>0</v>
      </c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>
        <v>0</v>
      </c>
      <c r="I62" s="9"/>
    </row>
    <row r="63" spans="1:9" x14ac:dyDescent="0.25">
      <c r="A63" s="11" t="s">
        <v>115</v>
      </c>
      <c r="B63" s="12" t="s">
        <v>116</v>
      </c>
      <c r="C63" s="3">
        <v>11800</v>
      </c>
      <c r="D63" s="3">
        <v>16000</v>
      </c>
      <c r="E63" s="3">
        <v>6185</v>
      </c>
      <c r="F63" s="13">
        <f t="shared" si="2"/>
        <v>0.52415254237288134</v>
      </c>
      <c r="G63" s="13">
        <f t="shared" si="3"/>
        <v>0.38656249999999998</v>
      </c>
      <c r="H63" s="3">
        <v>4170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v>196251.4</v>
      </c>
      <c r="D64" s="2">
        <v>200441.4</v>
      </c>
      <c r="E64" s="2">
        <f t="shared" ref="E64" si="20">SUM(E65:E69)</f>
        <v>78083</v>
      </c>
      <c r="F64" s="9">
        <f t="shared" si="2"/>
        <v>0.39787232091083174</v>
      </c>
      <c r="G64" s="9">
        <f t="shared" si="3"/>
        <v>0.38955525155980752</v>
      </c>
      <c r="H64" s="2">
        <f t="shared" ref="H64" si="21">SUM(H65:H69)</f>
        <v>94134</v>
      </c>
      <c r="I64" s="9">
        <f>E64/H65</f>
        <v>6.2217529880478084</v>
      </c>
    </row>
    <row r="65" spans="1:9" x14ac:dyDescent="0.25">
      <c r="A65" s="11" t="s">
        <v>119</v>
      </c>
      <c r="B65" s="12" t="s">
        <v>120</v>
      </c>
      <c r="C65" s="3">
        <v>29567</v>
      </c>
      <c r="D65" s="3">
        <v>29567</v>
      </c>
      <c r="E65" s="3">
        <v>10767</v>
      </c>
      <c r="F65" s="13">
        <f t="shared" si="2"/>
        <v>0.36415598471268645</v>
      </c>
      <c r="G65" s="13">
        <f t="shared" si="3"/>
        <v>0.36415598471268645</v>
      </c>
      <c r="H65" s="3">
        <v>12550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3">
        <v>0</v>
      </c>
      <c r="I66" s="9"/>
    </row>
    <row r="67" spans="1:9" x14ac:dyDescent="0.25">
      <c r="A67" s="11" t="s">
        <v>123</v>
      </c>
      <c r="B67" s="12" t="s">
        <v>124</v>
      </c>
      <c r="C67" s="3">
        <v>42504</v>
      </c>
      <c r="D67" s="3">
        <v>42504</v>
      </c>
      <c r="E67" s="3">
        <v>25219</v>
      </c>
      <c r="F67" s="13">
        <f t="shared" si="2"/>
        <v>0.59333239224543577</v>
      </c>
      <c r="G67" s="13">
        <f t="shared" si="3"/>
        <v>0.59333239224543577</v>
      </c>
      <c r="H67" s="3">
        <v>32184</v>
      </c>
      <c r="I67" s="9"/>
    </row>
    <row r="68" spans="1:9" x14ac:dyDescent="0.25">
      <c r="A68" s="11" t="s">
        <v>125</v>
      </c>
      <c r="B68" s="12" t="s">
        <v>126</v>
      </c>
      <c r="C68" s="3">
        <v>123680.4</v>
      </c>
      <c r="D68" s="3">
        <v>127870.39999999999</v>
      </c>
      <c r="E68" s="3">
        <v>42097</v>
      </c>
      <c r="F68" s="13">
        <f t="shared" si="2"/>
        <v>0.34036920967267248</v>
      </c>
      <c r="G68" s="13">
        <f t="shared" si="3"/>
        <v>0.32921614384564374</v>
      </c>
      <c r="H68" s="3">
        <v>49400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/>
      <c r="F69" s="13"/>
      <c r="G69" s="13">
        <f t="shared" ref="G69:G78" si="22">E69/D69</f>
        <v>0</v>
      </c>
      <c r="H69" s="3">
        <v>0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v>385220.7</v>
      </c>
      <c r="D70" s="2">
        <v>412415.53356999997</v>
      </c>
      <c r="E70" s="2">
        <f t="shared" ref="E70" si="23">SUM(E71:E74)</f>
        <v>176779</v>
      </c>
      <c r="F70" s="9">
        <f t="shared" ref="F70:F78" si="24">E70/C70</f>
        <v>0.45890316901454153</v>
      </c>
      <c r="G70" s="9">
        <f t="shared" si="22"/>
        <v>0.42864292348482796</v>
      </c>
      <c r="H70" s="2">
        <f t="shared" ref="H70" si="25">SUM(H71:H74)</f>
        <v>190624</v>
      </c>
      <c r="I70" s="9">
        <f>E70/H71</f>
        <v>1.5472726954451563</v>
      </c>
    </row>
    <row r="71" spans="1:9" x14ac:dyDescent="0.25">
      <c r="A71" s="11" t="s">
        <v>131</v>
      </c>
      <c r="B71" s="12" t="s">
        <v>132</v>
      </c>
      <c r="C71" s="3">
        <v>230388.6</v>
      </c>
      <c r="D71" s="3">
        <v>284464.56447000004</v>
      </c>
      <c r="E71" s="3">
        <v>114545</v>
      </c>
      <c r="F71" s="13">
        <f t="shared" si="24"/>
        <v>0.49718171819265361</v>
      </c>
      <c r="G71" s="13">
        <f t="shared" si="22"/>
        <v>0.40266878306412063</v>
      </c>
      <c r="H71" s="3">
        <v>114252</v>
      </c>
      <c r="I71" s="9"/>
    </row>
    <row r="72" spans="1:9" x14ac:dyDescent="0.25">
      <c r="A72" s="11" t="s">
        <v>133</v>
      </c>
      <c r="B72" s="12" t="s">
        <v>134</v>
      </c>
      <c r="C72" s="3">
        <v>0</v>
      </c>
      <c r="D72" s="3"/>
      <c r="E72" s="3"/>
      <c r="F72" s="13"/>
      <c r="G72" s="13"/>
      <c r="H72" s="3">
        <v>0</v>
      </c>
      <c r="I72" s="9"/>
    </row>
    <row r="73" spans="1:9" x14ac:dyDescent="0.25">
      <c r="A73" s="11" t="s">
        <v>135</v>
      </c>
      <c r="B73" s="12" t="s">
        <v>136</v>
      </c>
      <c r="C73" s="3">
        <v>101809.1</v>
      </c>
      <c r="D73" s="3">
        <v>103375.76108</v>
      </c>
      <c r="E73" s="3">
        <v>50619</v>
      </c>
      <c r="F73" s="13">
        <f t="shared" si="24"/>
        <v>0.49719524089693357</v>
      </c>
      <c r="G73" s="13">
        <f t="shared" si="22"/>
        <v>0.48966024018751536</v>
      </c>
      <c r="H73" s="3">
        <v>53100</v>
      </c>
      <c r="I73" s="9"/>
    </row>
    <row r="74" spans="1:9" x14ac:dyDescent="0.25">
      <c r="A74" s="11" t="s">
        <v>137</v>
      </c>
      <c r="B74" s="12" t="s">
        <v>138</v>
      </c>
      <c r="C74" s="3">
        <v>53023</v>
      </c>
      <c r="D74" s="3">
        <v>24575.208019999998</v>
      </c>
      <c r="E74" s="3">
        <v>11615</v>
      </c>
      <c r="F74" s="13">
        <f t="shared" si="24"/>
        <v>0.21905588140995416</v>
      </c>
      <c r="G74" s="13">
        <f t="shared" si="22"/>
        <v>0.47263079077692383</v>
      </c>
      <c r="H74" s="3">
        <v>23272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v>25000</v>
      </c>
      <c r="D75" s="2">
        <v>25000</v>
      </c>
      <c r="E75" s="2">
        <f t="shared" ref="E75" si="26">SUM(E76:E78)</f>
        <v>4011</v>
      </c>
      <c r="F75" s="9">
        <f t="shared" si="24"/>
        <v>0.16044</v>
      </c>
      <c r="G75" s="9">
        <f t="shared" si="22"/>
        <v>0.16044</v>
      </c>
      <c r="H75" s="2">
        <f t="shared" ref="H75" si="27">SUM(H76:H78)</f>
        <v>4185</v>
      </c>
      <c r="I75" s="9">
        <f>H75/E75</f>
        <v>1.0433807030665669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>
        <v>0</v>
      </c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>
        <v>0</v>
      </c>
      <c r="I77" s="9"/>
    </row>
    <row r="78" spans="1:9" x14ac:dyDescent="0.25">
      <c r="A78" s="11" t="s">
        <v>145</v>
      </c>
      <c r="B78" s="12" t="s">
        <v>146</v>
      </c>
      <c r="C78" s="3">
        <v>25000</v>
      </c>
      <c r="D78" s="3">
        <v>25000</v>
      </c>
      <c r="E78" s="3">
        <v>4011</v>
      </c>
      <c r="F78" s="13">
        <f t="shared" si="24"/>
        <v>0.16044</v>
      </c>
      <c r="G78" s="13">
        <f t="shared" si="22"/>
        <v>0.16044</v>
      </c>
      <c r="H78" s="3">
        <v>4185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8">SUM(E80)</f>
        <v>0</v>
      </c>
      <c r="F79" s="9"/>
      <c r="G79" s="9"/>
      <c r="H79" s="2">
        <f t="shared" ref="H79" si="29">SUM(H80)</f>
        <v>0</v>
      </c>
      <c r="I79" s="2">
        <f>E79-H80</f>
        <v>0</v>
      </c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3">
        <v>0</v>
      </c>
      <c r="I80" s="3">
        <f>E80-H81</f>
        <v>0</v>
      </c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0">SUM(E82:E84)</f>
        <v>0</v>
      </c>
      <c r="F81" s="9"/>
      <c r="G81" s="9"/>
      <c r="H81" s="2">
        <f t="shared" ref="H81" si="31">SUM(H82:H84)</f>
        <v>0</v>
      </c>
      <c r="I81" s="2">
        <f>E81-H82</f>
        <v>0</v>
      </c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3">
        <v>0</v>
      </c>
      <c r="I82" s="3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3">
        <v>0</v>
      </c>
      <c r="I83" s="3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3">
        <v>0</v>
      </c>
      <c r="I84" s="3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2020-07-22T09:17:27Z</cp:lastPrinted>
  <dcterms:created xsi:type="dcterms:W3CDTF">2017-12-11T14:03:53Z</dcterms:created>
  <dcterms:modified xsi:type="dcterms:W3CDTF">2021-10-06T12:00:52Z</dcterms:modified>
</cp:coreProperties>
</file>