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29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10" i="3"/>
  <c r="G13" i="3"/>
  <c r="G15" i="3"/>
  <c r="G16" i="3"/>
  <c r="G18" i="3"/>
  <c r="G19" i="3"/>
  <c r="G20" i="3"/>
  <c r="G21" i="3"/>
  <c r="G22" i="3"/>
  <c r="G23" i="3"/>
  <c r="G27" i="3"/>
  <c r="G30" i="3"/>
  <c r="G31" i="3"/>
  <c r="G33" i="3"/>
  <c r="G34" i="3"/>
  <c r="G35" i="3"/>
  <c r="G37" i="3"/>
  <c r="G40" i="3"/>
  <c r="G42" i="3"/>
  <c r="G43" i="3"/>
  <c r="G44" i="3"/>
  <c r="G45" i="3"/>
  <c r="G46" i="3"/>
  <c r="G47" i="3"/>
  <c r="G51" i="3"/>
  <c r="G52" i="3"/>
  <c r="G53" i="3"/>
  <c r="G54" i="3"/>
  <c r="G55" i="3"/>
  <c r="G56" i="3"/>
  <c r="G63" i="3"/>
  <c r="G64" i="3"/>
  <c r="G65" i="3"/>
  <c r="G67" i="3"/>
  <c r="G68" i="3"/>
  <c r="G70" i="3"/>
  <c r="G71" i="3"/>
  <c r="G73" i="3"/>
  <c r="G74" i="3"/>
  <c r="G75" i="3"/>
  <c r="G78" i="3"/>
  <c r="G4" i="3"/>
  <c r="D4" i="3" l="1"/>
  <c r="I6" i="3" l="1"/>
  <c r="I7" i="3"/>
  <c r="I8" i="3"/>
  <c r="I10" i="3"/>
  <c r="I15" i="3"/>
  <c r="I20" i="3"/>
  <c r="I22" i="3"/>
  <c r="I30" i="3"/>
  <c r="I31" i="3"/>
  <c r="I33" i="3"/>
  <c r="I35" i="3"/>
  <c r="I37" i="3"/>
  <c r="I42" i="3"/>
  <c r="I45" i="3"/>
  <c r="I46" i="3"/>
  <c r="I51" i="3"/>
  <c r="I54" i="3"/>
  <c r="I67" i="3"/>
  <c r="I73" i="3"/>
  <c r="H80" i="3"/>
  <c r="H78" i="3"/>
  <c r="H74" i="3"/>
  <c r="I74" i="3" s="1"/>
  <c r="H69" i="3"/>
  <c r="H63" i="3"/>
  <c r="I63" i="3" s="1"/>
  <c r="H55" i="3"/>
  <c r="I55" i="3" s="1"/>
  <c r="H52" i="3"/>
  <c r="I52" i="3" s="1"/>
  <c r="H43" i="3"/>
  <c r="I43" i="3" s="1"/>
  <c r="H40" i="3"/>
  <c r="H34" i="3"/>
  <c r="H23" i="3"/>
  <c r="H19" i="3"/>
  <c r="H16" i="3"/>
  <c r="H4" i="3" s="1"/>
  <c r="H5" i="3"/>
  <c r="F6" i="3" l="1"/>
  <c r="F7" i="3"/>
  <c r="F8" i="3"/>
  <c r="F10" i="3"/>
  <c r="E40" i="3" l="1"/>
  <c r="I40" i="3" s="1"/>
  <c r="F78" i="3" l="1"/>
  <c r="F63" i="3"/>
  <c r="F30" i="3"/>
  <c r="F27" i="3"/>
  <c r="F73" i="3"/>
  <c r="F42" i="3" l="1"/>
  <c r="E53" i="3" l="1"/>
  <c r="I53" i="3" s="1"/>
  <c r="F15" i="3" l="1"/>
  <c r="F20" i="3"/>
  <c r="F22" i="3"/>
  <c r="F31" i="3"/>
  <c r="F33" i="3"/>
  <c r="F35" i="3"/>
  <c r="F37" i="3"/>
  <c r="F45" i="3"/>
  <c r="F46" i="3"/>
  <c r="F47" i="3"/>
  <c r="F51" i="3"/>
  <c r="F52" i="3"/>
  <c r="F54" i="3"/>
  <c r="F55" i="3"/>
  <c r="F65" i="3"/>
  <c r="F67" i="3"/>
  <c r="F68" i="3"/>
  <c r="F71" i="3"/>
  <c r="F74" i="3"/>
  <c r="I80" i="3" l="1"/>
  <c r="E81" i="3"/>
  <c r="C81" i="3"/>
  <c r="E79" i="3"/>
  <c r="C79" i="3"/>
  <c r="E75" i="3"/>
  <c r="C75" i="3"/>
  <c r="E70" i="3"/>
  <c r="I70" i="3" s="1"/>
  <c r="E64" i="3"/>
  <c r="I64" i="3" s="1"/>
  <c r="E56" i="3"/>
  <c r="E44" i="3"/>
  <c r="I44" i="3" s="1"/>
  <c r="E34" i="3"/>
  <c r="I34" i="3" s="1"/>
  <c r="E23" i="3"/>
  <c r="I23" i="3" s="1"/>
  <c r="E19" i="3"/>
  <c r="I19" i="3" s="1"/>
  <c r="E16" i="3"/>
  <c r="C16" i="3"/>
  <c r="E5" i="3"/>
  <c r="E4" i="3" l="1"/>
  <c r="C4" i="3"/>
  <c r="F40" i="3"/>
  <c r="I79" i="3"/>
  <c r="I81" i="3"/>
  <c r="I5" i="3"/>
  <c r="F5" i="3"/>
  <c r="F19" i="3"/>
  <c r="F23" i="3"/>
  <c r="F34" i="3"/>
  <c r="F44" i="3"/>
  <c r="F53" i="3"/>
  <c r="F56" i="3"/>
  <c r="F64" i="3"/>
  <c r="F70" i="3"/>
  <c r="F75" i="3"/>
  <c r="I4" i="3" l="1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<sst xmlns="http://schemas.openxmlformats.org/spreadsheetml/2006/main" count="171" uniqueCount="171">
  <si>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</si>
  <si>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</si>
  <si>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</si>
  <si>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</si>
  <si>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</si>
  <si>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</si>
  <si>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</si>
  <si>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</si>
  <si>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</si>
  <si>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</si>
  <si>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</si>
  <si>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</si>
  <si>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</si>
  <si>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</si>
  <si>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</si>
  <si>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</si>
  <si>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</si>
  <si>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</si>
  <si>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</si>
  <si>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</si>
  <si>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</si>
  <si>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</si>
  <si>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</si>
  <si>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</si>
  <si>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</si>
  <si>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</si>
  <si>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</si>
  <si>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</si>
  <si>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</si>
  <si>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</si>
  <si>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</si>
  <si>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</si>
  <si>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</si>
  <si>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</si>
  <si>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</si>
  <si>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</si>
  <si>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</si>
  <si>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</si>
  <si>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</si>
  <si>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</si>
  <si>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</si>
  <si>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</si>
  <si>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</si>
  <si>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</si>
  <si>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</si>
  <si>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</si>
  <si>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</si>
  <si>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</si>
  <si>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</si>
  <si>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</si>
  <si>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</si>
  <si>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</si>
  <si>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</si>
  <si>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</si>
  <si>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</si>
  <si>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</si>
  <si>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</si>
  <si>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</si>
  <si>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</si>
  <si>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</si>
  <si>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</si>
  <si>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</si>
  <si>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</si>
  <si>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</si>
  <si>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</si>
  <si>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</si>
  <si>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</si>
  <si>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</si>
  <si>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</si>
  <si>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</si>
  <si>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</si>
  <si>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</si>
  <si>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</si>
  <si>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</si>
  <si>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</si>
  <si>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</si>
  <si>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</si>
  <si>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</si>
  <si>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</si>
  <si>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</si>
  <si>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</si>
  <si>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</si>
  <si>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</si>
  <si>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</si>
  <si>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</si>
  <si>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</si>
  <si>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</si>
  <si>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</si>
  <si>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</si>
  <si>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</si>
  <si>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</si>
  <si>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</si>
  <si>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</si>
  <si>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</si>
  <si>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</si>
  <si>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</si>
  <si>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</si>
  <si>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</si>
  <si>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</si>
  <si>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</si>
  <si>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</si>
  <si>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</si>
  <si>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</si>
  <si>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</si>
  <si>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</si>
  <si>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</si>
  <si>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</si>
  <si>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</si>
  <si>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</si>
  <si>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</si>
  <si>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</si>
  <si>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</si>
  <si>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</si>
  <si>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</si>
  <si>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</si>
  <si>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</si>
  <si>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</si>
  <si>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</si>
  <si>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</si>
  <si>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</si>
  <si>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</si>
  <si>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</si>
  <si>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</si>
  <si>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</si>
  <si>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</si>
  <si>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</si>
  <si>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</si>
  <si>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</si>
  <si>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</si>
  <si>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</si>
  <si>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</si>
  <si>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</si>
  <si>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</si>
  <si>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</si>
  <si>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</si>
  <si>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</si>
  <si>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</si>
  <si>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</si>
  <si>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</si>
  <si>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</si>
  <si>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</si>
  <si>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</si>
  <si>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</si>
  <si>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</si>
  <si>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</si>
  <si>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</si>
  <si>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</si>
  <si>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</si>
  <si>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</si>
  <si>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</si>
  <si>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</si>
  <si>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</si>
  <si>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</si>
  <si>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</si>
  <si>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</si>
  <si>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</si>
  <si>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</si>
  <si>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</si>
  <si>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</si>
  <si>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</si>
  <si>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</si>
  <si>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</si>
  <si>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</si>
  <si>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Темп роста к соответствующему периоду 2020 года, %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</si>
  <si>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01.04.2021)</t>
  </si>
  <si>
    <t>Фактически исполнено по состоянию на 01.04.2021, тыс. руб.</t>
  </si>
  <si>
    <t>% исполнения утвержденных бюджетных назначений в соответствии с отчетом об исполнении бюджета городского округа Щёлково на  2021 год</t>
  </si>
  <si>
    <t>% исполнения утвержденных бюджетных назначений в соответствии с Решением Совета депутатов от 23.12.2020 № 202/23-48-НПА на  2021 год</t>
  </si>
  <si>
    <t>Утвержденные бюджетные назначения в соответствии с Решением Совета депутатов от 23.12.2020 № 202/23-48-НПА на 2021 год , тыс. руб.</t>
  </si>
  <si>
    <t>Утвержденные бюджетные назначения в соответствии с отчетом об исполнении бюджета городского округа Щёлково на 2021 год, тыс. руб.</t>
  </si>
  <si>
    <t>Фактически исполнено по состоянию на 01.04.2020,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</si>
</sst>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/>
    <xf numFmtId="49" fontId="3" fillId="2" borderId="0" xfId="0" applyNumberFormat="1" applyFont="1" applyFill="1"/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zoomScale="110" zoomScaleNormal="110" zoomScaleSheetLayoutView="70" workbookViewId="0">
      <selection activeCell="F9" sqref="F9"/>
    </sheetView>
  </sheetViews>
  <sheetFormatPr defaultRowHeight="15" x14ac:dyDescent="0.25"/>
  <cols>
    <col min="1" max="1" width="6.7109375" style="5" customWidth="1"/>
    <col min="2" max="2" width="54.28515625" style="5" customWidth="1"/>
    <col min="3" max="3" width="18.42578125" style="4" customWidth="1"/>
    <col min="4" max="4" width="18.5703125" style="4" customWidth="1"/>
    <col min="5" max="5" width="16.42578125" style="4" customWidth="1"/>
    <col min="6" max="7" width="12.5703125" style="4" customWidth="1"/>
    <col min="8" max="8" width="12.42578125" style="4" customWidth="1"/>
    <col min="9" max="9" width="12.7109375" style="4" customWidth="1"/>
    <col min="10" max="11" width="9.140625" style="5" customWidth="1"/>
    <col min="12" max="16384" width="9.140625" style="5"/>
  </cols>
  <sheetData>
    <row r="1" spans="1:9" ht="52.5" customHeight="1" x14ac:dyDescent="0.25">
      <c r="A1" s="18" t="s">
        <v>164</v>
      </c>
      <c r="B1" s="18"/>
      <c r="C1" s="18"/>
      <c r="D1" s="18"/>
      <c r="E1" s="18"/>
      <c r="F1" s="18"/>
      <c r="G1" s="18"/>
      <c r="H1" s="18"/>
      <c r="I1" s="18"/>
    </row>
    <row r="3" spans="1:9" ht="144" x14ac:dyDescent="0.25">
      <c r="A3" s="6" t="s">
        <v>159</v>
      </c>
      <c r="B3" s="6" t="s">
        <v>160</v>
      </c>
      <c r="C3" s="1" t="s">
        <v>168</v>
      </c>
      <c r="D3" s="1" t="s">
        <v>169</v>
      </c>
      <c r="E3" s="1" t="s">
        <v>165</v>
      </c>
      <c r="F3" s="1" t="s">
        <v>167</v>
      </c>
      <c r="G3" s="1" t="s">
        <v>166</v>
      </c>
      <c r="H3" s="1" t="s">
        <v>170</v>
      </c>
      <c r="I3" s="1" t="s">
        <v>163</v>
      </c>
    </row>
    <row r="4" spans="1:9" s="10" customFormat="1" x14ac:dyDescent="0.25">
      <c r="A4" s="7"/>
      <c r="B4" s="8" t="s">
        <v>0</v>
      </c>
      <c r="C4" s="2">
        <f>C5+C16+C19+C23+C34+C40+C44+C53+C56+C64+C70+C75+C79+C81</f>
        <v>11259083.980349999</v>
      </c>
      <c r="D4" s="2">
        <f>D5+D16+D19+D23+D34+D40+D44+D53+D56+D64+D70+D75</f>
        <v>11204900.46754</v>
      </c>
      <c r="E4" s="2">
        <f>E5+E16+E19+E23+E34+E40+E44+E53+E56+E64+E70+E75+E79+E81</f>
        <v>1755805</v>
      </c>
      <c r="F4" s="9">
        <f>E4/C4</f>
        <v>0.15594563492592575</v>
      </c>
      <c r="G4" s="9">
        <f>E4/D4</f>
        <v>0.15669974089341299</v>
      </c>
      <c r="H4" s="16">
        <f t="shared" ref="H4" si="0">H5+H16+H19+H23+H34+H40+H43+H52+H55+H63+H69+H74+H78+H80</f>
        <v>1812862.8</v>
      </c>
      <c r="I4" s="9">
        <f>E4/H4</f>
        <v>0.96852613446533298</v>
      </c>
    </row>
    <row r="5" spans="1:9" s="10" customFormat="1" x14ac:dyDescent="0.25">
      <c r="A5" s="7" t="s">
        <v>1</v>
      </c>
      <c r="B5" s="8" t="s">
        <v>2</v>
      </c>
      <c r="C5" s="2">
        <v>2352047</v>
      </c>
      <c r="D5" s="2">
        <v>1787357.12439</v>
      </c>
      <c r="E5" s="2">
        <f t="shared" ref="E5" si="1">SUM(E6:E15)</f>
        <v>244197</v>
      </c>
      <c r="F5" s="9">
        <f t="shared" ref="F5:F68" si="2">E5/C5</f>
        <v>0.10382318040413308</v>
      </c>
      <c r="G5" s="9">
        <f t="shared" ref="G5:G68" si="3">E5/D5</f>
        <v>0.13662462675630144</v>
      </c>
      <c r="H5" s="16">
        <f t="shared" ref="H5" si="4">SUM(H6:H15)</f>
        <v>205303.5</v>
      </c>
      <c r="I5" s="9">
        <f t="shared" ref="I5:I67" si="5">E5/H5</f>
        <v>1.1894439208294063</v>
      </c>
    </row>
    <row r="6" spans="1:9" ht="24" x14ac:dyDescent="0.25">
      <c r="A6" s="11" t="s">
        <v>3</v>
      </c>
      <c r="B6" s="12" t="s">
        <v>4</v>
      </c>
      <c r="C6" s="3">
        <v>3193</v>
      </c>
      <c r="D6" s="3">
        <v>3192.75</v>
      </c>
      <c r="E6" s="3">
        <v>715</v>
      </c>
      <c r="F6" s="13">
        <f t="shared" si="2"/>
        <v>0.2239273410585656</v>
      </c>
      <c r="G6" s="13">
        <f t="shared" si="3"/>
        <v>0.22394487510766581</v>
      </c>
      <c r="H6" s="17">
        <v>1273.0999999999999</v>
      </c>
      <c r="I6" s="9">
        <f t="shared" si="5"/>
        <v>0.56162123949414822</v>
      </c>
    </row>
    <row r="7" spans="1:9" ht="36" x14ac:dyDescent="0.25">
      <c r="A7" s="11" t="s">
        <v>5</v>
      </c>
      <c r="B7" s="12" t="s">
        <v>6</v>
      </c>
      <c r="C7" s="3">
        <v>21225</v>
      </c>
      <c r="D7" s="3">
        <v>21224.521000000001</v>
      </c>
      <c r="E7" s="3">
        <v>2428</v>
      </c>
      <c r="F7" s="13">
        <f t="shared" si="2"/>
        <v>0.11439340400471143</v>
      </c>
      <c r="G7" s="13">
        <f t="shared" si="3"/>
        <v>0.11439598566205569</v>
      </c>
      <c r="H7" s="17">
        <v>4627.8</v>
      </c>
      <c r="I7" s="9">
        <f t="shared" si="5"/>
        <v>0.52465534379186651</v>
      </c>
    </row>
    <row r="8" spans="1:9" ht="36" x14ac:dyDescent="0.25">
      <c r="A8" s="11" t="s">
        <v>7</v>
      </c>
      <c r="B8" s="12" t="s">
        <v>8</v>
      </c>
      <c r="C8" s="3">
        <v>13017</v>
      </c>
      <c r="D8" s="3">
        <v>429707.97875000001</v>
      </c>
      <c r="E8" s="3">
        <v>82825</v>
      </c>
      <c r="F8" s="13">
        <f t="shared" si="2"/>
        <v>6.3628332180994081</v>
      </c>
      <c r="G8" s="13">
        <f t="shared" si="3"/>
        <v>0.19274717737597977</v>
      </c>
      <c r="H8" s="17">
        <v>87830.1</v>
      </c>
      <c r="I8" s="9">
        <f t="shared" si="5"/>
        <v>0.94301384149625234</v>
      </c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17">
        <v>0</v>
      </c>
      <c r="I9" s="9"/>
    </row>
    <row r="10" spans="1:9" ht="24" x14ac:dyDescent="0.25">
      <c r="A10" s="11" t="s">
        <v>11</v>
      </c>
      <c r="B10" s="12" t="s">
        <v>12</v>
      </c>
      <c r="C10" s="3">
        <v>77687</v>
      </c>
      <c r="D10" s="3">
        <v>77687.436000000002</v>
      </c>
      <c r="E10" s="3">
        <v>13522</v>
      </c>
      <c r="F10" s="13">
        <f t="shared" si="2"/>
        <v>0.174057435606987</v>
      </c>
      <c r="G10" s="13">
        <f t="shared" si="3"/>
        <v>0.17405645875608508</v>
      </c>
      <c r="H10" s="17">
        <v>18367</v>
      </c>
      <c r="I10" s="9">
        <f t="shared" si="5"/>
        <v>0.73621168399847547</v>
      </c>
    </row>
    <row r="11" spans="1:9" x14ac:dyDescent="0.25">
      <c r="A11" s="11" t="s">
        <v>13</v>
      </c>
      <c r="B11" s="12" t="s">
        <v>14</v>
      </c>
      <c r="C11" s="3"/>
      <c r="D11" s="3"/>
      <c r="E11" s="3"/>
      <c r="F11" s="13"/>
      <c r="G11" s="13"/>
      <c r="H11" s="17">
        <v>0</v>
      </c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13"/>
      <c r="H12" s="17">
        <v>0</v>
      </c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3"/>
        <v>0</v>
      </c>
      <c r="H13" s="17">
        <v>0</v>
      </c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17">
        <v>0</v>
      </c>
      <c r="I14" s="9"/>
    </row>
    <row r="15" spans="1:9" x14ac:dyDescent="0.25">
      <c r="A15" s="11" t="s">
        <v>21</v>
      </c>
      <c r="B15" s="12" t="s">
        <v>22</v>
      </c>
      <c r="C15" s="3">
        <v>1818924.686</v>
      </c>
      <c r="D15" s="3">
        <v>1254544.4386400001</v>
      </c>
      <c r="E15" s="3">
        <v>144707</v>
      </c>
      <c r="F15" s="13">
        <f t="shared" si="2"/>
        <v>7.9556345083327984E-2</v>
      </c>
      <c r="G15" s="13">
        <f t="shared" si="3"/>
        <v>0.11534625282534502</v>
      </c>
      <c r="H15" s="17">
        <v>93205.5</v>
      </c>
      <c r="I15" s="9">
        <f t="shared" si="5"/>
        <v>1.5525585936452249</v>
      </c>
    </row>
    <row r="16" spans="1:9" s="10" customFormat="1" x14ac:dyDescent="0.25">
      <c r="A16" s="7" t="s">
        <v>23</v>
      </c>
      <c r="B16" s="8" t="s">
        <v>24</v>
      </c>
      <c r="C16" s="2">
        <f>SUM(C17:C18)</f>
        <v>207</v>
      </c>
      <c r="D16" s="2">
        <v>207</v>
      </c>
      <c r="E16" s="2">
        <f t="shared" ref="E16" si="6">SUM(E17:E18)</f>
        <v>0</v>
      </c>
      <c r="F16" s="9"/>
      <c r="G16" s="9">
        <f t="shared" si="3"/>
        <v>0</v>
      </c>
      <c r="H16" s="16">
        <f t="shared" ref="H16" si="7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9"/>
      <c r="H17" s="17">
        <v>0</v>
      </c>
      <c r="I17" s="9"/>
    </row>
    <row r="18" spans="1:9" x14ac:dyDescent="0.25">
      <c r="A18" s="11" t="s">
        <v>27</v>
      </c>
      <c r="B18" s="12" t="s">
        <v>28</v>
      </c>
      <c r="C18" s="3">
        <v>207</v>
      </c>
      <c r="D18" s="3">
        <v>207</v>
      </c>
      <c r="E18" s="3"/>
      <c r="F18" s="13"/>
      <c r="G18" s="13">
        <f t="shared" si="3"/>
        <v>0</v>
      </c>
      <c r="H18" s="17">
        <v>0</v>
      </c>
      <c r="I18" s="9"/>
    </row>
    <row r="19" spans="1:9" s="10" customFormat="1" x14ac:dyDescent="0.25">
      <c r="A19" s="7" t="s">
        <v>29</v>
      </c>
      <c r="B19" s="8" t="s">
        <v>30</v>
      </c>
      <c r="C19" s="2">
        <v>125033.00134999999</v>
      </c>
      <c r="D19" s="2">
        <v>195587.00135000001</v>
      </c>
      <c r="E19" s="2">
        <f t="shared" ref="E19" si="8">SUM(E20:E22)</f>
        <v>17434</v>
      </c>
      <c r="F19" s="9">
        <f t="shared" si="2"/>
        <v>0.13943518760457238</v>
      </c>
      <c r="G19" s="9">
        <f t="shared" si="3"/>
        <v>8.9136802955540578E-2</v>
      </c>
      <c r="H19" s="16">
        <f t="shared" ref="H19" si="9">SUM(H20:H22)</f>
        <v>16776.400000000001</v>
      </c>
      <c r="I19" s="9">
        <f t="shared" si="5"/>
        <v>1.0391979208888675</v>
      </c>
    </row>
    <row r="20" spans="1:9" ht="24" x14ac:dyDescent="0.25">
      <c r="A20" s="11" t="s">
        <v>31</v>
      </c>
      <c r="B20" s="12" t="s">
        <v>32</v>
      </c>
      <c r="C20" s="3">
        <v>1300</v>
      </c>
      <c r="D20" s="3">
        <v>1300</v>
      </c>
      <c r="E20" s="3">
        <v>249</v>
      </c>
      <c r="F20" s="13">
        <f t="shared" si="2"/>
        <v>0.19153846153846155</v>
      </c>
      <c r="G20" s="13">
        <f t="shared" si="3"/>
        <v>0.19153846153846155</v>
      </c>
      <c r="H20" s="17">
        <v>15976.2</v>
      </c>
      <c r="I20" s="9">
        <f t="shared" si="5"/>
        <v>1.5585683704510458E-2</v>
      </c>
    </row>
    <row r="21" spans="1:9" x14ac:dyDescent="0.25">
      <c r="A21" s="11" t="s">
        <v>33</v>
      </c>
      <c r="B21" s="12" t="s">
        <v>34</v>
      </c>
      <c r="C21" s="3">
        <v>99598.001349999991</v>
      </c>
      <c r="D21" s="3">
        <v>106522.00134999999</v>
      </c>
      <c r="E21" s="3">
        <v>15015</v>
      </c>
      <c r="F21" s="13"/>
      <c r="G21" s="13">
        <f t="shared" si="3"/>
        <v>0.14095679587041482</v>
      </c>
      <c r="H21" s="17">
        <v>0</v>
      </c>
      <c r="I21" s="9"/>
    </row>
    <row r="22" spans="1:9" ht="24" x14ac:dyDescent="0.25">
      <c r="A22" s="11" t="s">
        <v>35</v>
      </c>
      <c r="B22" s="12" t="s">
        <v>36</v>
      </c>
      <c r="C22" s="3">
        <v>24135</v>
      </c>
      <c r="D22" s="3">
        <v>87765</v>
      </c>
      <c r="E22" s="3">
        <v>2170</v>
      </c>
      <c r="F22" s="13">
        <f t="shared" si="2"/>
        <v>8.9910917754298741E-2</v>
      </c>
      <c r="G22" s="13">
        <f t="shared" si="3"/>
        <v>2.4725118213410814E-2</v>
      </c>
      <c r="H22" s="17">
        <v>800.2</v>
      </c>
      <c r="I22" s="9">
        <f t="shared" si="5"/>
        <v>2.7118220444888776</v>
      </c>
    </row>
    <row r="23" spans="1:9" s="10" customFormat="1" x14ac:dyDescent="0.25">
      <c r="A23" s="7" t="s">
        <v>37</v>
      </c>
      <c r="B23" s="8" t="s">
        <v>38</v>
      </c>
      <c r="C23" s="2">
        <v>431084.68189999997</v>
      </c>
      <c r="D23" s="2">
        <v>601579.2215499999</v>
      </c>
      <c r="E23" s="2">
        <f t="shared" ref="E23" si="10">SUM(E24:E33)</f>
        <v>56533</v>
      </c>
      <c r="F23" s="9">
        <f t="shared" si="2"/>
        <v>0.13114128702238168</v>
      </c>
      <c r="G23" s="9">
        <f t="shared" si="3"/>
        <v>9.3974322873618885E-2</v>
      </c>
      <c r="H23" s="16">
        <f t="shared" ref="H23" si="11">SUM(H24:H33)</f>
        <v>35664.6</v>
      </c>
      <c r="I23" s="9">
        <f t="shared" si="5"/>
        <v>1.5851292317872625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17">
        <v>0</v>
      </c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17">
        <v>0</v>
      </c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17">
        <v>0</v>
      </c>
      <c r="I26" s="9"/>
    </row>
    <row r="27" spans="1:9" x14ac:dyDescent="0.25">
      <c r="A27" s="11" t="s">
        <v>45</v>
      </c>
      <c r="B27" s="12" t="s">
        <v>46</v>
      </c>
      <c r="C27" s="3">
        <v>3064</v>
      </c>
      <c r="D27" s="3">
        <v>3226.6356499999997</v>
      </c>
      <c r="E27" s="3"/>
      <c r="F27" s="13">
        <f t="shared" si="2"/>
        <v>0</v>
      </c>
      <c r="G27" s="13">
        <f t="shared" si="3"/>
        <v>0</v>
      </c>
      <c r="H27" s="17">
        <v>0</v>
      </c>
      <c r="I27" s="9"/>
    </row>
    <row r="28" spans="1:9" x14ac:dyDescent="0.25">
      <c r="A28" s="11" t="s">
        <v>47</v>
      </c>
      <c r="B28" s="12" t="s">
        <v>48</v>
      </c>
      <c r="C28" s="3"/>
      <c r="D28" s="3"/>
      <c r="E28" s="3"/>
      <c r="F28" s="13"/>
      <c r="G28" s="13"/>
      <c r="H28" s="17">
        <v>0</v>
      </c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17">
        <v>0</v>
      </c>
      <c r="I29" s="9"/>
    </row>
    <row r="30" spans="1:9" x14ac:dyDescent="0.25">
      <c r="A30" s="11" t="s">
        <v>51</v>
      </c>
      <c r="B30" s="12" t="s">
        <v>52</v>
      </c>
      <c r="C30" s="3">
        <v>2890.6</v>
      </c>
      <c r="D30" s="3">
        <v>2890.6</v>
      </c>
      <c r="E30" s="3">
        <v>347</v>
      </c>
      <c r="F30" s="13">
        <f>E30/C30</f>
        <v>0.12004428146405591</v>
      </c>
      <c r="G30" s="13">
        <f t="shared" si="3"/>
        <v>0.12004428146405591</v>
      </c>
      <c r="H30" s="17">
        <v>226.2</v>
      </c>
      <c r="I30" s="9">
        <f t="shared" si="5"/>
        <v>1.5340406719717066</v>
      </c>
    </row>
    <row r="31" spans="1:9" x14ac:dyDescent="0.25">
      <c r="A31" s="11" t="s">
        <v>53</v>
      </c>
      <c r="B31" s="12" t="s">
        <v>54</v>
      </c>
      <c r="C31" s="3">
        <v>382048.99</v>
      </c>
      <c r="D31" s="3">
        <v>551348.79399999999</v>
      </c>
      <c r="E31" s="3">
        <v>48382</v>
      </c>
      <c r="F31" s="13">
        <f t="shared" si="2"/>
        <v>0.12663820940869389</v>
      </c>
      <c r="G31" s="13">
        <f t="shared" si="3"/>
        <v>8.775207369003514E-2</v>
      </c>
      <c r="H31" s="17">
        <v>23029.8</v>
      </c>
      <c r="I31" s="9">
        <f t="shared" si="5"/>
        <v>2.1008432552605756</v>
      </c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17">
        <v>0</v>
      </c>
      <c r="I32" s="9"/>
    </row>
    <row r="33" spans="1:9" x14ac:dyDescent="0.25">
      <c r="A33" s="11" t="s">
        <v>57</v>
      </c>
      <c r="B33" s="12" t="s">
        <v>58</v>
      </c>
      <c r="C33" s="3">
        <v>43081.091899999999</v>
      </c>
      <c r="D33" s="3">
        <v>44113.191899999998</v>
      </c>
      <c r="E33" s="3">
        <v>7804</v>
      </c>
      <c r="F33" s="13">
        <f t="shared" si="2"/>
        <v>0.18114675501063612</v>
      </c>
      <c r="G33" s="13">
        <f t="shared" si="3"/>
        <v>0.17690853152705099</v>
      </c>
      <c r="H33" s="17">
        <v>12408.6</v>
      </c>
      <c r="I33" s="9">
        <f t="shared" si="5"/>
        <v>0.62891865319214091</v>
      </c>
    </row>
    <row r="34" spans="1:9" s="10" customFormat="1" x14ac:dyDescent="0.25">
      <c r="A34" s="7" t="s">
        <v>59</v>
      </c>
      <c r="B34" s="8" t="s">
        <v>60</v>
      </c>
      <c r="C34" s="2">
        <v>1031614.4781000001</v>
      </c>
      <c r="D34" s="2">
        <v>1259207.15631</v>
      </c>
      <c r="E34" s="2">
        <f t="shared" ref="E34" si="12">SUM(E35:E39)</f>
        <v>42665</v>
      </c>
      <c r="F34" s="9">
        <f t="shared" si="2"/>
        <v>4.1357504092594026E-2</v>
      </c>
      <c r="G34" s="9">
        <f t="shared" si="3"/>
        <v>3.3882431326888396E-2</v>
      </c>
      <c r="H34" s="16">
        <f t="shared" ref="H34" si="13">SUM(H35:H39)</f>
        <v>98954.4</v>
      </c>
      <c r="I34" s="9">
        <f t="shared" si="5"/>
        <v>0.43115819003500605</v>
      </c>
    </row>
    <row r="35" spans="1:9" x14ac:dyDescent="0.25">
      <c r="A35" s="11" t="s">
        <v>61</v>
      </c>
      <c r="B35" s="12" t="s">
        <v>62</v>
      </c>
      <c r="C35" s="3">
        <v>47822</v>
      </c>
      <c r="D35" s="3">
        <v>66527.208209999997</v>
      </c>
      <c r="E35" s="3">
        <v>2611</v>
      </c>
      <c r="F35" s="13">
        <f t="shared" si="2"/>
        <v>5.4598302036719504E-2</v>
      </c>
      <c r="G35" s="13">
        <f t="shared" si="3"/>
        <v>3.9247100100129093E-2</v>
      </c>
      <c r="H35" s="17">
        <v>12549.9</v>
      </c>
      <c r="I35" s="9">
        <f t="shared" si="5"/>
        <v>0.20804946652961379</v>
      </c>
    </row>
    <row r="36" spans="1:9" x14ac:dyDescent="0.25">
      <c r="A36" s="11" t="s">
        <v>63</v>
      </c>
      <c r="B36" s="12" t="s">
        <v>64</v>
      </c>
      <c r="C36" s="3">
        <v>499174.34</v>
      </c>
      <c r="D36" s="3">
        <v>496575.26</v>
      </c>
      <c r="E36" s="3"/>
      <c r="F36" s="13"/>
      <c r="G36" s="13"/>
      <c r="H36" s="17">
        <v>23377.4</v>
      </c>
      <c r="I36" s="9"/>
    </row>
    <row r="37" spans="1:9" x14ac:dyDescent="0.25">
      <c r="A37" s="11" t="s">
        <v>65</v>
      </c>
      <c r="B37" s="12" t="s">
        <v>66</v>
      </c>
      <c r="C37" s="3">
        <v>484618.13810000004</v>
      </c>
      <c r="D37" s="3">
        <v>696104.68810000003</v>
      </c>
      <c r="E37" s="3">
        <v>40054</v>
      </c>
      <c r="F37" s="13">
        <f t="shared" si="2"/>
        <v>8.2650641507220957E-2</v>
      </c>
      <c r="G37" s="13">
        <f t="shared" si="3"/>
        <v>5.7540195727350106E-2</v>
      </c>
      <c r="H37" s="17">
        <v>63027.1</v>
      </c>
      <c r="I37" s="9">
        <f t="shared" si="5"/>
        <v>0.63550441000775859</v>
      </c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17">
        <v>0</v>
      </c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17">
        <v>0</v>
      </c>
      <c r="I39" s="9"/>
    </row>
    <row r="40" spans="1:9" s="10" customFormat="1" x14ac:dyDescent="0.25">
      <c r="A40" s="7" t="s">
        <v>71</v>
      </c>
      <c r="B40" s="8" t="s">
        <v>72</v>
      </c>
      <c r="C40" s="2">
        <v>26377.84</v>
      </c>
      <c r="D40" s="2">
        <v>95168.84</v>
      </c>
      <c r="E40" s="2">
        <f>SUM(E41:E43)</f>
        <v>547</v>
      </c>
      <c r="F40" s="13">
        <f t="shared" si="2"/>
        <v>2.0737103568753166E-2</v>
      </c>
      <c r="G40" s="13">
        <f t="shared" si="3"/>
        <v>5.7476795976498189E-3</v>
      </c>
      <c r="H40" s="16">
        <f t="shared" ref="H40" si="14">SUM(H41:H42)</f>
        <v>331</v>
      </c>
      <c r="I40" s="9">
        <f t="shared" si="5"/>
        <v>1.6525679758308156</v>
      </c>
    </row>
    <row r="41" spans="1:9" s="10" customFormat="1" x14ac:dyDescent="0.25">
      <c r="A41" s="11" t="s">
        <v>162</v>
      </c>
      <c r="B41" s="12" t="s">
        <v>161</v>
      </c>
      <c r="C41" s="3">
        <v>14956.84</v>
      </c>
      <c r="D41" s="3">
        <v>83747.839999999997</v>
      </c>
      <c r="E41" s="3"/>
      <c r="F41" s="13"/>
      <c r="G41" s="13"/>
      <c r="H41" s="17">
        <v>271.7</v>
      </c>
      <c r="I41" s="9"/>
    </row>
    <row r="42" spans="1:9" x14ac:dyDescent="0.25">
      <c r="A42" s="11" t="s">
        <v>73</v>
      </c>
      <c r="B42" s="12" t="s">
        <v>74</v>
      </c>
      <c r="C42" s="3">
        <v>11421</v>
      </c>
      <c r="D42" s="3">
        <v>5421</v>
      </c>
      <c r="E42" s="3">
        <v>271</v>
      </c>
      <c r="F42" s="13">
        <f t="shared" si="2"/>
        <v>2.3728219945714037E-2</v>
      </c>
      <c r="G42" s="13">
        <f t="shared" si="3"/>
        <v>4.9990776609481646E-2</v>
      </c>
      <c r="H42" s="17">
        <v>59.3</v>
      </c>
      <c r="I42" s="9">
        <f t="shared" si="5"/>
        <v>4.5699831365935921</v>
      </c>
    </row>
    <row r="43" spans="1:9" x14ac:dyDescent="0.25">
      <c r="A43" s="11" t="s">
        <v>75</v>
      </c>
      <c r="B43" s="12" t="s">
        <v>76</v>
      </c>
      <c r="C43" s="3"/>
      <c r="D43" s="3">
        <v>6000</v>
      </c>
      <c r="E43" s="3">
        <v>276</v>
      </c>
      <c r="F43" s="13"/>
      <c r="G43" s="13">
        <f t="shared" si="3"/>
        <v>4.5999999999999999E-2</v>
      </c>
      <c r="H43" s="16">
        <f t="shared" ref="H43" si="15">SUM(H44:H51)</f>
        <v>1178900.4000000001</v>
      </c>
      <c r="I43" s="9">
        <f t="shared" si="5"/>
        <v>2.3411646989007721E-4</v>
      </c>
    </row>
    <row r="44" spans="1:9" s="10" customFormat="1" x14ac:dyDescent="0.25">
      <c r="A44" s="7" t="s">
        <v>77</v>
      </c>
      <c r="B44" s="8" t="s">
        <v>78</v>
      </c>
      <c r="C44" s="2">
        <v>5905645.6189999999</v>
      </c>
      <c r="D44" s="2">
        <v>5846278.7351799998</v>
      </c>
      <c r="E44" s="2">
        <f t="shared" ref="E44" si="16">SUM(E45:E52)</f>
        <v>1123571</v>
      </c>
      <c r="F44" s="9">
        <f t="shared" si="2"/>
        <v>0.19025371186939824</v>
      </c>
      <c r="G44" s="9">
        <f t="shared" si="3"/>
        <v>0.19218567073083739</v>
      </c>
      <c r="H44" s="17">
        <v>461413.9</v>
      </c>
      <c r="I44" s="9">
        <f t="shared" si="5"/>
        <v>2.4350610157171251</v>
      </c>
    </row>
    <row r="45" spans="1:9" x14ac:dyDescent="0.25">
      <c r="A45" s="11" t="s">
        <v>79</v>
      </c>
      <c r="B45" s="12" t="s">
        <v>80</v>
      </c>
      <c r="C45" s="3">
        <v>1897837</v>
      </c>
      <c r="D45" s="3">
        <v>1938008</v>
      </c>
      <c r="E45" s="3">
        <v>450655</v>
      </c>
      <c r="F45" s="13">
        <f t="shared" si="2"/>
        <v>0.23745716834480515</v>
      </c>
      <c r="G45" s="13">
        <f t="shared" si="3"/>
        <v>0.23253515981358178</v>
      </c>
      <c r="H45" s="17">
        <v>549333.9</v>
      </c>
      <c r="I45" s="9">
        <f t="shared" si="5"/>
        <v>0.82036626539887669</v>
      </c>
    </row>
    <row r="46" spans="1:9" x14ac:dyDescent="0.25">
      <c r="A46" s="11" t="s">
        <v>81</v>
      </c>
      <c r="B46" s="12" t="s">
        <v>82</v>
      </c>
      <c r="C46" s="3">
        <v>3216190.8509999998</v>
      </c>
      <c r="D46" s="3">
        <v>3273507.3737900001</v>
      </c>
      <c r="E46" s="3">
        <v>526298</v>
      </c>
      <c r="F46" s="13">
        <f t="shared" si="2"/>
        <v>0.16364016452455235</v>
      </c>
      <c r="G46" s="13">
        <f t="shared" si="3"/>
        <v>0.16077495478211276</v>
      </c>
      <c r="H46" s="17">
        <v>122394.2</v>
      </c>
      <c r="I46" s="9">
        <f t="shared" si="5"/>
        <v>4.3000240207460809</v>
      </c>
    </row>
    <row r="47" spans="1:9" x14ac:dyDescent="0.25">
      <c r="A47" s="11" t="s">
        <v>83</v>
      </c>
      <c r="B47" s="12" t="s">
        <v>84</v>
      </c>
      <c r="C47" s="3">
        <v>549722.36800000002</v>
      </c>
      <c r="D47" s="3">
        <v>543571.89496000006</v>
      </c>
      <c r="E47" s="3">
        <v>133263</v>
      </c>
      <c r="F47" s="13">
        <f t="shared" si="2"/>
        <v>0.24241873308673514</v>
      </c>
      <c r="G47" s="13">
        <f t="shared" si="3"/>
        <v>0.24516168189638732</v>
      </c>
      <c r="H47" s="17">
        <v>0</v>
      </c>
      <c r="I47" s="9"/>
    </row>
    <row r="48" spans="1:9" x14ac:dyDescent="0.25">
      <c r="A48" s="11" t="s">
        <v>85</v>
      </c>
      <c r="B48" s="12" t="s">
        <v>86</v>
      </c>
      <c r="C48" s="3"/>
      <c r="D48" s="3"/>
      <c r="E48" s="3"/>
      <c r="F48" s="13"/>
      <c r="G48" s="13"/>
      <c r="H48" s="17">
        <v>0</v>
      </c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17">
        <v>0</v>
      </c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17">
        <v>5998.3</v>
      </c>
      <c r="I50" s="9"/>
    </row>
    <row r="51" spans="1:9" x14ac:dyDescent="0.25">
      <c r="A51" s="11" t="s">
        <v>91</v>
      </c>
      <c r="B51" s="12" t="s">
        <v>92</v>
      </c>
      <c r="C51" s="3">
        <v>19101</v>
      </c>
      <c r="D51" s="3">
        <v>30768.76643</v>
      </c>
      <c r="E51" s="3">
        <v>4775</v>
      </c>
      <c r="F51" s="13">
        <f t="shared" si="2"/>
        <v>0.24998691168001674</v>
      </c>
      <c r="G51" s="13">
        <f t="shared" si="3"/>
        <v>0.15518984197378496</v>
      </c>
      <c r="H51" s="17">
        <v>39760.1</v>
      </c>
      <c r="I51" s="9">
        <f t="shared" si="5"/>
        <v>0.1200952713901625</v>
      </c>
    </row>
    <row r="52" spans="1:9" x14ac:dyDescent="0.25">
      <c r="A52" s="11" t="s">
        <v>93</v>
      </c>
      <c r="B52" s="12" t="s">
        <v>94</v>
      </c>
      <c r="C52" s="3">
        <v>222794.4</v>
      </c>
      <c r="D52" s="3">
        <v>60422.7</v>
      </c>
      <c r="E52" s="3">
        <v>8580</v>
      </c>
      <c r="F52" s="13">
        <f t="shared" si="2"/>
        <v>3.8510842283288986E-2</v>
      </c>
      <c r="G52" s="13">
        <f t="shared" si="3"/>
        <v>0.14199961272832892</v>
      </c>
      <c r="H52" s="16">
        <f t="shared" ref="H52" si="17">SUM(H53:H54)</f>
        <v>133839.70000000001</v>
      </c>
      <c r="I52" s="9">
        <f t="shared" si="5"/>
        <v>6.4106539390031497E-2</v>
      </c>
    </row>
    <row r="53" spans="1:9" s="10" customFormat="1" x14ac:dyDescent="0.25">
      <c r="A53" s="7" t="s">
        <v>95</v>
      </c>
      <c r="B53" s="8" t="s">
        <v>96</v>
      </c>
      <c r="C53" s="2">
        <v>768802.26</v>
      </c>
      <c r="D53" s="2">
        <v>769848.45519000001</v>
      </c>
      <c r="E53" s="2">
        <f t="shared" ref="E53" si="18">SUM(E54:E55)</f>
        <v>133620</v>
      </c>
      <c r="F53" s="9">
        <f t="shared" si="2"/>
        <v>0.17380281894592767</v>
      </c>
      <c r="G53" s="9">
        <f t="shared" si="3"/>
        <v>0.1735666274306186</v>
      </c>
      <c r="H53" s="17">
        <v>125198.6</v>
      </c>
      <c r="I53" s="9">
        <f t="shared" si="5"/>
        <v>1.0672643304318099</v>
      </c>
    </row>
    <row r="54" spans="1:9" x14ac:dyDescent="0.25">
      <c r="A54" s="11" t="s">
        <v>97</v>
      </c>
      <c r="B54" s="12" t="s">
        <v>98</v>
      </c>
      <c r="C54" s="3">
        <v>714471.56</v>
      </c>
      <c r="D54" s="3">
        <v>753252.0551900001</v>
      </c>
      <c r="E54" s="3">
        <v>131165</v>
      </c>
      <c r="F54" s="13">
        <f t="shared" si="2"/>
        <v>0.18358323457969411</v>
      </c>
      <c r="G54" s="13">
        <f t="shared" si="3"/>
        <v>0.17413161915225706</v>
      </c>
      <c r="H54" s="17">
        <v>8641.1</v>
      </c>
      <c r="I54" s="9">
        <f t="shared" si="5"/>
        <v>15.179201722002984</v>
      </c>
    </row>
    <row r="55" spans="1:9" x14ac:dyDescent="0.25">
      <c r="A55" s="11" t="s">
        <v>99</v>
      </c>
      <c r="B55" s="12" t="s">
        <v>100</v>
      </c>
      <c r="C55" s="3">
        <v>54330.7</v>
      </c>
      <c r="D55" s="3">
        <v>16596.400000000001</v>
      </c>
      <c r="E55" s="3">
        <v>2455</v>
      </c>
      <c r="F55" s="13">
        <f t="shared" si="2"/>
        <v>4.5186239087661305E-2</v>
      </c>
      <c r="G55" s="13">
        <f t="shared" si="3"/>
        <v>0.14792364609192354</v>
      </c>
      <c r="H55" s="16">
        <f t="shared" ref="H55" si="19">SUM(H56:H62)</f>
        <v>2835</v>
      </c>
      <c r="I55" s="9">
        <f t="shared" si="5"/>
        <v>0.86596119929453264</v>
      </c>
    </row>
    <row r="56" spans="1:9" s="10" customFormat="1" x14ac:dyDescent="0.25">
      <c r="A56" s="7" t="s">
        <v>101</v>
      </c>
      <c r="B56" s="8" t="s">
        <v>102</v>
      </c>
      <c r="C56" s="2">
        <v>11800</v>
      </c>
      <c r="D56" s="2">
        <v>20000</v>
      </c>
      <c r="E56" s="2">
        <f t="shared" ref="E56" si="20">SUM(E57:E63)</f>
        <v>2235</v>
      </c>
      <c r="F56" s="9">
        <f t="shared" si="2"/>
        <v>0.18940677966101696</v>
      </c>
      <c r="G56" s="9">
        <f t="shared" si="3"/>
        <v>0.11175</v>
      </c>
      <c r="H56" s="17">
        <v>0</v>
      </c>
      <c r="I56" s="9"/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9"/>
      <c r="H57" s="17">
        <v>0</v>
      </c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9"/>
      <c r="H58" s="17">
        <v>0</v>
      </c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9"/>
      <c r="H59" s="17">
        <v>0</v>
      </c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9"/>
      <c r="H60" s="17">
        <v>0</v>
      </c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9"/>
      <c r="H61" s="17">
        <v>0</v>
      </c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9"/>
      <c r="H62" s="17">
        <v>2835</v>
      </c>
      <c r="I62" s="9"/>
    </row>
    <row r="63" spans="1:9" x14ac:dyDescent="0.25">
      <c r="A63" s="11" t="s">
        <v>115</v>
      </c>
      <c r="B63" s="12" t="s">
        <v>116</v>
      </c>
      <c r="C63" s="3">
        <v>11800</v>
      </c>
      <c r="D63" s="3">
        <v>20000</v>
      </c>
      <c r="E63" s="3">
        <v>2235</v>
      </c>
      <c r="F63" s="13">
        <f t="shared" si="2"/>
        <v>0.18940677966101696</v>
      </c>
      <c r="G63" s="13">
        <f t="shared" si="3"/>
        <v>0.11175</v>
      </c>
      <c r="H63" s="16">
        <f t="shared" ref="H63" si="21">SUM(H64:H68)</f>
        <v>45642.399999999994</v>
      </c>
      <c r="I63" s="9">
        <f t="shared" si="5"/>
        <v>4.8967626592817212E-2</v>
      </c>
    </row>
    <row r="64" spans="1:9" s="10" customFormat="1" x14ac:dyDescent="0.25">
      <c r="A64" s="7" t="s">
        <v>117</v>
      </c>
      <c r="B64" s="8" t="s">
        <v>118</v>
      </c>
      <c r="C64" s="2">
        <v>196251.4</v>
      </c>
      <c r="D64" s="2">
        <v>196251.4</v>
      </c>
      <c r="E64" s="2">
        <f t="shared" ref="E64" si="22">SUM(E65:E69)</f>
        <v>47727</v>
      </c>
      <c r="F64" s="9">
        <f t="shared" si="2"/>
        <v>0.24319316957738901</v>
      </c>
      <c r="G64" s="9">
        <f t="shared" si="3"/>
        <v>0.24319316957738901</v>
      </c>
      <c r="H64" s="17">
        <v>6256</v>
      </c>
      <c r="I64" s="9">
        <f t="shared" si="5"/>
        <v>7.6289961636828645</v>
      </c>
    </row>
    <row r="65" spans="1:9" x14ac:dyDescent="0.25">
      <c r="A65" s="11" t="s">
        <v>119</v>
      </c>
      <c r="B65" s="12" t="s">
        <v>120</v>
      </c>
      <c r="C65" s="3">
        <v>29567</v>
      </c>
      <c r="D65" s="3">
        <v>29567</v>
      </c>
      <c r="E65" s="3">
        <v>6454</v>
      </c>
      <c r="F65" s="13">
        <f t="shared" si="2"/>
        <v>0.21828389758852776</v>
      </c>
      <c r="G65" s="13">
        <f t="shared" si="3"/>
        <v>0.21828389758852776</v>
      </c>
      <c r="H65" s="3">
        <v>0</v>
      </c>
      <c r="I65" s="9"/>
    </row>
    <row r="66" spans="1:9" x14ac:dyDescent="0.25">
      <c r="A66" s="11" t="s">
        <v>121</v>
      </c>
      <c r="B66" s="12" t="s">
        <v>122</v>
      </c>
      <c r="C66" s="3"/>
      <c r="D66" s="3"/>
      <c r="E66" s="3"/>
      <c r="F66" s="13"/>
      <c r="G66" s="13"/>
      <c r="H66" s="17">
        <v>20951.8</v>
      </c>
      <c r="I66" s="9"/>
    </row>
    <row r="67" spans="1:9" x14ac:dyDescent="0.25">
      <c r="A67" s="11" t="s">
        <v>123</v>
      </c>
      <c r="B67" s="12" t="s">
        <v>124</v>
      </c>
      <c r="C67" s="3">
        <v>42504</v>
      </c>
      <c r="D67" s="3">
        <v>42504</v>
      </c>
      <c r="E67" s="3">
        <v>13243</v>
      </c>
      <c r="F67" s="13">
        <f t="shared" si="2"/>
        <v>0.31157067570111047</v>
      </c>
      <c r="G67" s="13">
        <f t="shared" si="3"/>
        <v>0.31157067570111047</v>
      </c>
      <c r="H67" s="17">
        <v>18434.599999999999</v>
      </c>
      <c r="I67" s="9">
        <f t="shared" si="5"/>
        <v>0.71837739902140541</v>
      </c>
    </row>
    <row r="68" spans="1:9" x14ac:dyDescent="0.25">
      <c r="A68" s="11" t="s">
        <v>125</v>
      </c>
      <c r="B68" s="12" t="s">
        <v>126</v>
      </c>
      <c r="C68" s="3">
        <v>123680.4</v>
      </c>
      <c r="D68" s="3">
        <v>123680.4</v>
      </c>
      <c r="E68" s="3">
        <v>28030</v>
      </c>
      <c r="F68" s="13">
        <f t="shared" si="2"/>
        <v>0.22663251412511604</v>
      </c>
      <c r="G68" s="13">
        <f t="shared" si="3"/>
        <v>0.22663251412511604</v>
      </c>
      <c r="H68" s="17">
        <v>0</v>
      </c>
      <c r="I68" s="9"/>
    </row>
    <row r="69" spans="1:9" x14ac:dyDescent="0.25">
      <c r="A69" s="11" t="s">
        <v>127</v>
      </c>
      <c r="B69" s="12" t="s">
        <v>128</v>
      </c>
      <c r="C69" s="3">
        <v>500</v>
      </c>
      <c r="D69" s="3">
        <v>500</v>
      </c>
      <c r="E69" s="3"/>
      <c r="F69" s="13"/>
      <c r="G69" s="9"/>
      <c r="H69" s="16">
        <f t="shared" ref="H69" si="23">SUM(H70:H73)</f>
        <v>94107.5</v>
      </c>
      <c r="I69" s="9"/>
    </row>
    <row r="70" spans="1:9" s="10" customFormat="1" x14ac:dyDescent="0.25">
      <c r="A70" s="7" t="s">
        <v>129</v>
      </c>
      <c r="B70" s="8" t="s">
        <v>130</v>
      </c>
      <c r="C70" s="2">
        <v>385220.7</v>
      </c>
      <c r="D70" s="2">
        <v>408415.53356999997</v>
      </c>
      <c r="E70" s="2">
        <f t="shared" ref="E70" si="24">SUM(E71:E74)</f>
        <v>86493</v>
      </c>
      <c r="F70" s="9">
        <f t="shared" ref="F70:F78" si="25">E70/C70</f>
        <v>0.2245284326621077</v>
      </c>
      <c r="G70" s="9">
        <f t="shared" ref="G69:G78" si="26">E70/D70</f>
        <v>0.21177695971540617</v>
      </c>
      <c r="H70" s="17">
        <v>54559.1</v>
      </c>
      <c r="I70" s="9">
        <f t="shared" ref="I70:I74" si="27">E70/H70</f>
        <v>1.585308408679762</v>
      </c>
    </row>
    <row r="71" spans="1:9" x14ac:dyDescent="0.25">
      <c r="A71" s="11" t="s">
        <v>131</v>
      </c>
      <c r="B71" s="12" t="s">
        <v>132</v>
      </c>
      <c r="C71" s="3">
        <v>230388.6</v>
      </c>
      <c r="D71" s="3">
        <v>280464.56447000004</v>
      </c>
      <c r="E71" s="3">
        <v>55482</v>
      </c>
      <c r="F71" s="13">
        <f t="shared" si="25"/>
        <v>0.24081920720035627</v>
      </c>
      <c r="G71" s="13">
        <f t="shared" si="26"/>
        <v>0.19782178224491759</v>
      </c>
      <c r="H71" s="17">
        <v>0</v>
      </c>
      <c r="I71" s="9"/>
    </row>
    <row r="72" spans="1:9" x14ac:dyDescent="0.25">
      <c r="A72" s="11" t="s">
        <v>133</v>
      </c>
      <c r="B72" s="12" t="s">
        <v>134</v>
      </c>
      <c r="C72" s="3">
        <v>0</v>
      </c>
      <c r="D72" s="3"/>
      <c r="E72" s="3"/>
      <c r="F72" s="13"/>
      <c r="G72" s="9"/>
      <c r="H72" s="17">
        <v>27342.799999999999</v>
      </c>
      <c r="I72" s="9"/>
    </row>
    <row r="73" spans="1:9" x14ac:dyDescent="0.25">
      <c r="A73" s="11" t="s">
        <v>135</v>
      </c>
      <c r="B73" s="12" t="s">
        <v>136</v>
      </c>
      <c r="C73" s="3">
        <v>101809.1</v>
      </c>
      <c r="D73" s="3">
        <v>103384.1691</v>
      </c>
      <c r="E73" s="3">
        <v>25452</v>
      </c>
      <c r="F73" s="13">
        <f t="shared" si="25"/>
        <v>0.24999729886621136</v>
      </c>
      <c r="G73" s="13">
        <f t="shared" si="26"/>
        <v>0.24618856273228007</v>
      </c>
      <c r="H73" s="17">
        <v>12205.6</v>
      </c>
      <c r="I73" s="9">
        <f t="shared" si="27"/>
        <v>2.0852723340106181</v>
      </c>
    </row>
    <row r="74" spans="1:9" x14ac:dyDescent="0.25">
      <c r="A74" s="11" t="s">
        <v>137</v>
      </c>
      <c r="B74" s="12" t="s">
        <v>138</v>
      </c>
      <c r="C74" s="3">
        <v>53023</v>
      </c>
      <c r="D74" s="3">
        <v>24566.799999999999</v>
      </c>
      <c r="E74" s="3">
        <v>5559</v>
      </c>
      <c r="F74" s="13">
        <f t="shared" si="25"/>
        <v>0.10484129528695095</v>
      </c>
      <c r="G74" s="13">
        <f t="shared" si="26"/>
        <v>0.22628099711806179</v>
      </c>
      <c r="H74" s="16">
        <f t="shared" ref="H74" si="28">SUM(H75:H77)</f>
        <v>507.9</v>
      </c>
      <c r="I74" s="9">
        <f t="shared" si="27"/>
        <v>10.945067926757236</v>
      </c>
    </row>
    <row r="75" spans="1:9" s="10" customFormat="1" x14ac:dyDescent="0.25">
      <c r="A75" s="7" t="s">
        <v>139</v>
      </c>
      <c r="B75" s="8" t="s">
        <v>140</v>
      </c>
      <c r="C75" s="2">
        <f>SUM(C76:C78)</f>
        <v>25000</v>
      </c>
      <c r="D75" s="2">
        <v>25000</v>
      </c>
      <c r="E75" s="2">
        <f t="shared" ref="E75" si="29">SUM(E76:E78)</f>
        <v>783</v>
      </c>
      <c r="F75" s="9">
        <f t="shared" si="25"/>
        <v>3.1320000000000001E-2</v>
      </c>
      <c r="G75" s="9">
        <f t="shared" si="26"/>
        <v>3.1320000000000001E-2</v>
      </c>
      <c r="H75" s="17">
        <v>0</v>
      </c>
      <c r="I75" s="9"/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17">
        <v>0</v>
      </c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17">
        <v>507.9</v>
      </c>
      <c r="I77" s="9"/>
    </row>
    <row r="78" spans="1:9" x14ac:dyDescent="0.25">
      <c r="A78" s="11" t="s">
        <v>145</v>
      </c>
      <c r="B78" s="12" t="s">
        <v>146</v>
      </c>
      <c r="C78" s="3">
        <v>25000</v>
      </c>
      <c r="D78" s="3">
        <v>25000</v>
      </c>
      <c r="E78" s="3">
        <v>783</v>
      </c>
      <c r="F78" s="13">
        <f t="shared" si="25"/>
        <v>3.1320000000000001E-2</v>
      </c>
      <c r="G78" s="13">
        <f t="shared" si="26"/>
        <v>3.1320000000000001E-2</v>
      </c>
      <c r="H78" s="16">
        <f t="shared" ref="H78" si="30">SUM(H79)</f>
        <v>0</v>
      </c>
      <c r="I78" s="9"/>
    </row>
    <row r="79" spans="1:9" s="10" customFormat="1" x14ac:dyDescent="0.25">
      <c r="A79" s="7" t="s">
        <v>147</v>
      </c>
      <c r="B79" s="8" t="s">
        <v>148</v>
      </c>
      <c r="C79" s="2">
        <f>SUM(C80)</f>
        <v>0</v>
      </c>
      <c r="D79" s="2"/>
      <c r="E79" s="2">
        <f t="shared" ref="E79" si="31">SUM(E80)</f>
        <v>0</v>
      </c>
      <c r="F79" s="9"/>
      <c r="G79" s="9"/>
      <c r="H79" s="17">
        <v>0</v>
      </c>
      <c r="I79" s="2">
        <f t="shared" ref="I79:I81" si="32">E79-H79</f>
        <v>0</v>
      </c>
    </row>
    <row r="80" spans="1:9" x14ac:dyDescent="0.25">
      <c r="A80" s="11" t="s">
        <v>149</v>
      </c>
      <c r="B80" s="12" t="s">
        <v>150</v>
      </c>
      <c r="C80" s="3"/>
      <c r="D80" s="3"/>
      <c r="E80" s="3"/>
      <c r="F80" s="13"/>
      <c r="G80" s="13"/>
      <c r="H80" s="16">
        <f t="shared" ref="H80" si="33">SUM(H81:H83)</f>
        <v>0</v>
      </c>
      <c r="I80" s="3">
        <f t="shared" si="32"/>
        <v>0</v>
      </c>
    </row>
    <row r="81" spans="1:9" s="10" customFormat="1" ht="24" x14ac:dyDescent="0.25">
      <c r="A81" s="7" t="s">
        <v>151</v>
      </c>
      <c r="B81" s="8" t="s">
        <v>152</v>
      </c>
      <c r="C81" s="2">
        <f>SUM(C82:C84)</f>
        <v>0</v>
      </c>
      <c r="D81" s="2"/>
      <c r="E81" s="2">
        <f t="shared" ref="E81" si="34">SUM(E82:E84)</f>
        <v>0</v>
      </c>
      <c r="F81" s="9"/>
      <c r="G81" s="9"/>
      <c r="H81" s="17">
        <v>0</v>
      </c>
      <c r="I81" s="2">
        <f t="shared" si="32"/>
        <v>0</v>
      </c>
    </row>
    <row r="82" spans="1:9" ht="24" x14ac:dyDescent="0.25">
      <c r="A82" s="11" t="s">
        <v>153</v>
      </c>
      <c r="B82" s="12" t="s">
        <v>154</v>
      </c>
      <c r="C82" s="3">
        <v>0</v>
      </c>
      <c r="D82" s="3"/>
      <c r="E82" s="3">
        <v>0</v>
      </c>
      <c r="F82" s="13"/>
      <c r="G82" s="13"/>
      <c r="H82" s="17">
        <v>0</v>
      </c>
      <c r="I82" s="3"/>
    </row>
    <row r="83" spans="1:9" x14ac:dyDescent="0.25">
      <c r="A83" s="11" t="s">
        <v>155</v>
      </c>
      <c r="B83" s="12" t="s">
        <v>156</v>
      </c>
      <c r="C83" s="3">
        <v>0</v>
      </c>
      <c r="D83" s="3"/>
      <c r="E83" s="3">
        <v>0</v>
      </c>
      <c r="F83" s="13"/>
      <c r="G83" s="13"/>
      <c r="H83" s="17">
        <v>0</v>
      </c>
      <c r="I83" s="3"/>
    </row>
    <row r="84" spans="1:9" x14ac:dyDescent="0.25">
      <c r="A84" s="11" t="s">
        <v>157</v>
      </c>
      <c r="B84" s="12" t="s">
        <v>158</v>
      </c>
      <c r="C84" s="3">
        <v>0</v>
      </c>
      <c r="D84" s="3"/>
      <c r="E84" s="3">
        <v>0</v>
      </c>
      <c r="F84" s="13"/>
      <c r="G84" s="13"/>
      <c r="H84" s="3"/>
      <c r="I84" s="3"/>
    </row>
    <row r="85" spans="1:9" x14ac:dyDescent="0.25">
      <c r="A85" s="14"/>
    </row>
    <row r="86" spans="1:9" x14ac:dyDescent="0.25">
      <c r="A86" s="15"/>
    </row>
  </sheetData>
  <mergeCells count="1">
    <mergeCell ref="A1:I1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2020-07-22T09:17:27Z</cp:lastPrinted>
  <dcterms:created xsi:type="dcterms:W3CDTF">2017-12-11T14:03:53Z</dcterms:created>
  <dcterms:modified xsi:type="dcterms:W3CDTF">2021-10-06T11:57:49Z</dcterms:modified>
</cp:coreProperties>
</file>