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activeTab="0"/>
  </bookViews>
  <sheets>
    <sheet name="1" sheetId="1" r:id="rId1"/>
  </sheets>
  <definedNames>
    <definedName name="_xlnm.Print_Titles" localSheetId="0">'1'!$2:$4</definedName>
    <definedName name="_xlnm.Print_Area" localSheetId="0">'1'!$C$1:$J$556</definedName>
  </definedNames>
  <calcPr fullCalcOnLoad="1"/>
</workbook>
</file>

<file path=xl/sharedStrings.xml><?xml version="1.0" encoding="utf-8"?>
<sst xmlns="http://schemas.openxmlformats.org/spreadsheetml/2006/main" count="470" uniqueCount="106">
  <si>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</si>
  <si>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</si>
  <si>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</si>
  <si>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</si>
  <si>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</si>
  <si>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</si>
  <si>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</si>
  <si>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</si>
  <si>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</si>
  <si>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</si>
  <si>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</si>
  <si>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</si>
  <si>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</si>
  <si>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</si>
  <si>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</si>
  <si>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</si>
  <si>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</si>
  <si>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 xml:space="preserve">Сводный оперативный отчет 
о реализации муниципальных программ Щёлковского муниципального района
за I квартал 2020 года
</t>
  </si>
  <si>
    <t>Объем фининсирования, утвержденый в бюджете ГОЩ
на 2020 год, тыс. руб.</t>
  </si>
  <si>
    <t>Объем финансирования в соответствии со сводной бюджетной росписью на 01.04.2020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</si>
  <si>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</si>
  <si>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</si>
  <si>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</si>
  <si>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</si>
  <si>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</si>
  <si>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</si>
  <si>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</si>
  <si>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</si>
  <si>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</si>
  <si>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</si>
  <si>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</si>
  <si>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</si>
  <si>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</si>
  <si>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</si>
  <si>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</si>
  <si>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</si>
  <si>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</si>
  <si>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</si>
  <si>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</si>
  <si>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</si>
  <si>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</si>
  <si>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</si>
  <si>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</si>
  <si>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 Подпрограмма "Развитие отраслей сельского хозяйства"      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</si>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</sst>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left" vertical="center" wrapText="1"/>
    </xf>
    <xf numFmtId="180" fontId="6" fillId="0" borderId="13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vertical="top" wrapText="1"/>
    </xf>
    <xf numFmtId="180" fontId="0" fillId="0" borderId="17" xfId="0" applyNumberForma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vertical="top" wrapText="1"/>
    </xf>
    <xf numFmtId="180" fontId="5" fillId="0" borderId="13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vertical="top" wrapText="1"/>
    </xf>
    <xf numFmtId="180" fontId="11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3" xfId="0" applyNumberFormat="1" applyFont="1" applyFill="1" applyBorder="1" applyAlignment="1">
      <alignment horizontal="left" vertical="center"/>
    </xf>
    <xf numFmtId="180" fontId="11" fillId="0" borderId="13" xfId="0" applyNumberFormat="1" applyFont="1" applyFill="1" applyBorder="1" applyAlignment="1" applyProtection="1">
      <alignment vertical="center" wrapText="1"/>
      <protection hidden="1" locked="0"/>
    </xf>
    <xf numFmtId="180" fontId="6" fillId="0" borderId="13" xfId="0" applyNumberFormat="1" applyFont="1" applyFill="1" applyBorder="1" applyAlignment="1">
      <alignment vertical="top" wrapText="1"/>
    </xf>
    <xf numFmtId="180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180" fontId="6" fillId="0" borderId="19" xfId="0" applyNumberFormat="1" applyFont="1" applyFill="1" applyBorder="1" applyAlignment="1">
      <alignment horizontal="left" vertical="center" wrapText="1"/>
    </xf>
    <xf numFmtId="180" fontId="6" fillId="0" borderId="2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0" fontId="4" fillId="0" borderId="19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Alignment="1">
      <alignment horizontal="center" vertical="top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7"/>
  <sheetViews>
    <sheetView tabSelected="1" zoomScale="90" zoomScaleNormal="90" zoomScaleSheetLayoutView="90" zoomScalePageLayoutView="0" workbookViewId="0" topLeftCell="C1">
      <pane ySplit="4" topLeftCell="A551" activePane="bottomLeft" state="frozen"/>
      <selection pane="topLeft" activeCell="A1" sqref="A1"/>
      <selection pane="bottomLeft" activeCell="E557" sqref="E557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2" width="10.75390625" style="1" bestFit="1" customWidth="1"/>
    <col min="13" max="16384" width="9.125" style="1" customWidth="1"/>
  </cols>
  <sheetData>
    <row r="1" spans="3:10" ht="63.75" customHeight="1" thickBot="1">
      <c r="C1" s="52" t="s">
        <v>17</v>
      </c>
      <c r="D1" s="52"/>
      <c r="E1" s="52"/>
      <c r="F1" s="52"/>
      <c r="G1" s="52"/>
      <c r="H1" s="52"/>
      <c r="I1" s="52"/>
      <c r="J1" s="52"/>
    </row>
    <row r="2" spans="3:10" ht="33" customHeight="1">
      <c r="C2" s="53" t="s">
        <v>9</v>
      </c>
      <c r="D2" s="55" t="s">
        <v>18</v>
      </c>
      <c r="E2" s="53" t="s">
        <v>19</v>
      </c>
      <c r="F2" s="53" t="s">
        <v>20</v>
      </c>
      <c r="G2" s="57" t="s">
        <v>10</v>
      </c>
      <c r="H2" s="58"/>
      <c r="I2" s="57" t="s">
        <v>7</v>
      </c>
      <c r="J2" s="58"/>
    </row>
    <row r="3" spans="3:10" ht="18" customHeight="1" thickBot="1">
      <c r="C3" s="54"/>
      <c r="D3" s="56"/>
      <c r="E3" s="54"/>
      <c r="F3" s="54"/>
      <c r="G3" s="59"/>
      <c r="H3" s="60"/>
      <c r="I3" s="59"/>
      <c r="J3" s="60"/>
    </row>
    <row r="4" spans="3:10" ht="42.75" customHeight="1">
      <c r="C4" s="54"/>
      <c r="D4" s="56"/>
      <c r="E4" s="54"/>
      <c r="F4" s="54"/>
      <c r="G4" s="20" t="s">
        <v>6</v>
      </c>
      <c r="H4" s="21" t="s">
        <v>11</v>
      </c>
      <c r="I4" s="22" t="s">
        <v>6</v>
      </c>
      <c r="J4" s="23" t="s">
        <v>12</v>
      </c>
    </row>
    <row r="5" spans="3:10" ht="47.25">
      <c r="C5" s="24" t="s">
        <v>21</v>
      </c>
      <c r="D5" s="25"/>
      <c r="E5" s="25"/>
      <c r="F5" s="26"/>
      <c r="G5" s="27"/>
      <c r="H5" s="27"/>
      <c r="I5" s="27"/>
      <c r="J5" s="25"/>
    </row>
    <row r="6" spans="3:10" s="10" customFormat="1" ht="16.5" customHeight="1">
      <c r="C6" s="28" t="s">
        <v>1</v>
      </c>
      <c r="D6" s="11">
        <f>D12+D18</f>
        <v>14400</v>
      </c>
      <c r="E6" s="11">
        <f>E12+E18</f>
        <v>14400</v>
      </c>
      <c r="F6" s="11">
        <f>F12+F18</f>
        <v>14400</v>
      </c>
      <c r="G6" s="11">
        <f>G12+G18</f>
        <v>2835</v>
      </c>
      <c r="H6" s="16">
        <f>G6/F6</f>
        <v>0.196875</v>
      </c>
      <c r="I6" s="11">
        <f>I12+I18</f>
        <v>2835</v>
      </c>
      <c r="J6" s="17">
        <f>I6/F6</f>
        <v>0.196875</v>
      </c>
    </row>
    <row r="7" spans="3:10" ht="16.5" customHeight="1">
      <c r="C7" s="18" t="s">
        <v>22</v>
      </c>
      <c r="D7" s="7">
        <f aca="true" t="shared" si="0" ref="D7:G9">D13+D19</f>
        <v>14400</v>
      </c>
      <c r="E7" s="7">
        <f t="shared" si="0"/>
        <v>14400</v>
      </c>
      <c r="F7" s="7">
        <f t="shared" si="0"/>
        <v>14400</v>
      </c>
      <c r="G7" s="7">
        <f t="shared" si="0"/>
        <v>2835</v>
      </c>
      <c r="H7" s="16">
        <f>G7/F7</f>
        <v>0.196875</v>
      </c>
      <c r="I7" s="7">
        <f>I13+I19</f>
        <v>2835</v>
      </c>
      <c r="J7" s="17">
        <f>I7/F7</f>
        <v>0.196875</v>
      </c>
    </row>
    <row r="8" spans="3:11" ht="15" customHeight="1">
      <c r="C8" s="18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16">
        <v>0</v>
      </c>
      <c r="I8" s="7">
        <f>I14+I20</f>
        <v>0</v>
      </c>
      <c r="J8" s="17">
        <v>0</v>
      </c>
      <c r="K8" s="9"/>
    </row>
    <row r="9" spans="3:10" ht="15.75" customHeight="1">
      <c r="C9" s="18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16">
        <v>0</v>
      </c>
      <c r="I9" s="7">
        <f>I15+I21</f>
        <v>0</v>
      </c>
      <c r="J9" s="17">
        <v>0</v>
      </c>
    </row>
    <row r="10" spans="3:10" ht="16.5" customHeight="1">
      <c r="C10" s="18"/>
      <c r="D10" s="29"/>
      <c r="E10" s="29"/>
      <c r="F10" s="7"/>
      <c r="G10" s="8"/>
      <c r="H10" s="16"/>
      <c r="I10" s="8"/>
      <c r="J10" s="17"/>
    </row>
    <row r="11" spans="3:10" ht="63">
      <c r="C11" s="15" t="s">
        <v>23</v>
      </c>
      <c r="D11" s="29"/>
      <c r="E11" s="29"/>
      <c r="F11" s="7"/>
      <c r="G11" s="8"/>
      <c r="H11" s="16"/>
      <c r="I11" s="8"/>
      <c r="J11" s="17"/>
    </row>
    <row r="12" spans="3:10" ht="16.5" customHeight="1">
      <c r="C12" s="18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16">
        <v>0</v>
      </c>
      <c r="I12" s="7">
        <f>I13+I14+I15</f>
        <v>0</v>
      </c>
      <c r="J12" s="17">
        <v>0</v>
      </c>
    </row>
    <row r="13" spans="3:10" ht="16.5" customHeight="1">
      <c r="C13" s="18" t="s">
        <v>22</v>
      </c>
      <c r="D13" s="8">
        <v>0</v>
      </c>
      <c r="E13" s="8">
        <v>0</v>
      </c>
      <c r="F13" s="8">
        <v>0</v>
      </c>
      <c r="G13" s="8">
        <v>0</v>
      </c>
      <c r="H13" s="16">
        <v>0</v>
      </c>
      <c r="I13" s="8">
        <v>0</v>
      </c>
      <c r="J13" s="17">
        <v>0</v>
      </c>
    </row>
    <row r="14" spans="3:10" ht="16.5" customHeight="1">
      <c r="C14" s="18" t="s">
        <v>13</v>
      </c>
      <c r="D14" s="8">
        <v>0</v>
      </c>
      <c r="E14" s="8">
        <v>0</v>
      </c>
      <c r="F14" s="7">
        <v>0</v>
      </c>
      <c r="G14" s="8">
        <v>0</v>
      </c>
      <c r="H14" s="16">
        <v>0</v>
      </c>
      <c r="I14" s="8">
        <v>0</v>
      </c>
      <c r="J14" s="17">
        <v>0</v>
      </c>
    </row>
    <row r="15" spans="3:10" ht="16.5" customHeight="1">
      <c r="C15" s="18" t="s">
        <v>14</v>
      </c>
      <c r="D15" s="8">
        <v>0</v>
      </c>
      <c r="E15" s="8">
        <v>0</v>
      </c>
      <c r="F15" s="7">
        <v>0</v>
      </c>
      <c r="G15" s="8">
        <v>0</v>
      </c>
      <c r="H15" s="16">
        <v>0</v>
      </c>
      <c r="I15" s="8">
        <v>0</v>
      </c>
      <c r="J15" s="17">
        <v>0</v>
      </c>
    </row>
    <row r="16" spans="3:10" ht="16.5" customHeight="1">
      <c r="C16" s="18"/>
      <c r="D16" s="29"/>
      <c r="E16" s="29"/>
      <c r="F16" s="7"/>
      <c r="G16" s="8"/>
      <c r="H16" s="16"/>
      <c r="I16" s="8"/>
      <c r="J16" s="17"/>
    </row>
    <row r="17" spans="3:10" ht="47.25">
      <c r="C17" s="15" t="s">
        <v>24</v>
      </c>
      <c r="D17" s="29"/>
      <c r="E17" s="29"/>
      <c r="F17" s="7"/>
      <c r="G17" s="8"/>
      <c r="H17" s="16"/>
      <c r="I17" s="8"/>
      <c r="J17" s="17"/>
    </row>
    <row r="18" spans="3:10" ht="16.5" customHeight="1">
      <c r="C18" s="18" t="s">
        <v>1</v>
      </c>
      <c r="D18" s="7">
        <f>D19+D20+D21</f>
        <v>14400</v>
      </c>
      <c r="E18" s="7">
        <f>E19+E20+E21</f>
        <v>14400</v>
      </c>
      <c r="F18" s="7">
        <f>F19+F20+F21</f>
        <v>14400</v>
      </c>
      <c r="G18" s="7">
        <f>G19+G20+G21</f>
        <v>2835</v>
      </c>
      <c r="H18" s="16">
        <f>G18/F18</f>
        <v>0.196875</v>
      </c>
      <c r="I18" s="7">
        <f>I19+I20+I21</f>
        <v>2835</v>
      </c>
      <c r="J18" s="17">
        <f>I18/F18</f>
        <v>0.196875</v>
      </c>
    </row>
    <row r="19" spans="3:10" ht="16.5" customHeight="1">
      <c r="C19" s="18" t="s">
        <v>22</v>
      </c>
      <c r="D19" s="8">
        <v>14400</v>
      </c>
      <c r="E19" s="8">
        <v>14400</v>
      </c>
      <c r="F19" s="8">
        <v>14400</v>
      </c>
      <c r="G19" s="8">
        <v>2835</v>
      </c>
      <c r="H19" s="16">
        <f>G19/F19</f>
        <v>0.196875</v>
      </c>
      <c r="I19" s="8">
        <v>2835</v>
      </c>
      <c r="J19" s="17">
        <f>I19/F19</f>
        <v>0.196875</v>
      </c>
    </row>
    <row r="20" spans="3:11" ht="16.5" customHeight="1">
      <c r="C20" s="18" t="s">
        <v>13</v>
      </c>
      <c r="D20" s="8">
        <v>0</v>
      </c>
      <c r="E20" s="8">
        <v>0</v>
      </c>
      <c r="F20" s="8">
        <v>0</v>
      </c>
      <c r="G20" s="8">
        <v>0</v>
      </c>
      <c r="H20" s="16">
        <v>0</v>
      </c>
      <c r="I20" s="8">
        <v>0</v>
      </c>
      <c r="J20" s="17">
        <v>0</v>
      </c>
      <c r="K20" s="9"/>
    </row>
    <row r="21" spans="3:10" ht="16.5" customHeight="1">
      <c r="C21" s="18" t="s">
        <v>14</v>
      </c>
      <c r="D21" s="8">
        <v>0</v>
      </c>
      <c r="E21" s="8">
        <v>0</v>
      </c>
      <c r="F21" s="7">
        <v>0</v>
      </c>
      <c r="G21" s="8">
        <v>0</v>
      </c>
      <c r="H21" s="16">
        <v>0</v>
      </c>
      <c r="I21" s="8">
        <v>0</v>
      </c>
      <c r="J21" s="17">
        <v>0</v>
      </c>
    </row>
    <row r="22" spans="3:10" ht="15.75">
      <c r="C22" s="18"/>
      <c r="D22" s="29"/>
      <c r="E22" s="29"/>
      <c r="F22" s="7"/>
      <c r="G22" s="8"/>
      <c r="H22" s="16"/>
      <c r="I22" s="8"/>
      <c r="J22" s="17"/>
    </row>
    <row r="23" spans="3:10" ht="47.25">
      <c r="C23" s="24" t="s">
        <v>25</v>
      </c>
      <c r="D23" s="29"/>
      <c r="E23" s="29"/>
      <c r="F23" s="30"/>
      <c r="G23" s="29"/>
      <c r="H23" s="16"/>
      <c r="I23" s="8"/>
      <c r="J23" s="17"/>
    </row>
    <row r="24" spans="3:10" s="10" customFormat="1" ht="15.75">
      <c r="C24" s="28" t="s">
        <v>1</v>
      </c>
      <c r="D24" s="11">
        <f>D30+D36+D42+D48+D54+D60+D66</f>
        <v>579985.3999999999</v>
      </c>
      <c r="E24" s="11">
        <f>E30+E36+E42+E48+E54+E60+E66</f>
        <v>579888.3</v>
      </c>
      <c r="F24" s="11">
        <f>F30+F36+F42+F48+F54+F60+F66</f>
        <v>617776.3999999999</v>
      </c>
      <c r="G24" s="11">
        <f>G30+G36+G42+G48+G54+G60+G66</f>
        <v>146619.1</v>
      </c>
      <c r="H24" s="16">
        <f>G24/F24</f>
        <v>0.23733360484473026</v>
      </c>
      <c r="I24" s="11">
        <f>I30+I36+I42+I48+I54+I60+I66</f>
        <v>146619.7</v>
      </c>
      <c r="J24" s="17">
        <f>I24/F24</f>
        <v>0.2373345760699179</v>
      </c>
    </row>
    <row r="25" spans="3:10" ht="15.75">
      <c r="C25" s="18" t="s">
        <v>22</v>
      </c>
      <c r="D25" s="7">
        <f aca="true" t="shared" si="1" ref="D25:G27">D31+D37+D43+D49+D55+D61+D67</f>
        <v>570511.3999999999</v>
      </c>
      <c r="E25" s="7">
        <f t="shared" si="1"/>
        <v>570414.3</v>
      </c>
      <c r="F25" s="7">
        <f t="shared" si="1"/>
        <v>570511.3999999999</v>
      </c>
      <c r="G25" s="7">
        <f t="shared" si="1"/>
        <v>130095.40000000001</v>
      </c>
      <c r="H25" s="16">
        <f>G25/F25</f>
        <v>0.2280329542932885</v>
      </c>
      <c r="I25" s="7">
        <f>I31+I37+I43+I49+I55+I61+I67</f>
        <v>130096.00000000001</v>
      </c>
      <c r="J25" s="17">
        <f>I25/F25</f>
        <v>0.22803400598130036</v>
      </c>
    </row>
    <row r="26" spans="3:10" ht="15.75">
      <c r="C26" s="18" t="s">
        <v>13</v>
      </c>
      <c r="D26" s="7">
        <f t="shared" si="1"/>
        <v>9474</v>
      </c>
      <c r="E26" s="7">
        <f t="shared" si="1"/>
        <v>9474</v>
      </c>
      <c r="F26" s="7">
        <f t="shared" si="1"/>
        <v>9474</v>
      </c>
      <c r="G26" s="7">
        <f t="shared" si="1"/>
        <v>2271</v>
      </c>
      <c r="H26" s="16">
        <f>G26/F26</f>
        <v>0.23970867637745408</v>
      </c>
      <c r="I26" s="7">
        <f>I32+I38+I44+I50+I56+I62+I68</f>
        <v>2271</v>
      </c>
      <c r="J26" s="17">
        <f>I26/F26</f>
        <v>0.23970867637745408</v>
      </c>
    </row>
    <row r="27" spans="3:10" ht="15.75">
      <c r="C27" s="18" t="s">
        <v>14</v>
      </c>
      <c r="D27" s="7">
        <f t="shared" si="1"/>
        <v>0</v>
      </c>
      <c r="E27" s="7">
        <f t="shared" si="1"/>
        <v>0</v>
      </c>
      <c r="F27" s="7">
        <f t="shared" si="1"/>
        <v>37791</v>
      </c>
      <c r="G27" s="7">
        <f t="shared" si="1"/>
        <v>14252.699999999999</v>
      </c>
      <c r="H27" s="16">
        <f>G27/F27</f>
        <v>0.37714535206795263</v>
      </c>
      <c r="I27" s="7">
        <f>I33+I39+I45+I51+I57+I63+I69</f>
        <v>14252.699999999999</v>
      </c>
      <c r="J27" s="17">
        <f>I27/F27</f>
        <v>0.37714535206795263</v>
      </c>
    </row>
    <row r="28" spans="3:10" ht="15.75">
      <c r="C28" s="18"/>
      <c r="D28" s="7"/>
      <c r="E28" s="7"/>
      <c r="F28" s="7"/>
      <c r="G28" s="7"/>
      <c r="H28" s="16"/>
      <c r="I28" s="7"/>
      <c r="J28" s="17"/>
    </row>
    <row r="29" spans="3:10" ht="31.5">
      <c r="C29" s="18" t="s">
        <v>26</v>
      </c>
      <c r="D29" s="7"/>
      <c r="E29" s="7"/>
      <c r="F29" s="7"/>
      <c r="G29" s="7"/>
      <c r="H29" s="16"/>
      <c r="I29" s="7"/>
      <c r="J29" s="17"/>
    </row>
    <row r="30" spans="3:10" ht="15.75">
      <c r="C30" s="18" t="s">
        <v>1</v>
      </c>
      <c r="D30" s="7">
        <f>D31+D32+D33</f>
        <v>41972</v>
      </c>
      <c r="E30" s="7">
        <f>E31+E32+E33</f>
        <v>42319.9</v>
      </c>
      <c r="F30" s="7">
        <f>F31+F32+F33</f>
        <v>42496</v>
      </c>
      <c r="G30" s="7">
        <f>G31+G32+G33</f>
        <v>10089.4</v>
      </c>
      <c r="H30" s="16">
        <f>G30/F30</f>
        <v>0.23741999246987952</v>
      </c>
      <c r="I30" s="7">
        <f>I31+I32+I33</f>
        <v>10089.4</v>
      </c>
      <c r="J30" s="17">
        <f>I30/F30</f>
        <v>0.23741999246987952</v>
      </c>
    </row>
    <row r="31" spans="3:10" ht="15.75">
      <c r="C31" s="18" t="s">
        <v>22</v>
      </c>
      <c r="D31" s="7">
        <v>41972</v>
      </c>
      <c r="E31" s="7">
        <v>42319.9</v>
      </c>
      <c r="F31" s="7">
        <v>41972</v>
      </c>
      <c r="G31" s="7">
        <v>9972</v>
      </c>
      <c r="H31" s="16">
        <f>G31/F31</f>
        <v>0.2375869627370628</v>
      </c>
      <c r="I31" s="7">
        <v>9972</v>
      </c>
      <c r="J31" s="17">
        <f>I31/F31</f>
        <v>0.2375869627370628</v>
      </c>
    </row>
    <row r="32" spans="3:10" ht="15.75">
      <c r="C32" s="18" t="s">
        <v>13</v>
      </c>
      <c r="D32" s="7">
        <v>0</v>
      </c>
      <c r="E32" s="7">
        <v>0</v>
      </c>
      <c r="F32" s="7">
        <v>0</v>
      </c>
      <c r="G32" s="7">
        <v>0</v>
      </c>
      <c r="H32" s="16">
        <v>0</v>
      </c>
      <c r="I32" s="7">
        <v>0</v>
      </c>
      <c r="J32" s="17">
        <v>0</v>
      </c>
    </row>
    <row r="33" spans="3:10" ht="15.75">
      <c r="C33" s="18" t="s">
        <v>14</v>
      </c>
      <c r="D33" s="7">
        <v>0</v>
      </c>
      <c r="E33" s="7">
        <v>0</v>
      </c>
      <c r="F33" s="7">
        <v>524</v>
      </c>
      <c r="G33" s="7">
        <v>117.4</v>
      </c>
      <c r="H33" s="16">
        <f>G33/F33</f>
        <v>0.22404580152671758</v>
      </c>
      <c r="I33" s="7">
        <v>117.4</v>
      </c>
      <c r="J33" s="17">
        <f>I33/F33</f>
        <v>0.22404580152671758</v>
      </c>
    </row>
    <row r="34" spans="3:10" ht="15.75">
      <c r="C34" s="18"/>
      <c r="D34" s="7"/>
      <c r="E34" s="7"/>
      <c r="F34" s="7"/>
      <c r="G34" s="7"/>
      <c r="H34" s="16"/>
      <c r="I34" s="7"/>
      <c r="J34" s="17"/>
    </row>
    <row r="35" spans="3:10" ht="31.5">
      <c r="C35" s="18" t="s">
        <v>27</v>
      </c>
      <c r="D35" s="7"/>
      <c r="E35" s="7"/>
      <c r="F35" s="7"/>
      <c r="G35" s="7"/>
      <c r="H35" s="16"/>
      <c r="I35" s="7"/>
      <c r="J35" s="17"/>
    </row>
    <row r="36" spans="3:10" ht="15.75">
      <c r="C36" s="18" t="s">
        <v>1</v>
      </c>
      <c r="D36" s="7">
        <f>D37+D38+D39</f>
        <v>83218.18</v>
      </c>
      <c r="E36" s="7">
        <f>E37+E38+E39</f>
        <v>83568.2</v>
      </c>
      <c r="F36" s="7">
        <f>F37+F38+F39</f>
        <v>83675.18</v>
      </c>
      <c r="G36" s="7">
        <f>G37+G38+G39</f>
        <v>19502.2</v>
      </c>
      <c r="H36" s="16">
        <f>G36/F36</f>
        <v>0.23307030830408734</v>
      </c>
      <c r="I36" s="7">
        <f>I37+I38+I39</f>
        <v>19502.8</v>
      </c>
      <c r="J36" s="17">
        <f>I36/F36</f>
        <v>0.23307747888919988</v>
      </c>
    </row>
    <row r="37" spans="3:10" ht="15.75">
      <c r="C37" s="18" t="s">
        <v>22</v>
      </c>
      <c r="D37" s="7">
        <v>82967.68</v>
      </c>
      <c r="E37" s="7">
        <v>83317.7</v>
      </c>
      <c r="F37" s="7">
        <v>82967.68</v>
      </c>
      <c r="G37" s="7">
        <v>19408.2</v>
      </c>
      <c r="H37" s="16">
        <f>G37/F37</f>
        <v>0.23392482470282408</v>
      </c>
      <c r="I37" s="7">
        <v>19408.8</v>
      </c>
      <c r="J37" s="17">
        <f>I37/F37</f>
        <v>0.2339320564345056</v>
      </c>
    </row>
    <row r="38" spans="3:10" ht="15.75">
      <c r="C38" s="18" t="s">
        <v>13</v>
      </c>
      <c r="D38" s="7">
        <v>250.5</v>
      </c>
      <c r="E38" s="7">
        <v>250.5</v>
      </c>
      <c r="F38" s="7">
        <v>250.5</v>
      </c>
      <c r="G38" s="7">
        <v>0</v>
      </c>
      <c r="H38" s="16">
        <f>G38/F38</f>
        <v>0</v>
      </c>
      <c r="I38" s="7">
        <v>0</v>
      </c>
      <c r="J38" s="17">
        <f>I38/F38</f>
        <v>0</v>
      </c>
    </row>
    <row r="39" spans="3:10" ht="15.75">
      <c r="C39" s="18" t="s">
        <v>14</v>
      </c>
      <c r="D39" s="7">
        <v>0</v>
      </c>
      <c r="E39" s="7">
        <v>0</v>
      </c>
      <c r="F39" s="7">
        <v>457</v>
      </c>
      <c r="G39" s="7">
        <v>94</v>
      </c>
      <c r="H39" s="16">
        <f>G39/F39</f>
        <v>0.20568927789934355</v>
      </c>
      <c r="I39" s="7">
        <v>94</v>
      </c>
      <c r="J39" s="17">
        <f>I39/F39</f>
        <v>0.20568927789934355</v>
      </c>
    </row>
    <row r="40" spans="3:10" ht="15.75">
      <c r="C40" s="18"/>
      <c r="D40" s="7"/>
      <c r="E40" s="7"/>
      <c r="F40" s="7"/>
      <c r="G40" s="7"/>
      <c r="H40" s="16"/>
      <c r="I40" s="7"/>
      <c r="J40" s="17"/>
    </row>
    <row r="41" spans="3:10" ht="63">
      <c r="C41" s="18" t="s">
        <v>28</v>
      </c>
      <c r="D41" s="7"/>
      <c r="E41" s="7"/>
      <c r="F41" s="7"/>
      <c r="G41" s="7"/>
      <c r="H41" s="16"/>
      <c r="I41" s="7"/>
      <c r="J41" s="17"/>
    </row>
    <row r="42" spans="3:10" ht="15.75">
      <c r="C42" s="18" t="s">
        <v>1</v>
      </c>
      <c r="D42" s="7">
        <f>D43+D44+D45</f>
        <v>414025.22</v>
      </c>
      <c r="E42" s="7">
        <f>E43+E44+E45</f>
        <v>419980.2</v>
      </c>
      <c r="F42" s="7">
        <f>F43+F44+F45</f>
        <v>450835.22</v>
      </c>
      <c r="G42" s="7">
        <f>G43+G44+G45</f>
        <v>109502.90000000001</v>
      </c>
      <c r="H42" s="16">
        <f>G42/F42</f>
        <v>0.24288896506355473</v>
      </c>
      <c r="I42" s="7">
        <f>I43+I44+I45</f>
        <v>109502.90000000001</v>
      </c>
      <c r="J42" s="17">
        <f>I42/F42</f>
        <v>0.24288896506355473</v>
      </c>
    </row>
    <row r="43" spans="3:10" ht="15.75">
      <c r="C43" s="18" t="s">
        <v>22</v>
      </c>
      <c r="D43" s="7">
        <v>411557.72</v>
      </c>
      <c r="E43" s="7">
        <v>417512.7</v>
      </c>
      <c r="F43" s="7">
        <v>411557.72</v>
      </c>
      <c r="G43" s="7">
        <v>95461.6</v>
      </c>
      <c r="H43" s="16">
        <f>G43/F43</f>
        <v>0.23195191187277453</v>
      </c>
      <c r="I43" s="7">
        <v>95461.6</v>
      </c>
      <c r="J43" s="17">
        <f>I43/F43</f>
        <v>0.23195191187277453</v>
      </c>
    </row>
    <row r="44" spans="3:10" ht="15.75">
      <c r="C44" s="18" t="s">
        <v>13</v>
      </c>
      <c r="D44" s="7">
        <f>1332.45+1135.05</f>
        <v>2467.5</v>
      </c>
      <c r="E44" s="7">
        <v>2467.5</v>
      </c>
      <c r="F44" s="7">
        <f>1332.45+1135.05</f>
        <v>2467.5</v>
      </c>
      <c r="G44" s="7">
        <v>0</v>
      </c>
      <c r="H44" s="16">
        <f>G44/F44</f>
        <v>0</v>
      </c>
      <c r="I44" s="7">
        <v>0</v>
      </c>
      <c r="J44" s="17">
        <f>I44/F44</f>
        <v>0</v>
      </c>
    </row>
    <row r="45" spans="3:10" ht="15.75">
      <c r="C45" s="18" t="s">
        <v>14</v>
      </c>
      <c r="D45" s="7">
        <v>0</v>
      </c>
      <c r="E45" s="7">
        <v>0</v>
      </c>
      <c r="F45" s="7">
        <v>36810</v>
      </c>
      <c r="G45" s="7">
        <v>14041.3</v>
      </c>
      <c r="H45" s="16">
        <f>G45/F45</f>
        <v>0.38145340939961964</v>
      </c>
      <c r="I45" s="7">
        <v>14041.3</v>
      </c>
      <c r="J45" s="17">
        <f>I45/F45</f>
        <v>0.38145340939961964</v>
      </c>
    </row>
    <row r="46" spans="3:10" ht="15.75">
      <c r="C46" s="18"/>
      <c r="D46" s="7"/>
      <c r="E46" s="7"/>
      <c r="F46" s="7"/>
      <c r="G46" s="7"/>
      <c r="H46" s="16"/>
      <c r="I46" s="7"/>
      <c r="J46" s="17"/>
    </row>
    <row r="47" spans="3:10" ht="63">
      <c r="C47" s="18" t="s">
        <v>29</v>
      </c>
      <c r="D47" s="7"/>
      <c r="E47" s="7"/>
      <c r="F47" s="7"/>
      <c r="G47" s="7"/>
      <c r="H47" s="16"/>
      <c r="I47" s="7"/>
      <c r="J47" s="17"/>
    </row>
    <row r="48" spans="3:10" ht="15.75">
      <c r="C48" s="18" t="s">
        <v>1</v>
      </c>
      <c r="D48" s="7">
        <f>D49+D50+D51</f>
        <v>6239.3</v>
      </c>
      <c r="E48" s="7">
        <f>E49+E50+E51</f>
        <v>6142.2</v>
      </c>
      <c r="F48" s="7">
        <f>F49+F50+F51</f>
        <v>6239.3</v>
      </c>
      <c r="G48" s="7">
        <f>G49+G50+G51</f>
        <v>346.2</v>
      </c>
      <c r="H48" s="16">
        <f>G48/F48</f>
        <v>0.05548699373327136</v>
      </c>
      <c r="I48" s="7">
        <f>I49+I50+I51</f>
        <v>346.2</v>
      </c>
      <c r="J48" s="17">
        <f>I48/F48</f>
        <v>0.05548699373327136</v>
      </c>
    </row>
    <row r="49" spans="3:10" ht="15.75">
      <c r="C49" s="18" t="s">
        <v>22</v>
      </c>
      <c r="D49" s="7">
        <v>6239.3</v>
      </c>
      <c r="E49" s="7">
        <v>6142.2</v>
      </c>
      <c r="F49" s="7">
        <v>6239.3</v>
      </c>
      <c r="G49" s="7">
        <v>346.2</v>
      </c>
      <c r="H49" s="16">
        <f>G49/F49</f>
        <v>0.05548699373327136</v>
      </c>
      <c r="I49" s="7">
        <v>346.2</v>
      </c>
      <c r="J49" s="17">
        <f>I49/F49</f>
        <v>0.05548699373327136</v>
      </c>
    </row>
    <row r="50" spans="3:10" ht="15.75">
      <c r="C50" s="18" t="s">
        <v>13</v>
      </c>
      <c r="D50" s="7">
        <v>0</v>
      </c>
      <c r="E50" s="7">
        <v>0</v>
      </c>
      <c r="F50" s="7">
        <v>0</v>
      </c>
      <c r="G50" s="7">
        <v>0</v>
      </c>
      <c r="H50" s="16">
        <v>0</v>
      </c>
      <c r="I50" s="7">
        <v>0</v>
      </c>
      <c r="J50" s="17">
        <v>0</v>
      </c>
    </row>
    <row r="51" spans="3:10" ht="15.75">
      <c r="C51" s="18" t="s">
        <v>14</v>
      </c>
      <c r="D51" s="7">
        <v>0</v>
      </c>
      <c r="E51" s="7">
        <v>0</v>
      </c>
      <c r="F51" s="7">
        <v>0</v>
      </c>
      <c r="G51" s="7">
        <v>0</v>
      </c>
      <c r="H51" s="16">
        <v>0</v>
      </c>
      <c r="I51" s="7">
        <v>0</v>
      </c>
      <c r="J51" s="17">
        <v>0</v>
      </c>
    </row>
    <row r="52" spans="3:10" ht="15.75">
      <c r="C52" s="18"/>
      <c r="D52" s="7"/>
      <c r="E52" s="7"/>
      <c r="F52" s="7"/>
      <c r="G52" s="7"/>
      <c r="H52" s="16"/>
      <c r="I52" s="7"/>
      <c r="J52" s="17"/>
    </row>
    <row r="53" spans="3:10" ht="15.75">
      <c r="C53" s="18" t="s">
        <v>30</v>
      </c>
      <c r="D53" s="7"/>
      <c r="E53" s="7"/>
      <c r="F53" s="7"/>
      <c r="G53" s="7"/>
      <c r="H53" s="16"/>
      <c r="I53" s="7"/>
      <c r="J53" s="17"/>
    </row>
    <row r="54" spans="3:10" ht="15.75">
      <c r="C54" s="18" t="s">
        <v>1</v>
      </c>
      <c r="D54" s="7">
        <f>D55+D56+D57</f>
        <v>12774</v>
      </c>
      <c r="E54" s="7">
        <f>E55+E56+E57</f>
        <v>12774</v>
      </c>
      <c r="F54" s="7">
        <f>F55+F56+F57</f>
        <v>12774</v>
      </c>
      <c r="G54" s="7">
        <f>G55+G56+G57</f>
        <v>3994.6</v>
      </c>
      <c r="H54" s="16">
        <f>G54/F54</f>
        <v>0.3127133239392516</v>
      </c>
      <c r="I54" s="7">
        <f>I55+I56+I57</f>
        <v>3994.6</v>
      </c>
      <c r="J54" s="17">
        <f>I54/F54</f>
        <v>0.3127133239392516</v>
      </c>
    </row>
    <row r="55" spans="3:10" ht="15.75">
      <c r="C55" s="18" t="s">
        <v>22</v>
      </c>
      <c r="D55" s="7">
        <v>6018</v>
      </c>
      <c r="E55" s="7">
        <v>6018</v>
      </c>
      <c r="F55" s="7">
        <v>6018</v>
      </c>
      <c r="G55" s="7">
        <v>1723.6</v>
      </c>
      <c r="H55" s="16">
        <f>G55/F55</f>
        <v>0.28640744433366566</v>
      </c>
      <c r="I55" s="7">
        <v>1723.6</v>
      </c>
      <c r="J55" s="17">
        <f>I55/F55</f>
        <v>0.28640744433366566</v>
      </c>
    </row>
    <row r="56" spans="3:10" ht="15.75">
      <c r="C56" s="18" t="s">
        <v>13</v>
      </c>
      <c r="D56" s="7">
        <v>6756</v>
      </c>
      <c r="E56" s="7">
        <v>6756</v>
      </c>
      <c r="F56" s="7">
        <v>6756</v>
      </c>
      <c r="G56" s="7">
        <v>2271</v>
      </c>
      <c r="H56" s="16">
        <f>G56/F56</f>
        <v>0.336145648312611</v>
      </c>
      <c r="I56" s="7">
        <v>2271</v>
      </c>
      <c r="J56" s="17">
        <f>I56/F56</f>
        <v>0.336145648312611</v>
      </c>
    </row>
    <row r="57" spans="3:10" ht="15.75">
      <c r="C57" s="18" t="s">
        <v>14</v>
      </c>
      <c r="D57" s="7">
        <v>0</v>
      </c>
      <c r="E57" s="7">
        <v>0</v>
      </c>
      <c r="F57" s="7">
        <v>0</v>
      </c>
      <c r="G57" s="7">
        <v>0</v>
      </c>
      <c r="H57" s="16">
        <v>0</v>
      </c>
      <c r="I57" s="7">
        <v>0</v>
      </c>
      <c r="J57" s="17">
        <v>0</v>
      </c>
    </row>
    <row r="58" spans="3:10" ht="15.75">
      <c r="C58" s="18"/>
      <c r="D58" s="7"/>
      <c r="E58" s="7"/>
      <c r="F58" s="7"/>
      <c r="G58" s="7"/>
      <c r="H58" s="16"/>
      <c r="I58" s="7"/>
      <c r="J58" s="17"/>
    </row>
    <row r="59" spans="3:10" ht="31.5">
      <c r="C59" s="18" t="s">
        <v>31</v>
      </c>
      <c r="D59" s="7"/>
      <c r="E59" s="7"/>
      <c r="F59" s="7"/>
      <c r="G59" s="7"/>
      <c r="H59" s="16"/>
      <c r="I59" s="7"/>
      <c r="J59" s="17"/>
    </row>
    <row r="60" spans="3:10" ht="15.75">
      <c r="C60" s="18" t="s">
        <v>1</v>
      </c>
      <c r="D60" s="7">
        <f>D61+D62+D63</f>
        <v>21736.7</v>
      </c>
      <c r="E60" s="7">
        <f>E61+E62+E63</f>
        <v>15083.8</v>
      </c>
      <c r="F60" s="7">
        <f>F61+F62+F63</f>
        <v>21736.7</v>
      </c>
      <c r="G60" s="7">
        <f>G61+G62+G63</f>
        <v>3173.8</v>
      </c>
      <c r="H60" s="16">
        <f>G60/F60</f>
        <v>0.1460111240436681</v>
      </c>
      <c r="I60" s="7">
        <f>I61+I62+I63</f>
        <v>3173.8</v>
      </c>
      <c r="J60" s="17">
        <f>I60/F60</f>
        <v>0.1460111240436681</v>
      </c>
    </row>
    <row r="61" spans="3:10" ht="15.75">
      <c r="C61" s="18" t="s">
        <v>22</v>
      </c>
      <c r="D61" s="7">
        <v>21736.7</v>
      </c>
      <c r="E61" s="7">
        <v>15083.8</v>
      </c>
      <c r="F61" s="7">
        <v>21736.7</v>
      </c>
      <c r="G61" s="7">
        <v>3173.8</v>
      </c>
      <c r="H61" s="16">
        <f>G61/F61</f>
        <v>0.1460111240436681</v>
      </c>
      <c r="I61" s="7">
        <v>3173.8</v>
      </c>
      <c r="J61" s="17">
        <f>I61/F61</f>
        <v>0.1460111240436681</v>
      </c>
    </row>
    <row r="62" spans="3:10" ht="15.75">
      <c r="C62" s="18" t="s">
        <v>13</v>
      </c>
      <c r="D62" s="7">
        <v>0</v>
      </c>
      <c r="E62" s="7">
        <v>0</v>
      </c>
      <c r="F62" s="7">
        <v>0</v>
      </c>
      <c r="G62" s="7">
        <v>0</v>
      </c>
      <c r="H62" s="16">
        <v>0</v>
      </c>
      <c r="I62" s="7">
        <v>0</v>
      </c>
      <c r="J62" s="17">
        <v>0</v>
      </c>
    </row>
    <row r="63" spans="3:10" ht="15.75">
      <c r="C63" s="18" t="s">
        <v>14</v>
      </c>
      <c r="D63" s="7">
        <v>0</v>
      </c>
      <c r="E63" s="7">
        <v>0</v>
      </c>
      <c r="F63" s="7">
        <v>0</v>
      </c>
      <c r="G63" s="7">
        <v>0</v>
      </c>
      <c r="H63" s="16">
        <v>0</v>
      </c>
      <c r="I63" s="7">
        <v>0</v>
      </c>
      <c r="J63" s="17">
        <v>0</v>
      </c>
    </row>
    <row r="64" spans="3:10" ht="15.75">
      <c r="C64" s="18"/>
      <c r="D64" s="7"/>
      <c r="E64" s="7"/>
      <c r="F64" s="7"/>
      <c r="G64" s="7"/>
      <c r="H64" s="16"/>
      <c r="I64" s="7"/>
      <c r="J64" s="17"/>
    </row>
    <row r="65" spans="3:10" ht="31.5">
      <c r="C65" s="18" t="s">
        <v>104</v>
      </c>
      <c r="D65" s="7"/>
      <c r="E65" s="7"/>
      <c r="F65" s="7"/>
      <c r="G65" s="7"/>
      <c r="H65" s="16"/>
      <c r="I65" s="7"/>
      <c r="J65" s="17"/>
    </row>
    <row r="66" spans="3:10" ht="15.75">
      <c r="C66" s="18" t="s">
        <v>1</v>
      </c>
      <c r="D66" s="7">
        <f>D67+D68+D69</f>
        <v>20</v>
      </c>
      <c r="E66" s="7">
        <f>E67+E68+E69</f>
        <v>20</v>
      </c>
      <c r="F66" s="7">
        <f>F67+F68+F69</f>
        <v>20</v>
      </c>
      <c r="G66" s="7">
        <f>G67+G68+G69</f>
        <v>10</v>
      </c>
      <c r="H66" s="16">
        <f>G66/F66</f>
        <v>0.5</v>
      </c>
      <c r="I66" s="7">
        <f>I67+I68+I69</f>
        <v>10</v>
      </c>
      <c r="J66" s="17">
        <f>I66/F66</f>
        <v>0.5</v>
      </c>
    </row>
    <row r="67" spans="3:10" ht="15.75">
      <c r="C67" s="18" t="s">
        <v>22</v>
      </c>
      <c r="D67" s="7">
        <v>20</v>
      </c>
      <c r="E67" s="7">
        <v>20</v>
      </c>
      <c r="F67" s="7">
        <v>20</v>
      </c>
      <c r="G67" s="7">
        <v>10</v>
      </c>
      <c r="H67" s="16">
        <f>G67/F67</f>
        <v>0.5</v>
      </c>
      <c r="I67" s="7">
        <v>10</v>
      </c>
      <c r="J67" s="17">
        <f>I67/F67</f>
        <v>0.5</v>
      </c>
    </row>
    <row r="68" spans="3:10" ht="15.75">
      <c r="C68" s="18" t="s">
        <v>105</v>
      </c>
      <c r="D68" s="7">
        <v>0</v>
      </c>
      <c r="E68" s="7">
        <v>0</v>
      </c>
      <c r="F68" s="7">
        <v>0</v>
      </c>
      <c r="G68" s="7">
        <v>0</v>
      </c>
      <c r="H68" s="16">
        <v>0</v>
      </c>
      <c r="I68" s="7">
        <v>0</v>
      </c>
      <c r="J68" s="17">
        <v>0</v>
      </c>
    </row>
    <row r="69" spans="3:10" ht="15.75">
      <c r="C69" s="18" t="s">
        <v>14</v>
      </c>
      <c r="D69" s="7">
        <v>0</v>
      </c>
      <c r="E69" s="7">
        <v>0</v>
      </c>
      <c r="F69" s="7">
        <v>0</v>
      </c>
      <c r="G69" s="7">
        <v>0</v>
      </c>
      <c r="H69" s="16">
        <v>0</v>
      </c>
      <c r="I69" s="7">
        <v>0</v>
      </c>
      <c r="J69" s="17">
        <v>0</v>
      </c>
    </row>
    <row r="70" spans="3:10" ht="15.75">
      <c r="C70" s="18"/>
      <c r="D70" s="7"/>
      <c r="E70" s="7"/>
      <c r="F70" s="7"/>
      <c r="G70" s="7"/>
      <c r="H70" s="16"/>
      <c r="I70" s="7"/>
      <c r="J70" s="16"/>
    </row>
    <row r="71" spans="3:10" ht="16.5" customHeight="1">
      <c r="C71" s="18"/>
      <c r="D71" s="29"/>
      <c r="E71" s="29"/>
      <c r="F71" s="7"/>
      <c r="G71" s="31"/>
      <c r="H71" s="16"/>
      <c r="I71" s="8"/>
      <c r="J71" s="17"/>
    </row>
    <row r="72" spans="3:10" ht="47.25">
      <c r="C72" s="32" t="s">
        <v>32</v>
      </c>
      <c r="D72" s="29"/>
      <c r="E72" s="29"/>
      <c r="F72" s="7"/>
      <c r="G72" s="31"/>
      <c r="H72" s="16"/>
      <c r="I72" s="8"/>
      <c r="J72" s="17"/>
    </row>
    <row r="73" spans="3:10" s="10" customFormat="1" ht="15.75" customHeight="1">
      <c r="C73" s="28" t="s">
        <v>1</v>
      </c>
      <c r="D73" s="11">
        <f>D79+D85+D91+D97+D103</f>
        <v>4605211.2</v>
      </c>
      <c r="E73" s="11">
        <f>E79+E85+E91+E97+E103</f>
        <v>4557064.3</v>
      </c>
      <c r="F73" s="11">
        <f>F79+F85+F91+F97+F103</f>
        <v>4756465.2</v>
      </c>
      <c r="G73" s="11">
        <f>G79+G85+G91+G97+G103</f>
        <v>1137765</v>
      </c>
      <c r="H73" s="16">
        <f>G73/F73</f>
        <v>0.23920389452234403</v>
      </c>
      <c r="I73" s="11">
        <f>I79+I85+I91+I97+I103</f>
        <v>1137765</v>
      </c>
      <c r="J73" s="17">
        <f>I73/F73</f>
        <v>0.23920389452234403</v>
      </c>
    </row>
    <row r="74" spans="3:10" ht="16.5" customHeight="1">
      <c r="C74" s="18" t="s">
        <v>22</v>
      </c>
      <c r="D74" s="7">
        <f aca="true" t="shared" si="2" ref="D74:G76">D80+D86+D92+D98+D104</f>
        <v>1565187.2</v>
      </c>
      <c r="E74" s="7">
        <f t="shared" si="2"/>
        <v>1517040.3</v>
      </c>
      <c r="F74" s="7">
        <f t="shared" si="2"/>
        <v>1565187.2</v>
      </c>
      <c r="G74" s="7">
        <f t="shared" si="2"/>
        <v>342741.9</v>
      </c>
      <c r="H74" s="16">
        <f>G74/F74</f>
        <v>0.21897821551313482</v>
      </c>
      <c r="I74" s="7">
        <f>I80+I86+I92+I98+I104</f>
        <v>342741.9</v>
      </c>
      <c r="J74" s="17">
        <f>I74/F74</f>
        <v>0.21897821551313482</v>
      </c>
    </row>
    <row r="75" spans="3:10" ht="17.25" customHeight="1">
      <c r="C75" s="18" t="s">
        <v>13</v>
      </c>
      <c r="D75" s="7">
        <f t="shared" si="2"/>
        <v>3040024</v>
      </c>
      <c r="E75" s="7">
        <f t="shared" si="2"/>
        <v>3040024</v>
      </c>
      <c r="F75" s="7">
        <f t="shared" si="2"/>
        <v>3040024</v>
      </c>
      <c r="G75" s="7">
        <f t="shared" si="2"/>
        <v>751965.6000000001</v>
      </c>
      <c r="H75" s="16">
        <f>G75/F75</f>
        <v>0.2473551524593227</v>
      </c>
      <c r="I75" s="7">
        <f>I81+I87+I93+I99+I105</f>
        <v>751965.6000000001</v>
      </c>
      <c r="J75" s="17">
        <f>I75/F75</f>
        <v>0.2473551524593227</v>
      </c>
    </row>
    <row r="76" spans="3:10" ht="17.25" customHeight="1">
      <c r="C76" s="18" t="s">
        <v>14</v>
      </c>
      <c r="D76" s="7">
        <f t="shared" si="2"/>
        <v>0</v>
      </c>
      <c r="E76" s="7">
        <f t="shared" si="2"/>
        <v>0</v>
      </c>
      <c r="F76" s="7">
        <f t="shared" si="2"/>
        <v>151254</v>
      </c>
      <c r="G76" s="7">
        <f t="shared" si="2"/>
        <v>43057.5</v>
      </c>
      <c r="H76" s="16">
        <f>G76/F76</f>
        <v>0.28467015748343844</v>
      </c>
      <c r="I76" s="7">
        <f>I82+I88+I94+I100+I106</f>
        <v>43057.5</v>
      </c>
      <c r="J76" s="17">
        <f>I76/F76</f>
        <v>0.28467015748343844</v>
      </c>
    </row>
    <row r="77" spans="3:10" ht="18.75" customHeight="1">
      <c r="C77" s="33"/>
      <c r="D77" s="29"/>
      <c r="E77" s="29"/>
      <c r="F77" s="34"/>
      <c r="G77" s="31"/>
      <c r="H77" s="16"/>
      <c r="I77" s="31"/>
      <c r="J77" s="17"/>
    </row>
    <row r="78" spans="3:10" ht="29.25" customHeight="1">
      <c r="C78" s="15" t="s">
        <v>2</v>
      </c>
      <c r="D78" s="29"/>
      <c r="E78" s="29"/>
      <c r="F78" s="35"/>
      <c r="G78" s="31"/>
      <c r="H78" s="16"/>
      <c r="I78" s="31"/>
      <c r="J78" s="17"/>
    </row>
    <row r="79" spans="3:10" ht="17.25" customHeight="1">
      <c r="C79" s="18" t="s">
        <v>1</v>
      </c>
      <c r="D79" s="8">
        <f>D80+D81+D82</f>
        <v>2067496.4</v>
      </c>
      <c r="E79" s="8">
        <f>E80+E81+E82</f>
        <v>2019843.1</v>
      </c>
      <c r="F79" s="8">
        <f>F80+F81+F82</f>
        <v>2096196.4</v>
      </c>
      <c r="G79" s="8">
        <f>G80+G81+G82</f>
        <v>487951</v>
      </c>
      <c r="H79" s="16">
        <f>G79/F79</f>
        <v>0.23277923767066866</v>
      </c>
      <c r="I79" s="8">
        <f>I80+I81+I82</f>
        <v>487951</v>
      </c>
      <c r="J79" s="17">
        <f>I79/F79</f>
        <v>0.23277923767066866</v>
      </c>
    </row>
    <row r="80" spans="3:10" ht="17.25" customHeight="1">
      <c r="C80" s="18" t="s">
        <v>22</v>
      </c>
      <c r="D80" s="8">
        <v>678398.4</v>
      </c>
      <c r="E80" s="8">
        <v>630745.1</v>
      </c>
      <c r="F80" s="8">
        <v>678398.4</v>
      </c>
      <c r="G80" s="8">
        <v>140156.7</v>
      </c>
      <c r="H80" s="16">
        <f>G80/F80</f>
        <v>0.20659939646084072</v>
      </c>
      <c r="I80" s="8">
        <v>140156.7</v>
      </c>
      <c r="J80" s="17">
        <f>I80/F80</f>
        <v>0.20659939646084072</v>
      </c>
    </row>
    <row r="81" spans="3:10" ht="17.25" customHeight="1">
      <c r="C81" s="18" t="s">
        <v>13</v>
      </c>
      <c r="D81" s="8">
        <v>1389098</v>
      </c>
      <c r="E81" s="8">
        <v>1389098</v>
      </c>
      <c r="F81" s="8">
        <v>1389098</v>
      </c>
      <c r="G81" s="8">
        <v>339827.2</v>
      </c>
      <c r="H81" s="16">
        <f>G81/F81</f>
        <v>0.2446387511896209</v>
      </c>
      <c r="I81" s="8">
        <v>339827.2</v>
      </c>
      <c r="J81" s="17">
        <f>I81/F81</f>
        <v>0.2446387511896209</v>
      </c>
    </row>
    <row r="82" spans="3:10" ht="17.25" customHeight="1">
      <c r="C82" s="18" t="s">
        <v>14</v>
      </c>
      <c r="D82" s="8">
        <v>0</v>
      </c>
      <c r="E82" s="8">
        <v>0</v>
      </c>
      <c r="F82" s="8">
        <v>28700</v>
      </c>
      <c r="G82" s="8">
        <v>7967.1</v>
      </c>
      <c r="H82" s="16">
        <f>G82/F82</f>
        <v>0.27759930313588854</v>
      </c>
      <c r="I82" s="8">
        <v>7967.1</v>
      </c>
      <c r="J82" s="17">
        <f>I82/F82</f>
        <v>0.27759930313588854</v>
      </c>
    </row>
    <row r="83" spans="3:10" ht="17.25" customHeight="1">
      <c r="C83" s="18"/>
      <c r="D83" s="29"/>
      <c r="E83" s="29"/>
      <c r="F83" s="34"/>
      <c r="G83" s="8"/>
      <c r="H83" s="16"/>
      <c r="I83" s="8"/>
      <c r="J83" s="17"/>
    </row>
    <row r="84" spans="3:10" ht="17.25" customHeight="1">
      <c r="C84" s="15" t="s">
        <v>3</v>
      </c>
      <c r="D84" s="29"/>
      <c r="E84" s="29"/>
      <c r="F84" s="35"/>
      <c r="G84" s="8"/>
      <c r="H84" s="16"/>
      <c r="I84" s="8"/>
      <c r="J84" s="17"/>
    </row>
    <row r="85" spans="3:10" ht="17.25" customHeight="1">
      <c r="C85" s="18" t="s">
        <v>1</v>
      </c>
      <c r="D85" s="7">
        <f>D86+D87+D88</f>
        <v>1931840</v>
      </c>
      <c r="E85" s="7">
        <f>E86+E87+E88</f>
        <v>1968841.1</v>
      </c>
      <c r="F85" s="7">
        <f>F86+F87+F88</f>
        <v>1993322</v>
      </c>
      <c r="G85" s="7">
        <f>G86+G87+G88</f>
        <v>502810.7</v>
      </c>
      <c r="H85" s="16">
        <f>G85/F85</f>
        <v>0.2522476047522678</v>
      </c>
      <c r="I85" s="7">
        <f>I86+I87+I88</f>
        <v>502810.7</v>
      </c>
      <c r="J85" s="17">
        <f>I85/F85</f>
        <v>0.2522476047522678</v>
      </c>
    </row>
    <row r="86" spans="3:10" ht="17.25" customHeight="1">
      <c r="C86" s="18" t="s">
        <v>22</v>
      </c>
      <c r="D86" s="7">
        <v>280914</v>
      </c>
      <c r="E86" s="7">
        <v>317915.1</v>
      </c>
      <c r="F86" s="7">
        <v>280914</v>
      </c>
      <c r="G86" s="8">
        <v>73210.3</v>
      </c>
      <c r="H86" s="16">
        <f>G86/F86</f>
        <v>0.2606146365079704</v>
      </c>
      <c r="I86" s="8">
        <v>73210.3</v>
      </c>
      <c r="J86" s="17">
        <f>I86/F86</f>
        <v>0.2606146365079704</v>
      </c>
    </row>
    <row r="87" spans="3:10" ht="17.25" customHeight="1">
      <c r="C87" s="18" t="s">
        <v>13</v>
      </c>
      <c r="D87" s="8">
        <f>1650088+838</f>
        <v>1650926</v>
      </c>
      <c r="E87" s="7">
        <v>1650926</v>
      </c>
      <c r="F87" s="8">
        <f>1650088+838</f>
        <v>1650926</v>
      </c>
      <c r="G87" s="8">
        <v>412138.4</v>
      </c>
      <c r="H87" s="16">
        <f>G87/F87</f>
        <v>0.24964074707164344</v>
      </c>
      <c r="I87" s="8">
        <v>412138.4</v>
      </c>
      <c r="J87" s="17">
        <f>I87/F87</f>
        <v>0.24964074707164344</v>
      </c>
    </row>
    <row r="88" spans="3:10" ht="17.25" customHeight="1">
      <c r="C88" s="18" t="s">
        <v>14</v>
      </c>
      <c r="D88" s="8">
        <v>0</v>
      </c>
      <c r="E88" s="8">
        <v>0</v>
      </c>
      <c r="F88" s="7">
        <v>61482</v>
      </c>
      <c r="G88" s="8">
        <v>17462</v>
      </c>
      <c r="H88" s="16">
        <f>G88/F88</f>
        <v>0.2840180865944504</v>
      </c>
      <c r="I88" s="8">
        <v>17462</v>
      </c>
      <c r="J88" s="17">
        <f>I88/F88</f>
        <v>0.2840180865944504</v>
      </c>
    </row>
    <row r="89" spans="3:10" ht="17.25" customHeight="1">
      <c r="C89" s="18"/>
      <c r="D89" s="8"/>
      <c r="E89" s="8"/>
      <c r="F89" s="7"/>
      <c r="G89" s="8"/>
      <c r="H89" s="16"/>
      <c r="I89" s="8"/>
      <c r="J89" s="17"/>
    </row>
    <row r="90" spans="3:10" ht="48" customHeight="1">
      <c r="C90" s="15" t="s">
        <v>15</v>
      </c>
      <c r="D90" s="8"/>
      <c r="E90" s="8"/>
      <c r="F90" s="7"/>
      <c r="G90" s="8"/>
      <c r="H90" s="16"/>
      <c r="I90" s="8"/>
      <c r="J90" s="17"/>
    </row>
    <row r="91" spans="3:10" ht="17.25" customHeight="1">
      <c r="C91" s="18" t="s">
        <v>1</v>
      </c>
      <c r="D91" s="7">
        <f>D92+D93+D94</f>
        <v>531643</v>
      </c>
      <c r="E91" s="7">
        <f>E92+E93+E94</f>
        <v>534358</v>
      </c>
      <c r="F91" s="7">
        <f>F92+F93+F94</f>
        <v>592715</v>
      </c>
      <c r="G91" s="7">
        <f>G92+G93+G94</f>
        <v>140022.6</v>
      </c>
      <c r="H91" s="16">
        <f>G91/F91</f>
        <v>0.23623933931147348</v>
      </c>
      <c r="I91" s="7">
        <f>I92+I93+I94</f>
        <v>140022.6</v>
      </c>
      <c r="J91" s="17">
        <f>I91/F91</f>
        <v>0.23623933931147348</v>
      </c>
    </row>
    <row r="92" spans="3:10" ht="17.25" customHeight="1">
      <c r="C92" s="18" t="s">
        <v>22</v>
      </c>
      <c r="D92" s="7">
        <v>531643</v>
      </c>
      <c r="E92" s="7">
        <v>534358</v>
      </c>
      <c r="F92" s="7">
        <v>531643</v>
      </c>
      <c r="G92" s="7">
        <v>122394.2</v>
      </c>
      <c r="H92" s="16">
        <f>G92/F92</f>
        <v>0.23021877462883927</v>
      </c>
      <c r="I92" s="7">
        <v>122394.2</v>
      </c>
      <c r="J92" s="17">
        <f>I92/F92</f>
        <v>0.23021877462883927</v>
      </c>
    </row>
    <row r="93" spans="3:10" ht="17.25" customHeight="1">
      <c r="C93" s="18" t="s">
        <v>13</v>
      </c>
      <c r="D93" s="8">
        <v>0</v>
      </c>
      <c r="E93" s="7">
        <v>0</v>
      </c>
      <c r="F93" s="7">
        <v>0</v>
      </c>
      <c r="G93" s="8">
        <v>0</v>
      </c>
      <c r="H93" s="16">
        <v>0</v>
      </c>
      <c r="I93" s="8">
        <v>0</v>
      </c>
      <c r="J93" s="17">
        <v>0</v>
      </c>
    </row>
    <row r="94" spans="3:10" ht="17.25" customHeight="1">
      <c r="C94" s="18" t="s">
        <v>14</v>
      </c>
      <c r="D94" s="8">
        <v>0</v>
      </c>
      <c r="E94" s="8">
        <v>0</v>
      </c>
      <c r="F94" s="8">
        <v>61072</v>
      </c>
      <c r="G94" s="7">
        <v>17628.4</v>
      </c>
      <c r="H94" s="16">
        <f>G94/F94</f>
        <v>0.28864946292900184</v>
      </c>
      <c r="I94" s="7">
        <v>17628.4</v>
      </c>
      <c r="J94" s="17">
        <f>I94/F94</f>
        <v>0.28864946292900184</v>
      </c>
    </row>
    <row r="95" spans="3:10" ht="17.25" customHeight="1">
      <c r="C95" s="18"/>
      <c r="D95" s="8"/>
      <c r="E95" s="8"/>
      <c r="F95" s="7"/>
      <c r="G95" s="8"/>
      <c r="H95" s="16"/>
      <c r="I95" s="8"/>
      <c r="J95" s="17"/>
    </row>
    <row r="96" spans="3:10" ht="29.25" customHeight="1">
      <c r="C96" s="15" t="s">
        <v>33</v>
      </c>
      <c r="D96" s="8"/>
      <c r="E96" s="8"/>
      <c r="F96" s="7"/>
      <c r="G96" s="8"/>
      <c r="H96" s="16"/>
      <c r="I96" s="8"/>
      <c r="J96" s="17"/>
    </row>
    <row r="97" spans="3:10" ht="17.25" customHeight="1">
      <c r="C97" s="18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16">
        <v>0</v>
      </c>
      <c r="I97" s="7">
        <f>I98+I99+I100</f>
        <v>0</v>
      </c>
      <c r="J97" s="17">
        <v>0</v>
      </c>
    </row>
    <row r="98" spans="3:10" ht="17.25" customHeight="1">
      <c r="C98" s="18" t="s">
        <v>22</v>
      </c>
      <c r="D98" s="7">
        <v>0</v>
      </c>
      <c r="E98" s="7">
        <v>0</v>
      </c>
      <c r="F98" s="7">
        <v>0</v>
      </c>
      <c r="G98" s="8">
        <v>0</v>
      </c>
      <c r="H98" s="16">
        <v>0</v>
      </c>
      <c r="I98" s="8">
        <v>0</v>
      </c>
      <c r="J98" s="17">
        <v>0</v>
      </c>
    </row>
    <row r="99" spans="3:10" ht="17.25" customHeight="1">
      <c r="C99" s="18" t="s">
        <v>13</v>
      </c>
      <c r="D99" s="8">
        <v>0</v>
      </c>
      <c r="E99" s="7">
        <v>0</v>
      </c>
      <c r="F99" s="8">
        <v>0</v>
      </c>
      <c r="G99" s="8">
        <v>0</v>
      </c>
      <c r="H99" s="16">
        <v>0</v>
      </c>
      <c r="I99" s="8">
        <v>0</v>
      </c>
      <c r="J99" s="17">
        <v>0</v>
      </c>
    </row>
    <row r="100" spans="3:10" ht="16.5" customHeight="1">
      <c r="C100" s="18" t="s">
        <v>14</v>
      </c>
      <c r="D100" s="8">
        <v>0</v>
      </c>
      <c r="E100" s="8">
        <v>0</v>
      </c>
      <c r="F100" s="7">
        <v>0</v>
      </c>
      <c r="G100" s="7">
        <v>0</v>
      </c>
      <c r="H100" s="16">
        <v>0</v>
      </c>
      <c r="I100" s="7">
        <v>0</v>
      </c>
      <c r="J100" s="17">
        <v>0</v>
      </c>
    </row>
    <row r="101" spans="3:10" ht="17.25" customHeight="1">
      <c r="C101" s="18"/>
      <c r="D101" s="8"/>
      <c r="E101" s="8"/>
      <c r="F101" s="7"/>
      <c r="G101" s="8"/>
      <c r="H101" s="16"/>
      <c r="I101" s="8"/>
      <c r="J101" s="17"/>
    </row>
    <row r="102" spans="3:10" ht="31.5" customHeight="1">
      <c r="C102" s="18" t="s">
        <v>68</v>
      </c>
      <c r="D102" s="8"/>
      <c r="E102" s="8"/>
      <c r="F102" s="7"/>
      <c r="G102" s="8"/>
      <c r="H102" s="16"/>
      <c r="I102" s="8"/>
      <c r="J102" s="17"/>
    </row>
    <row r="103" spans="3:10" ht="17.25" customHeight="1">
      <c r="C103" s="18" t="s">
        <v>1</v>
      </c>
      <c r="D103" s="8">
        <f>D104+D105+D106</f>
        <v>74231.79999999999</v>
      </c>
      <c r="E103" s="8">
        <f>E104+E105+E106</f>
        <v>34022.1</v>
      </c>
      <c r="F103" s="8">
        <f>F104+F105+F106</f>
        <v>74231.79999999999</v>
      </c>
      <c r="G103" s="8">
        <f>G104+G105+G106</f>
        <v>6980.7</v>
      </c>
      <c r="H103" s="16">
        <f>G103/F103</f>
        <v>0.09403921230523847</v>
      </c>
      <c r="I103" s="8">
        <f>I104+I105+I106</f>
        <v>6980.7</v>
      </c>
      <c r="J103" s="17">
        <f>I103/F103</f>
        <v>0.09403921230523847</v>
      </c>
    </row>
    <row r="104" spans="3:10" ht="17.25" customHeight="1">
      <c r="C104" s="18" t="s">
        <v>22</v>
      </c>
      <c r="D104" s="7">
        <v>74231.79999999999</v>
      </c>
      <c r="E104" s="8">
        <v>34022.1</v>
      </c>
      <c r="F104" s="7">
        <v>74231.79999999999</v>
      </c>
      <c r="G104" s="8">
        <v>6980.7</v>
      </c>
      <c r="H104" s="16">
        <f>G104/F104</f>
        <v>0.09403921230523847</v>
      </c>
      <c r="I104" s="8">
        <v>6980.7</v>
      </c>
      <c r="J104" s="17">
        <f>I104/F104</f>
        <v>0.09403921230523847</v>
      </c>
    </row>
    <row r="105" spans="3:10" ht="17.25" customHeight="1">
      <c r="C105" s="18" t="s">
        <v>13</v>
      </c>
      <c r="D105" s="7">
        <v>0</v>
      </c>
      <c r="E105" s="8">
        <v>0</v>
      </c>
      <c r="F105" s="7">
        <v>0</v>
      </c>
      <c r="G105" s="8">
        <v>0</v>
      </c>
      <c r="H105" s="16">
        <v>0</v>
      </c>
      <c r="I105" s="8">
        <v>0</v>
      </c>
      <c r="J105" s="17">
        <v>0</v>
      </c>
    </row>
    <row r="106" spans="3:10" ht="17.25" customHeight="1">
      <c r="C106" s="18" t="s">
        <v>14</v>
      </c>
      <c r="D106" s="7">
        <v>0</v>
      </c>
      <c r="E106" s="8">
        <v>0</v>
      </c>
      <c r="F106" s="7">
        <v>0</v>
      </c>
      <c r="G106" s="8">
        <v>0</v>
      </c>
      <c r="H106" s="16">
        <v>0</v>
      </c>
      <c r="I106" s="8">
        <v>0</v>
      </c>
      <c r="J106" s="17">
        <v>0</v>
      </c>
    </row>
    <row r="107" spans="3:10" ht="17.25" customHeight="1">
      <c r="C107" s="18"/>
      <c r="D107" s="8"/>
      <c r="E107" s="8"/>
      <c r="F107" s="7"/>
      <c r="G107" s="8"/>
      <c r="H107" s="16"/>
      <c r="I107" s="8"/>
      <c r="J107" s="17"/>
    </row>
    <row r="108" spans="3:10" ht="57.75" customHeight="1">
      <c r="C108" s="24" t="s">
        <v>34</v>
      </c>
      <c r="D108" s="8"/>
      <c r="E108" s="8"/>
      <c r="F108" s="7"/>
      <c r="G108" s="8"/>
      <c r="H108" s="16"/>
      <c r="I108" s="8"/>
      <c r="J108" s="17"/>
    </row>
    <row r="109" spans="3:10" s="10" customFormat="1" ht="15.75" customHeight="1">
      <c r="C109" s="28" t="s">
        <v>1</v>
      </c>
      <c r="D109" s="11">
        <f>D115+D121+D127+D133+D139</f>
        <v>117116.8</v>
      </c>
      <c r="E109" s="11">
        <f>E115+E121+E127+E133+E139</f>
        <v>121372.1</v>
      </c>
      <c r="F109" s="11">
        <f>F115+F121+F127+F133+F139</f>
        <v>117116.8</v>
      </c>
      <c r="G109" s="11">
        <f>G115+G121+G127+G133+G139</f>
        <v>19626.7</v>
      </c>
      <c r="H109" s="16">
        <f>G109/F109</f>
        <v>0.16758227683816498</v>
      </c>
      <c r="I109" s="11">
        <f>I115+I121+I127+I133+I139</f>
        <v>19626.7</v>
      </c>
      <c r="J109" s="17">
        <f>I109/F109</f>
        <v>0.16758227683816498</v>
      </c>
    </row>
    <row r="110" spans="3:10" ht="16.5" customHeight="1">
      <c r="C110" s="18" t="s">
        <v>22</v>
      </c>
      <c r="D110" s="7">
        <f aca="true" t="shared" si="3" ref="D110:G112">D116+D122+D128+D134+D140</f>
        <v>43812</v>
      </c>
      <c r="E110" s="7">
        <f t="shared" si="3"/>
        <v>48067.3</v>
      </c>
      <c r="F110" s="7">
        <f t="shared" si="3"/>
        <v>43812</v>
      </c>
      <c r="G110" s="7">
        <f t="shared" si="3"/>
        <v>6256</v>
      </c>
      <c r="H110" s="16">
        <f>G110/F110</f>
        <v>0.14279192915183056</v>
      </c>
      <c r="I110" s="7">
        <f>I116+I122+I128+I134+I140</f>
        <v>6256</v>
      </c>
      <c r="J110" s="17">
        <f>I110/F110</f>
        <v>0.14279192915183056</v>
      </c>
    </row>
    <row r="111" spans="3:10" ht="18" customHeight="1">
      <c r="C111" s="18" t="s">
        <v>13</v>
      </c>
      <c r="D111" s="7">
        <f t="shared" si="3"/>
        <v>73304.8</v>
      </c>
      <c r="E111" s="7">
        <f t="shared" si="3"/>
        <v>73304.8</v>
      </c>
      <c r="F111" s="7">
        <f t="shared" si="3"/>
        <v>73304.8</v>
      </c>
      <c r="G111" s="7">
        <f t="shared" si="3"/>
        <v>13370.7</v>
      </c>
      <c r="H111" s="16">
        <f>G111/F111</f>
        <v>0.1823986969475396</v>
      </c>
      <c r="I111" s="7">
        <v>13370.7</v>
      </c>
      <c r="J111" s="17">
        <f>I111/F111</f>
        <v>0.1823986969475396</v>
      </c>
    </row>
    <row r="112" spans="3:10" ht="16.5" customHeight="1">
      <c r="C112" s="18" t="s">
        <v>14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 t="shared" si="3"/>
        <v>0</v>
      </c>
      <c r="H112" s="16">
        <v>0</v>
      </c>
      <c r="I112" s="7">
        <f>I118+I124+I130+I136+I142</f>
        <v>0</v>
      </c>
      <c r="J112" s="17">
        <v>0</v>
      </c>
    </row>
    <row r="113" spans="3:10" ht="13.5" customHeight="1">
      <c r="C113" s="36"/>
      <c r="D113" s="8"/>
      <c r="E113" s="8"/>
      <c r="F113" s="7"/>
      <c r="G113" s="8"/>
      <c r="H113" s="16"/>
      <c r="I113" s="8"/>
      <c r="J113" s="17"/>
    </row>
    <row r="114" spans="3:10" ht="29.25" customHeight="1">
      <c r="C114" s="37" t="s">
        <v>35</v>
      </c>
      <c r="D114" s="8"/>
      <c r="E114" s="8"/>
      <c r="F114" s="7"/>
      <c r="G114" s="8"/>
      <c r="H114" s="16"/>
      <c r="I114" s="8"/>
      <c r="J114" s="17"/>
    </row>
    <row r="115" spans="3:10" ht="15.75">
      <c r="C115" s="18" t="s">
        <v>1</v>
      </c>
      <c r="D115" s="7">
        <f>D116+D117+D118</f>
        <v>90055</v>
      </c>
      <c r="E115" s="7">
        <f>E116+E117+E118</f>
        <v>90055</v>
      </c>
      <c r="F115" s="7">
        <f>F116+F117+F118</f>
        <v>90055</v>
      </c>
      <c r="G115" s="7">
        <f>G116+G117+G118</f>
        <v>19626.7</v>
      </c>
      <c r="H115" s="16">
        <f>G115/F115</f>
        <v>0.21794125812003776</v>
      </c>
      <c r="I115" s="7">
        <f>I116+I117+I118</f>
        <v>19626.7</v>
      </c>
      <c r="J115" s="17">
        <f>I115/F115</f>
        <v>0.21794125812003776</v>
      </c>
    </row>
    <row r="116" spans="3:10" ht="15.75">
      <c r="C116" s="18" t="s">
        <v>22</v>
      </c>
      <c r="D116" s="7">
        <v>28518</v>
      </c>
      <c r="E116" s="7">
        <v>28518</v>
      </c>
      <c r="F116" s="7">
        <v>28518</v>
      </c>
      <c r="G116" s="8">
        <v>6256</v>
      </c>
      <c r="H116" s="16">
        <f>G116/F116</f>
        <v>0.21937022231573042</v>
      </c>
      <c r="I116" s="8">
        <v>6256</v>
      </c>
      <c r="J116" s="17">
        <f>I116/F116</f>
        <v>0.21937022231573042</v>
      </c>
    </row>
    <row r="117" spans="3:10" ht="15.75">
      <c r="C117" s="18" t="s">
        <v>13</v>
      </c>
      <c r="D117" s="8">
        <v>61537</v>
      </c>
      <c r="E117" s="8">
        <v>61537</v>
      </c>
      <c r="F117" s="8">
        <v>61537</v>
      </c>
      <c r="G117" s="8">
        <v>13370.7</v>
      </c>
      <c r="H117" s="16">
        <f>G117/F117</f>
        <v>0.21727903537709023</v>
      </c>
      <c r="I117" s="8">
        <v>13370.7</v>
      </c>
      <c r="J117" s="17">
        <f>I117/F117</f>
        <v>0.21727903537709023</v>
      </c>
    </row>
    <row r="118" spans="3:10" ht="15.75">
      <c r="C118" s="18" t="s">
        <v>14</v>
      </c>
      <c r="D118" s="7">
        <v>0</v>
      </c>
      <c r="E118" s="8">
        <v>0</v>
      </c>
      <c r="F118" s="7">
        <v>0</v>
      </c>
      <c r="G118" s="8">
        <v>0</v>
      </c>
      <c r="H118" s="16">
        <v>0</v>
      </c>
      <c r="I118" s="8">
        <v>0</v>
      </c>
      <c r="J118" s="17">
        <v>0</v>
      </c>
    </row>
    <row r="119" spans="3:10" ht="15.75">
      <c r="C119" s="38"/>
      <c r="D119" s="8"/>
      <c r="E119" s="8"/>
      <c r="F119" s="7"/>
      <c r="G119" s="8"/>
      <c r="H119" s="16"/>
      <c r="I119" s="8"/>
      <c r="J119" s="17"/>
    </row>
    <row r="120" spans="3:10" ht="32.25" customHeight="1">
      <c r="C120" s="39" t="s">
        <v>36</v>
      </c>
      <c r="D120" s="8"/>
      <c r="E120" s="8"/>
      <c r="F120" s="7"/>
      <c r="G120" s="8"/>
      <c r="H120" s="16"/>
      <c r="I120" s="8"/>
      <c r="J120" s="17"/>
    </row>
    <row r="121" spans="3:10" ht="15" customHeight="1">
      <c r="C121" s="18" t="s">
        <v>1</v>
      </c>
      <c r="D121" s="7">
        <f>D122+D123+D124</f>
        <v>4044.1000000000004</v>
      </c>
      <c r="E121" s="7">
        <f>E122+E123+E124</f>
        <v>4044.1000000000004</v>
      </c>
      <c r="F121" s="7">
        <f>F122+F123+F124</f>
        <v>4044.1000000000004</v>
      </c>
      <c r="G121" s="7">
        <f>G122+G123+G124</f>
        <v>0</v>
      </c>
      <c r="H121" s="16">
        <f>G121/F121</f>
        <v>0</v>
      </c>
      <c r="I121" s="7">
        <f>I122+I123+I124</f>
        <v>0</v>
      </c>
      <c r="J121" s="17">
        <f>I121/F121</f>
        <v>0</v>
      </c>
    </row>
    <row r="122" spans="3:10" ht="15.75">
      <c r="C122" s="18" t="s">
        <v>22</v>
      </c>
      <c r="D122" s="7">
        <v>1049.3</v>
      </c>
      <c r="E122" s="7">
        <v>1049.3</v>
      </c>
      <c r="F122" s="7">
        <v>1049.3</v>
      </c>
      <c r="G122" s="8">
        <v>0</v>
      </c>
      <c r="H122" s="16">
        <f>G122/F122</f>
        <v>0</v>
      </c>
      <c r="I122" s="8">
        <v>0</v>
      </c>
      <c r="J122" s="17">
        <f>I122/F122</f>
        <v>0</v>
      </c>
    </row>
    <row r="123" spans="3:10" ht="15" customHeight="1">
      <c r="C123" s="18" t="s">
        <v>13</v>
      </c>
      <c r="D123" s="8">
        <v>2994.8</v>
      </c>
      <c r="E123" s="7">
        <v>2994.8</v>
      </c>
      <c r="F123" s="8">
        <v>2994.8</v>
      </c>
      <c r="G123" s="8">
        <v>0</v>
      </c>
      <c r="H123" s="16">
        <f>G123/F123</f>
        <v>0</v>
      </c>
      <c r="I123" s="8">
        <v>0</v>
      </c>
      <c r="J123" s="17">
        <f>I123/F123</f>
        <v>0</v>
      </c>
    </row>
    <row r="124" spans="3:10" ht="15" customHeight="1">
      <c r="C124" s="18" t="s">
        <v>14</v>
      </c>
      <c r="D124" s="7">
        <v>0</v>
      </c>
      <c r="E124" s="8">
        <v>0</v>
      </c>
      <c r="F124" s="7">
        <v>0</v>
      </c>
      <c r="G124" s="8">
        <v>0</v>
      </c>
      <c r="H124" s="16">
        <v>0</v>
      </c>
      <c r="I124" s="8">
        <v>0</v>
      </c>
      <c r="J124" s="17">
        <v>0</v>
      </c>
    </row>
    <row r="125" spans="3:10" ht="15" customHeight="1">
      <c r="C125" s="40"/>
      <c r="D125" s="8"/>
      <c r="E125" s="8"/>
      <c r="F125" s="7"/>
      <c r="G125" s="8"/>
      <c r="H125" s="16"/>
      <c r="I125" s="8"/>
      <c r="J125" s="17"/>
    </row>
    <row r="126" spans="3:10" ht="31.5">
      <c r="C126" s="39" t="s">
        <v>37</v>
      </c>
      <c r="D126" s="8"/>
      <c r="E126" s="8"/>
      <c r="F126" s="7"/>
      <c r="G126" s="8"/>
      <c r="H126" s="16"/>
      <c r="I126" s="8"/>
      <c r="J126" s="17"/>
    </row>
    <row r="127" spans="3:10" ht="15" customHeight="1">
      <c r="C127" s="18" t="s">
        <v>1</v>
      </c>
      <c r="D127" s="7">
        <f>D128+D129+D130</f>
        <v>22517.7</v>
      </c>
      <c r="E127" s="7">
        <f>E128+E129+E130</f>
        <v>26773</v>
      </c>
      <c r="F127" s="7">
        <f>F128+F129+F130</f>
        <v>22517.7</v>
      </c>
      <c r="G127" s="7">
        <f>G128+G129+G130</f>
        <v>0</v>
      </c>
      <c r="H127" s="16">
        <f>G127/F127</f>
        <v>0</v>
      </c>
      <c r="I127" s="7">
        <f>I128+I129+I130</f>
        <v>0</v>
      </c>
      <c r="J127" s="17">
        <f>I127/F127</f>
        <v>0</v>
      </c>
    </row>
    <row r="128" spans="3:10" ht="15" customHeight="1">
      <c r="C128" s="18" t="s">
        <v>22</v>
      </c>
      <c r="D128" s="7">
        <v>13744.7</v>
      </c>
      <c r="E128" s="7">
        <v>18000</v>
      </c>
      <c r="F128" s="7">
        <v>13744.7</v>
      </c>
      <c r="G128" s="8">
        <v>0</v>
      </c>
      <c r="H128" s="16">
        <f>G128/F128</f>
        <v>0</v>
      </c>
      <c r="I128" s="8">
        <v>0</v>
      </c>
      <c r="J128" s="17">
        <f>I128/F128</f>
        <v>0</v>
      </c>
    </row>
    <row r="129" spans="3:10" ht="15" customHeight="1">
      <c r="C129" s="18" t="s">
        <v>13</v>
      </c>
      <c r="D129" s="7">
        <v>8773</v>
      </c>
      <c r="E129" s="7">
        <v>8773</v>
      </c>
      <c r="F129" s="7">
        <v>8773</v>
      </c>
      <c r="G129" s="8">
        <v>0</v>
      </c>
      <c r="H129" s="16">
        <f>G129/F129</f>
        <v>0</v>
      </c>
      <c r="I129" s="8">
        <v>0</v>
      </c>
      <c r="J129" s="17">
        <f>I129/F129</f>
        <v>0</v>
      </c>
    </row>
    <row r="130" spans="3:10" ht="15" customHeight="1">
      <c r="C130" s="18" t="s">
        <v>14</v>
      </c>
      <c r="D130" s="8">
        <v>0</v>
      </c>
      <c r="E130" s="8">
        <v>0</v>
      </c>
      <c r="F130" s="8">
        <v>0</v>
      </c>
      <c r="G130" s="8">
        <v>0</v>
      </c>
      <c r="H130" s="16">
        <v>0</v>
      </c>
      <c r="I130" s="8">
        <v>0</v>
      </c>
      <c r="J130" s="17">
        <v>0</v>
      </c>
    </row>
    <row r="131" spans="3:10" ht="15" customHeight="1">
      <c r="C131" s="40"/>
      <c r="D131" s="8"/>
      <c r="E131" s="8"/>
      <c r="F131" s="7"/>
      <c r="G131" s="8"/>
      <c r="H131" s="16"/>
      <c r="I131" s="8"/>
      <c r="J131" s="17"/>
    </row>
    <row r="132" spans="3:10" ht="31.5">
      <c r="C132" s="39" t="s">
        <v>38</v>
      </c>
      <c r="D132" s="8"/>
      <c r="E132" s="8"/>
      <c r="F132" s="7"/>
      <c r="G132" s="8"/>
      <c r="H132" s="16"/>
      <c r="I132" s="8"/>
      <c r="J132" s="17"/>
    </row>
    <row r="133" spans="3:10" ht="15" customHeight="1">
      <c r="C133" s="18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16">
        <v>0</v>
      </c>
      <c r="I133" s="7">
        <f>I134+I135+I136</f>
        <v>0</v>
      </c>
      <c r="J133" s="17">
        <v>0</v>
      </c>
    </row>
    <row r="134" spans="3:10" ht="15" customHeight="1">
      <c r="C134" s="18" t="s">
        <v>22</v>
      </c>
      <c r="D134" s="7">
        <v>0</v>
      </c>
      <c r="E134" s="7">
        <v>0</v>
      </c>
      <c r="F134" s="7">
        <v>0</v>
      </c>
      <c r="G134" s="7">
        <v>0</v>
      </c>
      <c r="H134" s="16">
        <v>0</v>
      </c>
      <c r="I134" s="8">
        <v>0</v>
      </c>
      <c r="J134" s="17">
        <v>0</v>
      </c>
    </row>
    <row r="135" spans="3:10" ht="15" customHeight="1">
      <c r="C135" s="18" t="s">
        <v>13</v>
      </c>
      <c r="D135" s="7">
        <v>0</v>
      </c>
      <c r="E135" s="7">
        <v>0</v>
      </c>
      <c r="F135" s="7">
        <v>0</v>
      </c>
      <c r="G135" s="7">
        <v>0</v>
      </c>
      <c r="H135" s="16">
        <v>0</v>
      </c>
      <c r="I135" s="8">
        <v>0</v>
      </c>
      <c r="J135" s="17">
        <v>0</v>
      </c>
    </row>
    <row r="136" spans="3:10" ht="15" customHeight="1">
      <c r="C136" s="18" t="s">
        <v>14</v>
      </c>
      <c r="D136" s="7">
        <v>0</v>
      </c>
      <c r="E136" s="7">
        <v>0</v>
      </c>
      <c r="F136" s="7">
        <v>0</v>
      </c>
      <c r="G136" s="7">
        <v>0</v>
      </c>
      <c r="H136" s="16">
        <v>0</v>
      </c>
      <c r="I136" s="8">
        <v>0</v>
      </c>
      <c r="J136" s="17">
        <v>0</v>
      </c>
    </row>
    <row r="137" spans="3:10" ht="15" customHeight="1">
      <c r="C137" s="40"/>
      <c r="D137" s="8"/>
      <c r="E137" s="8"/>
      <c r="F137" s="7"/>
      <c r="G137" s="8"/>
      <c r="H137" s="16"/>
      <c r="I137" s="8"/>
      <c r="J137" s="17"/>
    </row>
    <row r="138" spans="3:10" ht="47.25">
      <c r="C138" s="39" t="s">
        <v>39</v>
      </c>
      <c r="D138" s="8"/>
      <c r="E138" s="8"/>
      <c r="F138" s="7"/>
      <c r="G138" s="8"/>
      <c r="H138" s="16"/>
      <c r="I138" s="8"/>
      <c r="J138" s="17"/>
    </row>
    <row r="139" spans="3:10" ht="15" customHeight="1">
      <c r="C139" s="18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16">
        <f>G139/F139</f>
        <v>0</v>
      </c>
      <c r="I139" s="7">
        <f>I140+I141+I142</f>
        <v>0</v>
      </c>
      <c r="J139" s="17">
        <f>I139/F139</f>
        <v>0</v>
      </c>
    </row>
    <row r="140" spans="3:10" ht="15" customHeight="1">
      <c r="C140" s="18" t="s">
        <v>22</v>
      </c>
      <c r="D140" s="7">
        <v>500</v>
      </c>
      <c r="E140" s="7">
        <v>500</v>
      </c>
      <c r="F140" s="7">
        <v>500</v>
      </c>
      <c r="G140" s="8">
        <v>0</v>
      </c>
      <c r="H140" s="16">
        <f>G140/F140</f>
        <v>0</v>
      </c>
      <c r="I140" s="8">
        <v>0</v>
      </c>
      <c r="J140" s="17">
        <f>I140/F140</f>
        <v>0</v>
      </c>
    </row>
    <row r="141" spans="3:10" ht="15" customHeight="1">
      <c r="C141" s="18" t="s">
        <v>13</v>
      </c>
      <c r="D141" s="8">
        <v>0</v>
      </c>
      <c r="E141" s="8">
        <v>0</v>
      </c>
      <c r="F141" s="8">
        <v>0</v>
      </c>
      <c r="G141" s="8">
        <v>0</v>
      </c>
      <c r="H141" s="16">
        <v>0</v>
      </c>
      <c r="I141" s="8">
        <v>0</v>
      </c>
      <c r="J141" s="17">
        <v>0</v>
      </c>
    </row>
    <row r="142" spans="3:10" ht="15" customHeight="1">
      <c r="C142" s="18" t="s">
        <v>14</v>
      </c>
      <c r="D142" s="8">
        <v>0</v>
      </c>
      <c r="E142" s="8">
        <v>0</v>
      </c>
      <c r="F142" s="7">
        <v>0</v>
      </c>
      <c r="G142" s="8">
        <v>0</v>
      </c>
      <c r="H142" s="16">
        <v>0</v>
      </c>
      <c r="I142" s="8">
        <v>0</v>
      </c>
      <c r="J142" s="17">
        <v>0</v>
      </c>
    </row>
    <row r="143" spans="3:10" ht="15" customHeight="1">
      <c r="C143" s="40"/>
      <c r="D143" s="8"/>
      <c r="E143" s="8"/>
      <c r="F143" s="7"/>
      <c r="G143" s="8"/>
      <c r="H143" s="16"/>
      <c r="I143" s="8"/>
      <c r="J143" s="17"/>
    </row>
    <row r="144" spans="3:10" ht="78" customHeight="1">
      <c r="C144" s="24" t="s">
        <v>40</v>
      </c>
      <c r="D144" s="8"/>
      <c r="E144" s="8"/>
      <c r="F144" s="7"/>
      <c r="G144" s="8"/>
      <c r="H144" s="16"/>
      <c r="I144" s="8"/>
      <c r="J144" s="17"/>
    </row>
    <row r="145" spans="3:10" s="10" customFormat="1" ht="15.75">
      <c r="C145" s="28" t="s">
        <v>1</v>
      </c>
      <c r="D145" s="11">
        <f>D151+D157+D163</f>
        <v>400159</v>
      </c>
      <c r="E145" s="11">
        <f>E151+E157+E163</f>
        <v>400159</v>
      </c>
      <c r="F145" s="11">
        <f>F151+F157+F163</f>
        <v>448563</v>
      </c>
      <c r="G145" s="11">
        <f>G151+G157+G163</f>
        <v>103530.1</v>
      </c>
      <c r="H145" s="16">
        <f>G145/F145</f>
        <v>0.23080392274886696</v>
      </c>
      <c r="I145" s="11">
        <f>I151+I157+I163</f>
        <v>103530.1</v>
      </c>
      <c r="J145" s="17">
        <f>I145/F145</f>
        <v>0.23080392274886696</v>
      </c>
    </row>
    <row r="146" spans="3:10" ht="15.75">
      <c r="C146" s="18" t="s">
        <v>22</v>
      </c>
      <c r="D146" s="7">
        <f aca="true" t="shared" si="4" ref="D146:G148">D152+D158+D164</f>
        <v>399159</v>
      </c>
      <c r="E146" s="7">
        <f t="shared" si="4"/>
        <v>399159</v>
      </c>
      <c r="F146" s="7">
        <f t="shared" si="4"/>
        <v>399159</v>
      </c>
      <c r="G146" s="7">
        <f t="shared" si="4"/>
        <v>88255.59999999999</v>
      </c>
      <c r="H146" s="16">
        <f>G146/F146</f>
        <v>0.22110387088854314</v>
      </c>
      <c r="I146" s="7">
        <f>I152+I158+I164</f>
        <v>88255.59999999999</v>
      </c>
      <c r="J146" s="17">
        <f>I146/F146</f>
        <v>0.22110387088854314</v>
      </c>
    </row>
    <row r="147" spans="3:10" ht="15.75">
      <c r="C147" s="18" t="s">
        <v>13</v>
      </c>
      <c r="D147" s="7">
        <f t="shared" si="4"/>
        <v>1000</v>
      </c>
      <c r="E147" s="7">
        <f t="shared" si="4"/>
        <v>1000</v>
      </c>
      <c r="F147" s="7">
        <f t="shared" si="4"/>
        <v>1000</v>
      </c>
      <c r="G147" s="7">
        <f t="shared" si="4"/>
        <v>0</v>
      </c>
      <c r="H147" s="16">
        <f>G147/F147</f>
        <v>0</v>
      </c>
      <c r="I147" s="7">
        <f>I153+I159+I165</f>
        <v>0</v>
      </c>
      <c r="J147" s="17">
        <f>I147/F147</f>
        <v>0</v>
      </c>
    </row>
    <row r="148" spans="3:10" ht="15.75">
      <c r="C148" s="18" t="s">
        <v>14</v>
      </c>
      <c r="D148" s="7">
        <f t="shared" si="4"/>
        <v>0</v>
      </c>
      <c r="E148" s="7">
        <f t="shared" si="4"/>
        <v>0</v>
      </c>
      <c r="F148" s="7">
        <f t="shared" si="4"/>
        <v>48404</v>
      </c>
      <c r="G148" s="7">
        <f t="shared" si="4"/>
        <v>15274.5</v>
      </c>
      <c r="H148" s="16">
        <f>G148/F148</f>
        <v>0.31556276340798284</v>
      </c>
      <c r="I148" s="7">
        <f>I154+I160+I166</f>
        <v>15274.5</v>
      </c>
      <c r="J148" s="17">
        <f>I148/F148</f>
        <v>0.31556276340798284</v>
      </c>
    </row>
    <row r="149" spans="3:10" ht="15.75">
      <c r="C149" s="18"/>
      <c r="D149" s="8"/>
      <c r="E149" s="8"/>
      <c r="F149" s="7"/>
      <c r="G149" s="8"/>
      <c r="H149" s="16"/>
      <c r="I149" s="8"/>
      <c r="J149" s="17"/>
    </row>
    <row r="150" spans="3:10" ht="30.75" customHeight="1">
      <c r="C150" s="15" t="s">
        <v>4</v>
      </c>
      <c r="D150" s="8"/>
      <c r="E150" s="8"/>
      <c r="F150" s="7"/>
      <c r="G150" s="8"/>
      <c r="H150" s="16"/>
      <c r="I150" s="8"/>
      <c r="J150" s="17"/>
    </row>
    <row r="151" spans="3:10" ht="15.75">
      <c r="C151" s="18" t="s">
        <v>1</v>
      </c>
      <c r="D151" s="7">
        <f>D152+D153+D154</f>
        <v>272353</v>
      </c>
      <c r="E151" s="7">
        <f>E152+E153+E154</f>
        <v>272353</v>
      </c>
      <c r="F151" s="7">
        <f>F152+F153+F154</f>
        <v>320757</v>
      </c>
      <c r="G151" s="7">
        <f>G152+G153+G154</f>
        <v>70816.1</v>
      </c>
      <c r="H151" s="16">
        <f>G151/F151</f>
        <v>0.22077803446222533</v>
      </c>
      <c r="I151" s="7">
        <f>I152+I153+I154</f>
        <v>70816.1</v>
      </c>
      <c r="J151" s="17">
        <f>I151/F151</f>
        <v>0.22077803446222533</v>
      </c>
    </row>
    <row r="152" spans="3:10" ht="15.75">
      <c r="C152" s="18" t="s">
        <v>22</v>
      </c>
      <c r="D152" s="7">
        <v>272353</v>
      </c>
      <c r="E152" s="7">
        <v>272353</v>
      </c>
      <c r="F152" s="7">
        <v>272353</v>
      </c>
      <c r="G152" s="8">
        <v>55541.6</v>
      </c>
      <c r="H152" s="16">
        <f>G152/F152</f>
        <v>0.20393239655887763</v>
      </c>
      <c r="I152" s="8">
        <v>55541.6</v>
      </c>
      <c r="J152" s="17">
        <f>I152/F152</f>
        <v>0.20393239655887763</v>
      </c>
    </row>
    <row r="153" spans="3:10" ht="15.75">
      <c r="C153" s="18" t="s">
        <v>13</v>
      </c>
      <c r="D153" s="7">
        <v>0</v>
      </c>
      <c r="E153" s="7">
        <v>0</v>
      </c>
      <c r="F153" s="7">
        <v>0</v>
      </c>
      <c r="G153" s="8">
        <v>0</v>
      </c>
      <c r="H153" s="16">
        <v>0</v>
      </c>
      <c r="I153" s="8">
        <v>0</v>
      </c>
      <c r="J153" s="17">
        <v>0</v>
      </c>
    </row>
    <row r="154" spans="3:10" ht="15.75">
      <c r="C154" s="18" t="s">
        <v>14</v>
      </c>
      <c r="D154" s="8">
        <v>0</v>
      </c>
      <c r="E154" s="8">
        <v>0</v>
      </c>
      <c r="F154" s="7">
        <v>48404</v>
      </c>
      <c r="G154" s="8">
        <v>15274.5</v>
      </c>
      <c r="H154" s="16">
        <f>G154/F154</f>
        <v>0.31556276340798284</v>
      </c>
      <c r="I154" s="8">
        <v>15274.5</v>
      </c>
      <c r="J154" s="17">
        <f>I154/F154</f>
        <v>0.31556276340798284</v>
      </c>
    </row>
    <row r="155" spans="3:10" ht="15.75">
      <c r="C155" s="18"/>
      <c r="D155" s="8"/>
      <c r="E155" s="8"/>
      <c r="F155" s="7"/>
      <c r="G155" s="8"/>
      <c r="H155" s="16"/>
      <c r="I155" s="8"/>
      <c r="J155" s="17"/>
    </row>
    <row r="156" spans="3:10" ht="50.25" customHeight="1">
      <c r="C156" s="15" t="s">
        <v>41</v>
      </c>
      <c r="D156" s="8"/>
      <c r="E156" s="8"/>
      <c r="F156" s="7"/>
      <c r="G156" s="8"/>
      <c r="H156" s="16"/>
      <c r="I156" s="8"/>
      <c r="J156" s="17"/>
    </row>
    <row r="157" spans="3:10" ht="15.75">
      <c r="C157" s="18" t="s">
        <v>1</v>
      </c>
      <c r="D157" s="7">
        <f>D158+D159+D160</f>
        <v>107685</v>
      </c>
      <c r="E157" s="7">
        <f>E158+E159+E160</f>
        <v>107685</v>
      </c>
      <c r="F157" s="7">
        <f>F158+F159+F160</f>
        <v>107685</v>
      </c>
      <c r="G157" s="7">
        <f>G158+G159+G160</f>
        <v>26360.3</v>
      </c>
      <c r="H157" s="16">
        <f>G157/F157</f>
        <v>0.24479082509170264</v>
      </c>
      <c r="I157" s="7">
        <f>I158+I159+I160</f>
        <v>26360.3</v>
      </c>
      <c r="J157" s="17">
        <f>I157/F157</f>
        <v>0.24479082509170264</v>
      </c>
    </row>
    <row r="158" spans="3:10" ht="15.75">
      <c r="C158" s="18" t="s">
        <v>22</v>
      </c>
      <c r="D158" s="7">
        <v>106685</v>
      </c>
      <c r="E158" s="7">
        <v>106685</v>
      </c>
      <c r="F158" s="7">
        <v>106685</v>
      </c>
      <c r="G158" s="8">
        <v>26360.3</v>
      </c>
      <c r="H158" s="16">
        <f>G158/F158</f>
        <v>0.24708534470637858</v>
      </c>
      <c r="I158" s="8">
        <v>26360.3</v>
      </c>
      <c r="J158" s="17">
        <f>I158/F158</f>
        <v>0.24708534470637858</v>
      </c>
    </row>
    <row r="159" spans="3:10" ht="15.75">
      <c r="C159" s="18" t="s">
        <v>13</v>
      </c>
      <c r="D159" s="8">
        <v>1000</v>
      </c>
      <c r="E159" s="7">
        <v>1000</v>
      </c>
      <c r="F159" s="8">
        <v>1000</v>
      </c>
      <c r="G159" s="8">
        <v>0</v>
      </c>
      <c r="H159" s="16">
        <f>G159/F159</f>
        <v>0</v>
      </c>
      <c r="I159" s="8">
        <v>0</v>
      </c>
      <c r="J159" s="17">
        <f>I159/F159</f>
        <v>0</v>
      </c>
    </row>
    <row r="160" spans="3:10" ht="15.75">
      <c r="C160" s="18" t="s">
        <v>14</v>
      </c>
      <c r="D160" s="8">
        <v>0</v>
      </c>
      <c r="E160" s="8">
        <v>0</v>
      </c>
      <c r="F160" s="7">
        <v>0</v>
      </c>
      <c r="G160" s="8">
        <v>0</v>
      </c>
      <c r="H160" s="16">
        <v>0</v>
      </c>
      <c r="I160" s="8">
        <v>0</v>
      </c>
      <c r="J160" s="17">
        <v>0</v>
      </c>
    </row>
    <row r="161" spans="3:10" ht="15.75">
      <c r="C161" s="18"/>
      <c r="D161" s="8"/>
      <c r="E161" s="8"/>
      <c r="F161" s="7"/>
      <c r="G161" s="8"/>
      <c r="H161" s="16"/>
      <c r="I161" s="8"/>
      <c r="J161" s="17"/>
    </row>
    <row r="162" spans="3:10" ht="35.25" customHeight="1">
      <c r="C162" s="15" t="s">
        <v>103</v>
      </c>
      <c r="D162" s="8"/>
      <c r="E162" s="8"/>
      <c r="F162" s="7"/>
      <c r="G162" s="8"/>
      <c r="H162" s="16"/>
      <c r="I162" s="8"/>
      <c r="J162" s="17"/>
    </row>
    <row r="163" spans="3:10" ht="15.75">
      <c r="C163" s="18" t="s">
        <v>1</v>
      </c>
      <c r="D163" s="7">
        <f>D164+D165+D166</f>
        <v>20121</v>
      </c>
      <c r="E163" s="7">
        <f>E164+E165+E166</f>
        <v>20121</v>
      </c>
      <c r="F163" s="7">
        <f>F164+F165+F166</f>
        <v>20121</v>
      </c>
      <c r="G163" s="7">
        <f>G164+G165+G166</f>
        <v>6353.7</v>
      </c>
      <c r="H163" s="16">
        <f>G163/F163</f>
        <v>0.31577456388847475</v>
      </c>
      <c r="I163" s="7">
        <f>I164+I165+I166</f>
        <v>6353.7</v>
      </c>
      <c r="J163" s="17">
        <f>I163/F163</f>
        <v>0.31577456388847475</v>
      </c>
    </row>
    <row r="164" spans="3:10" ht="15.75">
      <c r="C164" s="18" t="s">
        <v>22</v>
      </c>
      <c r="D164" s="7">
        <v>20121</v>
      </c>
      <c r="E164" s="7">
        <v>20121</v>
      </c>
      <c r="F164" s="7">
        <v>20121</v>
      </c>
      <c r="G164" s="7">
        <v>6353.7</v>
      </c>
      <c r="H164" s="16">
        <f>G164/F164</f>
        <v>0.31577456388847475</v>
      </c>
      <c r="I164" s="7">
        <v>6353.7</v>
      </c>
      <c r="J164" s="17">
        <f>I164/F164</f>
        <v>0.31577456388847475</v>
      </c>
    </row>
    <row r="165" spans="3:10" ht="15.75">
      <c r="C165" s="18" t="s">
        <v>13</v>
      </c>
      <c r="D165" s="7">
        <v>0</v>
      </c>
      <c r="E165" s="7">
        <v>0</v>
      </c>
      <c r="F165" s="7">
        <v>0</v>
      </c>
      <c r="G165" s="7">
        <v>0</v>
      </c>
      <c r="H165" s="16">
        <v>0</v>
      </c>
      <c r="I165" s="7">
        <v>0</v>
      </c>
      <c r="J165" s="17">
        <v>0</v>
      </c>
    </row>
    <row r="166" spans="3:10" ht="15.75">
      <c r="C166" s="18" t="s">
        <v>14</v>
      </c>
      <c r="D166" s="8">
        <v>0</v>
      </c>
      <c r="E166" s="8">
        <v>0</v>
      </c>
      <c r="F166" s="7">
        <v>0</v>
      </c>
      <c r="G166" s="8">
        <v>0</v>
      </c>
      <c r="H166" s="16">
        <v>0</v>
      </c>
      <c r="I166" s="8">
        <v>0</v>
      </c>
      <c r="J166" s="17">
        <v>0</v>
      </c>
    </row>
    <row r="167" spans="3:10" ht="15.75">
      <c r="C167" s="18"/>
      <c r="D167" s="8"/>
      <c r="E167" s="8"/>
      <c r="F167" s="7"/>
      <c r="G167" s="8"/>
      <c r="H167" s="16"/>
      <c r="I167" s="8"/>
      <c r="J167" s="17"/>
    </row>
    <row r="168" spans="3:10" ht="65.25" customHeight="1">
      <c r="C168" s="24" t="s">
        <v>42</v>
      </c>
      <c r="D168" s="8"/>
      <c r="E168" s="8"/>
      <c r="F168" s="7"/>
      <c r="G168" s="8"/>
      <c r="H168" s="16"/>
      <c r="I168" s="8"/>
      <c r="J168" s="17"/>
    </row>
    <row r="169" spans="3:10" s="10" customFormat="1" ht="20.25" customHeight="1">
      <c r="C169" s="28" t="s">
        <v>1</v>
      </c>
      <c r="D169" s="11">
        <f>D175+D181+D187+D193</f>
        <v>7756</v>
      </c>
      <c r="E169" s="11">
        <f>E175+E181+E187+E193</f>
        <v>7756</v>
      </c>
      <c r="F169" s="11">
        <f>F175+F181+F187+F193</f>
        <v>11756</v>
      </c>
      <c r="G169" s="11">
        <f>G175+G181+G187+G193</f>
        <v>2926.2999999999997</v>
      </c>
      <c r="H169" s="16">
        <f>G169/F169</f>
        <v>0.24891970057842802</v>
      </c>
      <c r="I169" s="11">
        <f>I175+I181+I187+I193</f>
        <v>2926.2999999999997</v>
      </c>
      <c r="J169" s="17">
        <f>I169/F169</f>
        <v>0.24891970057842802</v>
      </c>
    </row>
    <row r="170" spans="3:10" ht="24" customHeight="1">
      <c r="C170" s="18" t="s">
        <v>22</v>
      </c>
      <c r="D170" s="7">
        <f aca="true" t="shared" si="5" ref="D170:G172">D176+D182+D188+D194</f>
        <v>2817</v>
      </c>
      <c r="E170" s="7">
        <f t="shared" si="5"/>
        <v>2817</v>
      </c>
      <c r="F170" s="7">
        <f t="shared" si="5"/>
        <v>2817</v>
      </c>
      <c r="G170" s="7">
        <f t="shared" si="5"/>
        <v>0</v>
      </c>
      <c r="H170" s="16">
        <f>G170/F170</f>
        <v>0</v>
      </c>
      <c r="I170" s="7">
        <f>I176+I182+I188+I194</f>
        <v>0</v>
      </c>
      <c r="J170" s="17">
        <f>I170/F170</f>
        <v>0</v>
      </c>
    </row>
    <row r="171" spans="3:10" ht="18.75" customHeight="1">
      <c r="C171" s="18" t="s">
        <v>13</v>
      </c>
      <c r="D171" s="7">
        <f t="shared" si="5"/>
        <v>4939</v>
      </c>
      <c r="E171" s="7">
        <f t="shared" si="5"/>
        <v>4939</v>
      </c>
      <c r="F171" s="7">
        <f t="shared" si="5"/>
        <v>4939</v>
      </c>
      <c r="G171" s="7">
        <f t="shared" si="5"/>
        <v>108.7</v>
      </c>
      <c r="H171" s="16">
        <f>G171/F171</f>
        <v>0.02200850374569751</v>
      </c>
      <c r="I171" s="7">
        <f>I177+I183+I189+I195</f>
        <v>108.7</v>
      </c>
      <c r="J171" s="17">
        <f>I171/F171</f>
        <v>0.02200850374569751</v>
      </c>
    </row>
    <row r="172" spans="3:10" ht="16.5" customHeight="1">
      <c r="C172" s="18" t="s">
        <v>14</v>
      </c>
      <c r="D172" s="7">
        <f t="shared" si="5"/>
        <v>0</v>
      </c>
      <c r="E172" s="7">
        <f t="shared" si="5"/>
        <v>0</v>
      </c>
      <c r="F172" s="7">
        <f t="shared" si="5"/>
        <v>4000</v>
      </c>
      <c r="G172" s="7">
        <f t="shared" si="5"/>
        <v>2817.6</v>
      </c>
      <c r="H172" s="16">
        <f>G172/F172</f>
        <v>0.7044</v>
      </c>
      <c r="I172" s="7">
        <f>I178+I184+I190+I196</f>
        <v>2817.6</v>
      </c>
      <c r="J172" s="17">
        <f>I172/F172</f>
        <v>0.7044</v>
      </c>
    </row>
    <row r="173" spans="3:10" ht="15.75">
      <c r="C173" s="18"/>
      <c r="D173" s="8"/>
      <c r="E173" s="8"/>
      <c r="F173" s="7"/>
      <c r="G173" s="8"/>
      <c r="H173" s="16"/>
      <c r="I173" s="8"/>
      <c r="J173" s="17"/>
    </row>
    <row r="174" spans="3:10" ht="31.5">
      <c r="C174" s="41" t="s">
        <v>43</v>
      </c>
      <c r="D174" s="8"/>
      <c r="E174" s="8"/>
      <c r="F174" s="7"/>
      <c r="G174" s="8"/>
      <c r="H174" s="16"/>
      <c r="I174" s="8"/>
      <c r="J174" s="17"/>
    </row>
    <row r="175" spans="3:10" ht="15.75">
      <c r="C175" s="18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0</v>
      </c>
      <c r="H175" s="16">
        <f>G175/F175</f>
        <v>0</v>
      </c>
      <c r="I175" s="7">
        <f>I176+I177+I178</f>
        <v>0</v>
      </c>
      <c r="J175" s="17">
        <f>I175/F175</f>
        <v>0</v>
      </c>
    </row>
    <row r="176" spans="3:10" ht="15.75">
      <c r="C176" s="18" t="s">
        <v>22</v>
      </c>
      <c r="D176" s="7">
        <v>0</v>
      </c>
      <c r="E176" s="7">
        <v>0</v>
      </c>
      <c r="F176" s="7">
        <v>0</v>
      </c>
      <c r="G176" s="8">
        <v>0</v>
      </c>
      <c r="H176" s="16">
        <v>0</v>
      </c>
      <c r="I176" s="8">
        <v>0</v>
      </c>
      <c r="J176" s="17">
        <v>0</v>
      </c>
    </row>
    <row r="177" spans="3:10" ht="15.75">
      <c r="C177" s="18" t="s">
        <v>13</v>
      </c>
      <c r="D177" s="8">
        <v>0</v>
      </c>
      <c r="E177" s="8">
        <v>0</v>
      </c>
      <c r="F177" s="8">
        <v>0</v>
      </c>
      <c r="G177" s="8">
        <v>0</v>
      </c>
      <c r="H177" s="16">
        <v>0</v>
      </c>
      <c r="I177" s="8">
        <v>0</v>
      </c>
      <c r="J177" s="17">
        <v>0</v>
      </c>
    </row>
    <row r="178" spans="3:10" ht="15.75">
      <c r="C178" s="18" t="s">
        <v>14</v>
      </c>
      <c r="D178" s="8">
        <v>0</v>
      </c>
      <c r="E178" s="8">
        <v>0</v>
      </c>
      <c r="F178" s="7">
        <v>1000</v>
      </c>
      <c r="G178" s="8">
        <v>0</v>
      </c>
      <c r="H178" s="16">
        <f>G178/F178</f>
        <v>0</v>
      </c>
      <c r="I178" s="8">
        <v>0</v>
      </c>
      <c r="J178" s="17">
        <f>I178/F178</f>
        <v>0</v>
      </c>
    </row>
    <row r="179" spans="3:10" ht="15.75">
      <c r="C179" s="18"/>
      <c r="D179" s="8"/>
      <c r="E179" s="8"/>
      <c r="F179" s="7"/>
      <c r="G179" s="8"/>
      <c r="H179" s="16"/>
      <c r="I179" s="8"/>
      <c r="J179" s="17"/>
    </row>
    <row r="180" spans="3:10" ht="47.25">
      <c r="C180" s="41" t="s">
        <v>44</v>
      </c>
      <c r="D180" s="8"/>
      <c r="E180" s="8"/>
      <c r="F180" s="7"/>
      <c r="G180" s="8"/>
      <c r="H180" s="16"/>
      <c r="I180" s="8"/>
      <c r="J180" s="17"/>
    </row>
    <row r="181" spans="3:10" ht="15.75">
      <c r="C181" s="18" t="s">
        <v>1</v>
      </c>
      <c r="D181" s="7">
        <f>D182+D183+D184</f>
        <v>2817</v>
      </c>
      <c r="E181" s="7">
        <f>E182+E183+E184</f>
        <v>2817</v>
      </c>
      <c r="F181" s="7">
        <f>F182+F183+F184</f>
        <v>5817</v>
      </c>
      <c r="G181" s="7">
        <f>G182+G183+G184</f>
        <v>2817.6</v>
      </c>
      <c r="H181" s="16">
        <f>G181/F181</f>
        <v>0.48437338834450744</v>
      </c>
      <c r="I181" s="7">
        <f>I182+I183+I184</f>
        <v>2817.6</v>
      </c>
      <c r="J181" s="17">
        <f>I181/F181</f>
        <v>0.48437338834450744</v>
      </c>
    </row>
    <row r="182" spans="3:10" ht="15.75">
      <c r="C182" s="18" t="s">
        <v>22</v>
      </c>
      <c r="D182" s="7">
        <v>2817</v>
      </c>
      <c r="E182" s="7">
        <v>2817</v>
      </c>
      <c r="F182" s="7">
        <v>2817</v>
      </c>
      <c r="G182" s="8">
        <v>0</v>
      </c>
      <c r="H182" s="16">
        <f>G182/F182</f>
        <v>0</v>
      </c>
      <c r="I182" s="8">
        <v>0</v>
      </c>
      <c r="J182" s="17">
        <f>I182/F182</f>
        <v>0</v>
      </c>
    </row>
    <row r="183" spans="3:10" ht="15.75">
      <c r="C183" s="18" t="s">
        <v>13</v>
      </c>
      <c r="D183" s="8">
        <v>0</v>
      </c>
      <c r="E183" s="8">
        <v>0</v>
      </c>
      <c r="F183" s="8">
        <v>0</v>
      </c>
      <c r="G183" s="8">
        <v>0</v>
      </c>
      <c r="H183" s="16">
        <v>0</v>
      </c>
      <c r="I183" s="8">
        <v>0</v>
      </c>
      <c r="J183" s="17">
        <v>0</v>
      </c>
    </row>
    <row r="184" spans="3:10" ht="15.75">
      <c r="C184" s="18" t="s">
        <v>14</v>
      </c>
      <c r="D184" s="8">
        <v>0</v>
      </c>
      <c r="E184" s="8">
        <v>0</v>
      </c>
      <c r="F184" s="7">
        <v>3000</v>
      </c>
      <c r="G184" s="8">
        <v>2817.6</v>
      </c>
      <c r="H184" s="16">
        <f>G184/F184</f>
        <v>0.9391999999999999</v>
      </c>
      <c r="I184" s="8">
        <v>2817.6</v>
      </c>
      <c r="J184" s="17">
        <f>I184/F184</f>
        <v>0.9391999999999999</v>
      </c>
    </row>
    <row r="185" spans="3:10" ht="15.75">
      <c r="C185" s="18"/>
      <c r="D185" s="8"/>
      <c r="E185" s="8"/>
      <c r="F185" s="7"/>
      <c r="G185" s="8"/>
      <c r="H185" s="16"/>
      <c r="I185" s="8"/>
      <c r="J185" s="17"/>
    </row>
    <row r="186" spans="3:10" ht="50.25" customHeight="1">
      <c r="C186" s="41" t="s">
        <v>45</v>
      </c>
      <c r="D186" s="8"/>
      <c r="E186" s="8"/>
      <c r="F186" s="7"/>
      <c r="G186" s="8"/>
      <c r="H186" s="16"/>
      <c r="I186" s="8"/>
      <c r="J186" s="17"/>
    </row>
    <row r="187" spans="3:10" ht="15.75">
      <c r="C187" s="18" t="s">
        <v>1</v>
      </c>
      <c r="D187" s="7">
        <f>D188+D189+D190</f>
        <v>4939</v>
      </c>
      <c r="E187" s="7">
        <f>E188+E189+E190</f>
        <v>4939</v>
      </c>
      <c r="F187" s="7">
        <f>F188+F189+F190</f>
        <v>4939</v>
      </c>
      <c r="G187" s="7">
        <f>G188+G189+G190</f>
        <v>108.7</v>
      </c>
      <c r="H187" s="16">
        <f>G187/F187</f>
        <v>0.02200850374569751</v>
      </c>
      <c r="I187" s="7">
        <f>I188+I189+I190</f>
        <v>108.7</v>
      </c>
      <c r="J187" s="17">
        <f>I187/F187</f>
        <v>0.02200850374569751</v>
      </c>
    </row>
    <row r="188" spans="3:10" ht="15.75">
      <c r="C188" s="18" t="s">
        <v>22</v>
      </c>
      <c r="D188" s="7">
        <v>0</v>
      </c>
      <c r="E188" s="7">
        <v>0</v>
      </c>
      <c r="F188" s="7">
        <v>0</v>
      </c>
      <c r="G188" s="8">
        <v>0</v>
      </c>
      <c r="H188" s="16">
        <v>0</v>
      </c>
      <c r="I188" s="8">
        <v>0</v>
      </c>
      <c r="J188" s="17">
        <v>0</v>
      </c>
    </row>
    <row r="189" spans="3:10" ht="15.75">
      <c r="C189" s="18" t="s">
        <v>13</v>
      </c>
      <c r="D189" s="7">
        <v>4939</v>
      </c>
      <c r="E189" s="7">
        <v>4939</v>
      </c>
      <c r="F189" s="8">
        <v>4939</v>
      </c>
      <c r="G189" s="8">
        <v>108.7</v>
      </c>
      <c r="H189" s="16">
        <f>G189/F189</f>
        <v>0.02200850374569751</v>
      </c>
      <c r="I189" s="8">
        <v>108.7</v>
      </c>
      <c r="J189" s="17">
        <f>I189/F189</f>
        <v>0.02200850374569751</v>
      </c>
    </row>
    <row r="190" spans="3:10" ht="15.75">
      <c r="C190" s="18" t="s">
        <v>14</v>
      </c>
      <c r="D190" s="8">
        <v>0</v>
      </c>
      <c r="E190" s="8">
        <v>0</v>
      </c>
      <c r="F190" s="7">
        <v>0</v>
      </c>
      <c r="G190" s="8">
        <v>0</v>
      </c>
      <c r="H190" s="16">
        <v>0</v>
      </c>
      <c r="I190" s="8">
        <v>0</v>
      </c>
      <c r="J190" s="17">
        <v>0</v>
      </c>
    </row>
    <row r="191" spans="3:10" ht="15.75">
      <c r="C191" s="18"/>
      <c r="D191" s="8"/>
      <c r="E191" s="8"/>
      <c r="F191" s="7"/>
      <c r="G191" s="8"/>
      <c r="H191" s="16"/>
      <c r="I191" s="8"/>
      <c r="J191" s="17"/>
    </row>
    <row r="192" spans="3:10" ht="30" customHeight="1">
      <c r="C192" s="41" t="s">
        <v>46</v>
      </c>
      <c r="D192" s="8"/>
      <c r="E192" s="8"/>
      <c r="F192" s="7"/>
      <c r="G192" s="8"/>
      <c r="H192" s="16"/>
      <c r="I192" s="8"/>
      <c r="J192" s="17"/>
    </row>
    <row r="193" spans="3:10" ht="15.75">
      <c r="C193" s="18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16">
        <v>0</v>
      </c>
      <c r="I193" s="7">
        <f>I194+I195+I196</f>
        <v>0</v>
      </c>
      <c r="J193" s="17">
        <v>0</v>
      </c>
    </row>
    <row r="194" spans="3:10" ht="15.75">
      <c r="C194" s="18" t="s">
        <v>22</v>
      </c>
      <c r="D194" s="7">
        <v>0</v>
      </c>
      <c r="E194" s="7">
        <v>0</v>
      </c>
      <c r="F194" s="7">
        <v>0</v>
      </c>
      <c r="G194" s="8">
        <v>0</v>
      </c>
      <c r="H194" s="16">
        <v>0</v>
      </c>
      <c r="I194" s="8">
        <v>0</v>
      </c>
      <c r="J194" s="17">
        <v>0</v>
      </c>
    </row>
    <row r="195" spans="3:10" ht="15.75">
      <c r="C195" s="18" t="s">
        <v>13</v>
      </c>
      <c r="D195" s="8">
        <v>0</v>
      </c>
      <c r="E195" s="7">
        <v>0</v>
      </c>
      <c r="F195" s="8">
        <v>0</v>
      </c>
      <c r="G195" s="8">
        <v>0</v>
      </c>
      <c r="H195" s="16">
        <v>0</v>
      </c>
      <c r="I195" s="8">
        <v>0</v>
      </c>
      <c r="J195" s="17">
        <v>0</v>
      </c>
    </row>
    <row r="196" spans="3:10" ht="15.75">
      <c r="C196" s="18" t="s">
        <v>14</v>
      </c>
      <c r="D196" s="7">
        <v>0</v>
      </c>
      <c r="E196" s="8">
        <v>0</v>
      </c>
      <c r="F196" s="7">
        <v>0</v>
      </c>
      <c r="G196" s="8">
        <v>0</v>
      </c>
      <c r="H196" s="16">
        <v>0</v>
      </c>
      <c r="I196" s="8">
        <v>0</v>
      </c>
      <c r="J196" s="17">
        <v>0</v>
      </c>
    </row>
    <row r="197" spans="3:10" ht="15.75">
      <c r="C197" s="18"/>
      <c r="D197" s="7"/>
      <c r="E197" s="7"/>
      <c r="F197" s="7"/>
      <c r="G197" s="7"/>
      <c r="H197" s="16"/>
      <c r="I197" s="7"/>
      <c r="J197" s="17"/>
    </row>
    <row r="198" spans="3:10" ht="47.25">
      <c r="C198" s="24" t="s">
        <v>47</v>
      </c>
      <c r="D198" s="8"/>
      <c r="E198" s="8"/>
      <c r="F198" s="7"/>
      <c r="G198" s="8"/>
      <c r="H198" s="16"/>
      <c r="I198" s="8"/>
      <c r="J198" s="17"/>
    </row>
    <row r="199" spans="3:10" s="10" customFormat="1" ht="15.75">
      <c r="C199" s="28" t="s">
        <v>1</v>
      </c>
      <c r="D199" s="11">
        <f>D205+D211+D217</f>
        <v>16198</v>
      </c>
      <c r="E199" s="11">
        <f>E205+E211+E217</f>
        <v>16198</v>
      </c>
      <c r="F199" s="11">
        <f>F205+F211+F217</f>
        <v>16198</v>
      </c>
      <c r="G199" s="11">
        <f>G205+G211+G217</f>
        <v>331</v>
      </c>
      <c r="H199" s="16">
        <f>G199/F199</f>
        <v>0.020434621558217063</v>
      </c>
      <c r="I199" s="11">
        <f>I205+I211+I217</f>
        <v>331</v>
      </c>
      <c r="J199" s="17">
        <f>I199/F199</f>
        <v>0.020434621558217063</v>
      </c>
    </row>
    <row r="200" spans="3:10" ht="15.75">
      <c r="C200" s="18" t="s">
        <v>22</v>
      </c>
      <c r="D200" s="7">
        <f aca="true" t="shared" si="6" ref="D200:G202">D206+D212+D218</f>
        <v>13844</v>
      </c>
      <c r="E200" s="7">
        <f t="shared" si="6"/>
        <v>13844</v>
      </c>
      <c r="F200" s="7">
        <f t="shared" si="6"/>
        <v>13844</v>
      </c>
      <c r="G200" s="7">
        <f t="shared" si="6"/>
        <v>331</v>
      </c>
      <c r="H200" s="16">
        <f>G200/F200</f>
        <v>0.023909274776076277</v>
      </c>
      <c r="I200" s="7">
        <f>I206+I212+I218</f>
        <v>331</v>
      </c>
      <c r="J200" s="17">
        <f>I200/F200</f>
        <v>0.023909274776076277</v>
      </c>
    </row>
    <row r="201" spans="3:10" ht="15.75">
      <c r="C201" s="18" t="s">
        <v>13</v>
      </c>
      <c r="D201" s="7">
        <f t="shared" si="6"/>
        <v>2354</v>
      </c>
      <c r="E201" s="7">
        <f t="shared" si="6"/>
        <v>2354</v>
      </c>
      <c r="F201" s="7">
        <f t="shared" si="6"/>
        <v>2354</v>
      </c>
      <c r="G201" s="7">
        <f t="shared" si="6"/>
        <v>0</v>
      </c>
      <c r="H201" s="16">
        <f>G201/F201</f>
        <v>0</v>
      </c>
      <c r="I201" s="7">
        <f>I207+I213+I219</f>
        <v>0</v>
      </c>
      <c r="J201" s="17">
        <f>I201/F201</f>
        <v>0</v>
      </c>
    </row>
    <row r="202" spans="3:10" ht="15.75">
      <c r="C202" s="18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16">
        <v>0</v>
      </c>
      <c r="I202" s="7">
        <f>I208+I214+I220</f>
        <v>0</v>
      </c>
      <c r="J202" s="17">
        <v>0</v>
      </c>
    </row>
    <row r="203" spans="3:10" ht="15.75">
      <c r="C203" s="18"/>
      <c r="D203" s="8"/>
      <c r="E203" s="8"/>
      <c r="F203" s="7"/>
      <c r="G203" s="8"/>
      <c r="H203" s="16"/>
      <c r="I203" s="8"/>
      <c r="J203" s="17"/>
    </row>
    <row r="204" spans="3:10" ht="31.5">
      <c r="C204" s="18" t="s">
        <v>48</v>
      </c>
      <c r="D204" s="8"/>
      <c r="E204" s="8"/>
      <c r="F204" s="7"/>
      <c r="G204" s="8"/>
      <c r="H204" s="16"/>
      <c r="I204" s="8"/>
      <c r="J204" s="17"/>
    </row>
    <row r="205" spans="3:10" ht="15.75">
      <c r="C205" s="18" t="s">
        <v>1</v>
      </c>
      <c r="D205" s="8">
        <f>D206+D207+D208</f>
        <v>5394</v>
      </c>
      <c r="E205" s="8">
        <f>E206+E207+E208</f>
        <v>5394</v>
      </c>
      <c r="F205" s="8">
        <f>F206+F207+F208</f>
        <v>5394</v>
      </c>
      <c r="G205" s="8">
        <f>G206+G207+G208</f>
        <v>271.7</v>
      </c>
      <c r="H205" s="16">
        <f>G205/F205</f>
        <v>0.050370782350760104</v>
      </c>
      <c r="I205" s="8">
        <f>I206+I207+I208</f>
        <v>271.7</v>
      </c>
      <c r="J205" s="17">
        <f>I205/F205</f>
        <v>0.050370782350760104</v>
      </c>
    </row>
    <row r="206" spans="3:10" ht="15.75">
      <c r="C206" s="18" t="s">
        <v>22</v>
      </c>
      <c r="D206" s="8">
        <v>5394</v>
      </c>
      <c r="E206" s="8">
        <v>5394</v>
      </c>
      <c r="F206" s="7">
        <v>5394</v>
      </c>
      <c r="G206" s="8">
        <v>271.7</v>
      </c>
      <c r="H206" s="16">
        <f>G206/F206</f>
        <v>0.050370782350760104</v>
      </c>
      <c r="I206" s="8">
        <v>271.7</v>
      </c>
      <c r="J206" s="17">
        <f>I206/F206</f>
        <v>0.050370782350760104</v>
      </c>
    </row>
    <row r="207" spans="3:10" ht="15.75">
      <c r="C207" s="18" t="s">
        <v>13</v>
      </c>
      <c r="D207" s="8">
        <v>0</v>
      </c>
      <c r="E207" s="8">
        <v>0</v>
      </c>
      <c r="F207" s="7">
        <v>0</v>
      </c>
      <c r="G207" s="8">
        <v>0</v>
      </c>
      <c r="H207" s="16">
        <v>0</v>
      </c>
      <c r="I207" s="8">
        <v>0</v>
      </c>
      <c r="J207" s="17">
        <v>0</v>
      </c>
    </row>
    <row r="208" spans="3:10" ht="15.75">
      <c r="C208" s="18" t="s">
        <v>14</v>
      </c>
      <c r="D208" s="8">
        <v>0</v>
      </c>
      <c r="E208" s="8">
        <v>0</v>
      </c>
      <c r="F208" s="7">
        <v>0</v>
      </c>
      <c r="G208" s="8">
        <v>0</v>
      </c>
      <c r="H208" s="16">
        <v>0</v>
      </c>
      <c r="I208" s="8">
        <v>0</v>
      </c>
      <c r="J208" s="17">
        <v>0</v>
      </c>
    </row>
    <row r="209" spans="3:10" ht="15.75">
      <c r="C209" s="18"/>
      <c r="D209" s="8"/>
      <c r="E209" s="8"/>
      <c r="F209" s="7"/>
      <c r="G209" s="8"/>
      <c r="H209" s="16"/>
      <c r="I209" s="8"/>
      <c r="J209" s="17"/>
    </row>
    <row r="210" spans="3:10" ht="31.5">
      <c r="C210" s="18" t="s">
        <v>49</v>
      </c>
      <c r="D210" s="8"/>
      <c r="E210" s="8"/>
      <c r="F210" s="7"/>
      <c r="G210" s="8"/>
      <c r="H210" s="16"/>
      <c r="I210" s="8"/>
      <c r="J210" s="17"/>
    </row>
    <row r="211" spans="3:10" ht="15.75">
      <c r="C211" s="18" t="s">
        <v>1</v>
      </c>
      <c r="D211" s="8">
        <f>D212+D213+D214</f>
        <v>2804</v>
      </c>
      <c r="E211" s="8">
        <f>E212+E213+E214</f>
        <v>2804</v>
      </c>
      <c r="F211" s="8">
        <f>F212+F213+F214</f>
        <v>2804</v>
      </c>
      <c r="G211" s="8">
        <f>G212+G213+G214</f>
        <v>0</v>
      </c>
      <c r="H211" s="16">
        <f>G211/F211</f>
        <v>0</v>
      </c>
      <c r="I211" s="8">
        <f>I212+I213+I214</f>
        <v>0</v>
      </c>
      <c r="J211" s="17">
        <f>I211/F211</f>
        <v>0</v>
      </c>
    </row>
    <row r="212" spans="3:10" ht="15.75">
      <c r="C212" s="18" t="s">
        <v>22</v>
      </c>
      <c r="D212" s="8">
        <v>450</v>
      </c>
      <c r="E212" s="8">
        <v>450</v>
      </c>
      <c r="F212" s="7">
        <v>450</v>
      </c>
      <c r="G212" s="8">
        <v>0</v>
      </c>
      <c r="H212" s="16">
        <f>G212/F212</f>
        <v>0</v>
      </c>
      <c r="I212" s="8">
        <v>0</v>
      </c>
      <c r="J212" s="17">
        <f>I212/F212</f>
        <v>0</v>
      </c>
    </row>
    <row r="213" spans="3:10" ht="15.75">
      <c r="C213" s="18" t="s">
        <v>13</v>
      </c>
      <c r="D213" s="8">
        <v>2354</v>
      </c>
      <c r="E213" s="8">
        <v>2354</v>
      </c>
      <c r="F213" s="7">
        <v>2354</v>
      </c>
      <c r="G213" s="8">
        <v>0</v>
      </c>
      <c r="H213" s="16">
        <f>G213/F213</f>
        <v>0</v>
      </c>
      <c r="I213" s="8">
        <v>0</v>
      </c>
      <c r="J213" s="17">
        <f>I213/F213</f>
        <v>0</v>
      </c>
    </row>
    <row r="214" spans="3:10" ht="15.75">
      <c r="C214" s="18" t="s">
        <v>14</v>
      </c>
      <c r="D214" s="8">
        <v>0</v>
      </c>
      <c r="E214" s="8">
        <v>0</v>
      </c>
      <c r="F214" s="7">
        <v>0</v>
      </c>
      <c r="G214" s="8">
        <v>0</v>
      </c>
      <c r="H214" s="16">
        <v>0</v>
      </c>
      <c r="I214" s="8">
        <v>0</v>
      </c>
      <c r="J214" s="17">
        <v>0</v>
      </c>
    </row>
    <row r="215" spans="3:10" ht="15.75">
      <c r="C215" s="18"/>
      <c r="D215" s="8"/>
      <c r="E215" s="8"/>
      <c r="F215" s="7"/>
      <c r="G215" s="8"/>
      <c r="H215" s="16"/>
      <c r="I215" s="8"/>
      <c r="J215" s="17"/>
    </row>
    <row r="216" spans="3:10" ht="63">
      <c r="C216" s="18" t="s">
        <v>50</v>
      </c>
      <c r="D216" s="8"/>
      <c r="E216" s="8"/>
      <c r="F216" s="7"/>
      <c r="G216" s="8"/>
      <c r="H216" s="16"/>
      <c r="I216" s="8"/>
      <c r="J216" s="17"/>
    </row>
    <row r="217" spans="3:10" ht="15.75">
      <c r="C217" s="18" t="s">
        <v>1</v>
      </c>
      <c r="D217" s="8">
        <f>D218+D219+D220</f>
        <v>8000</v>
      </c>
      <c r="E217" s="8">
        <f>E218+E219+E220</f>
        <v>8000</v>
      </c>
      <c r="F217" s="8">
        <f>F218+F219+F220</f>
        <v>8000</v>
      </c>
      <c r="G217" s="8">
        <f>G218+G219+G220</f>
        <v>59.3</v>
      </c>
      <c r="H217" s="16">
        <f>G217/F217</f>
        <v>0.0074125</v>
      </c>
      <c r="I217" s="8">
        <f>I218+I219+I220</f>
        <v>59.3</v>
      </c>
      <c r="J217" s="17">
        <f>I217/F217</f>
        <v>0.0074125</v>
      </c>
    </row>
    <row r="218" spans="3:10" ht="15.75">
      <c r="C218" s="18" t="s">
        <v>22</v>
      </c>
      <c r="D218" s="8">
        <v>8000</v>
      </c>
      <c r="E218" s="8">
        <v>8000</v>
      </c>
      <c r="F218" s="7">
        <v>8000</v>
      </c>
      <c r="G218" s="8">
        <v>59.3</v>
      </c>
      <c r="H218" s="16">
        <f>G218/F218</f>
        <v>0.0074125</v>
      </c>
      <c r="I218" s="8">
        <v>59.3</v>
      </c>
      <c r="J218" s="17">
        <f>I218/F218</f>
        <v>0.0074125</v>
      </c>
    </row>
    <row r="219" spans="3:10" ht="15.75">
      <c r="C219" s="18" t="s">
        <v>13</v>
      </c>
      <c r="D219" s="8">
        <v>0</v>
      </c>
      <c r="E219" s="8">
        <v>0</v>
      </c>
      <c r="F219" s="7">
        <v>0</v>
      </c>
      <c r="G219" s="8">
        <v>0</v>
      </c>
      <c r="H219" s="16">
        <v>0</v>
      </c>
      <c r="I219" s="8">
        <v>0</v>
      </c>
      <c r="J219" s="17">
        <v>0</v>
      </c>
    </row>
    <row r="220" spans="3:10" ht="15.75">
      <c r="C220" s="18" t="s">
        <v>14</v>
      </c>
      <c r="D220" s="8">
        <v>0</v>
      </c>
      <c r="E220" s="8">
        <v>0</v>
      </c>
      <c r="F220" s="7">
        <v>0</v>
      </c>
      <c r="G220" s="8">
        <v>0</v>
      </c>
      <c r="H220" s="16">
        <v>0</v>
      </c>
      <c r="I220" s="8">
        <v>0</v>
      </c>
      <c r="J220" s="17">
        <v>0</v>
      </c>
    </row>
    <row r="221" spans="3:10" ht="15.75">
      <c r="C221" s="18"/>
      <c r="D221" s="8"/>
      <c r="E221" s="8"/>
      <c r="F221" s="7"/>
      <c r="G221" s="8"/>
      <c r="H221" s="16"/>
      <c r="I221" s="8"/>
      <c r="J221" s="17"/>
    </row>
    <row r="222" spans="3:10" ht="84" customHeight="1">
      <c r="C222" s="28" t="s">
        <v>51</v>
      </c>
      <c r="D222" s="8"/>
      <c r="E222" s="8"/>
      <c r="F222" s="7"/>
      <c r="G222" s="8"/>
      <c r="H222" s="16"/>
      <c r="I222" s="8"/>
      <c r="J222" s="17"/>
    </row>
    <row r="223" spans="3:10" s="10" customFormat="1" ht="18.75" customHeight="1">
      <c r="C223" s="28" t="s">
        <v>1</v>
      </c>
      <c r="D223" s="11">
        <f aca="true" t="shared" si="7" ref="D223:G224">D235+D241+D247+D253+D259+D229</f>
        <v>134786.3</v>
      </c>
      <c r="E223" s="11">
        <f t="shared" si="7"/>
        <v>134836.3</v>
      </c>
      <c r="F223" s="11">
        <f t="shared" si="7"/>
        <v>134786.3</v>
      </c>
      <c r="G223" s="11">
        <f t="shared" si="7"/>
        <v>22762.2</v>
      </c>
      <c r="H223" s="16">
        <f>G223/F223</f>
        <v>0.1688762136804705</v>
      </c>
      <c r="I223" s="11">
        <f>I235+I241+I247+I253+I259+I229</f>
        <v>22762.2</v>
      </c>
      <c r="J223" s="17">
        <f>I223/F223</f>
        <v>0.1688762136804705</v>
      </c>
    </row>
    <row r="224" spans="3:10" ht="15.75">
      <c r="C224" s="18" t="s">
        <v>22</v>
      </c>
      <c r="D224" s="7">
        <f t="shared" si="7"/>
        <v>132399.3</v>
      </c>
      <c r="E224" s="7">
        <f t="shared" si="7"/>
        <v>132449.3</v>
      </c>
      <c r="F224" s="7">
        <f t="shared" si="7"/>
        <v>132399.3</v>
      </c>
      <c r="G224" s="7">
        <f t="shared" si="7"/>
        <v>22762.2</v>
      </c>
      <c r="H224" s="16">
        <f>G224/F224</f>
        <v>0.17192084852412365</v>
      </c>
      <c r="I224" s="7">
        <f>I236+I242+I248+I254+I260+I230</f>
        <v>22762.2</v>
      </c>
      <c r="J224" s="17">
        <f>I224/F224</f>
        <v>0.17192084852412365</v>
      </c>
    </row>
    <row r="225" spans="3:10" ht="15.75">
      <c r="C225" s="18" t="s">
        <v>13</v>
      </c>
      <c r="D225" s="7">
        <f aca="true" t="shared" si="8" ref="D225:G226">D237+D243+D249+D255+D261</f>
        <v>0</v>
      </c>
      <c r="E225" s="7">
        <f t="shared" si="8"/>
        <v>0</v>
      </c>
      <c r="F225" s="7">
        <f t="shared" si="8"/>
        <v>0</v>
      </c>
      <c r="G225" s="7">
        <f t="shared" si="8"/>
        <v>0</v>
      </c>
      <c r="H225" s="16">
        <v>0</v>
      </c>
      <c r="I225" s="7">
        <f>I237+I243+I249+I255+I261</f>
        <v>0</v>
      </c>
      <c r="J225" s="17">
        <v>0</v>
      </c>
    </row>
    <row r="226" spans="3:10" ht="15.75">
      <c r="C226" s="18" t="s">
        <v>14</v>
      </c>
      <c r="D226" s="7">
        <f t="shared" si="8"/>
        <v>0</v>
      </c>
      <c r="E226" s="7">
        <f t="shared" si="8"/>
        <v>0</v>
      </c>
      <c r="F226" s="7">
        <f t="shared" si="8"/>
        <v>0</v>
      </c>
      <c r="G226" s="7">
        <f t="shared" si="8"/>
        <v>0</v>
      </c>
      <c r="H226" s="16">
        <v>0</v>
      </c>
      <c r="I226" s="7">
        <f>I238+I244+I250+I256+I262</f>
        <v>0</v>
      </c>
      <c r="J226" s="17">
        <v>0</v>
      </c>
    </row>
    <row r="227" spans="3:10" ht="15.75">
      <c r="C227" s="18"/>
      <c r="D227" s="8"/>
      <c r="E227" s="8"/>
      <c r="F227" s="7"/>
      <c r="G227" s="8"/>
      <c r="H227" s="16"/>
      <c r="I227" s="8"/>
      <c r="J227" s="17"/>
    </row>
    <row r="228" spans="3:10" ht="31.5">
      <c r="C228" s="15" t="s">
        <v>5</v>
      </c>
      <c r="D228" s="8"/>
      <c r="E228" s="8"/>
      <c r="F228" s="7"/>
      <c r="G228" s="8"/>
      <c r="H228" s="16"/>
      <c r="I228" s="8"/>
      <c r="J228" s="17"/>
    </row>
    <row r="229" spans="3:10" ht="15.75">
      <c r="C229" s="18" t="s">
        <v>1</v>
      </c>
      <c r="D229" s="8">
        <f>D230+D231+D232</f>
        <v>54819</v>
      </c>
      <c r="E229" s="8">
        <f>E230+E231+E232</f>
        <v>54869</v>
      </c>
      <c r="F229" s="8">
        <f>F230+F231+F232</f>
        <v>54819</v>
      </c>
      <c r="G229" s="8">
        <f>G230+G231+G232</f>
        <v>6786</v>
      </c>
      <c r="H229" s="16">
        <f>G229/F229</f>
        <v>0.12378919717616155</v>
      </c>
      <c r="I229" s="8">
        <f>I230+I231+I232</f>
        <v>6786</v>
      </c>
      <c r="J229" s="17">
        <f>I229/F229</f>
        <v>0.12378919717616155</v>
      </c>
    </row>
    <row r="230" spans="3:10" ht="15.75">
      <c r="C230" s="18" t="s">
        <v>22</v>
      </c>
      <c r="D230" s="7">
        <v>52432</v>
      </c>
      <c r="E230" s="7">
        <v>52482</v>
      </c>
      <c r="F230" s="7">
        <v>52432</v>
      </c>
      <c r="G230" s="8">
        <v>6786</v>
      </c>
      <c r="H230" s="16">
        <f>G230/F230</f>
        <v>0.12942477876106195</v>
      </c>
      <c r="I230" s="8">
        <v>6786</v>
      </c>
      <c r="J230" s="17">
        <f>I230/F230</f>
        <v>0.12942477876106195</v>
      </c>
    </row>
    <row r="231" spans="3:10" ht="17.25" customHeight="1">
      <c r="C231" s="18" t="s">
        <v>13</v>
      </c>
      <c r="D231" s="8">
        <v>2387</v>
      </c>
      <c r="E231" s="8">
        <v>2387</v>
      </c>
      <c r="F231" s="8">
        <v>2387</v>
      </c>
      <c r="G231" s="8">
        <v>0</v>
      </c>
      <c r="H231" s="16">
        <f>G231/F231</f>
        <v>0</v>
      </c>
      <c r="I231" s="8">
        <v>0</v>
      </c>
      <c r="J231" s="17">
        <f>I231/F231</f>
        <v>0</v>
      </c>
    </row>
    <row r="232" spans="3:10" ht="15.75">
      <c r="C232" s="18" t="s">
        <v>14</v>
      </c>
      <c r="D232" s="8">
        <v>0</v>
      </c>
      <c r="E232" s="8">
        <v>0</v>
      </c>
      <c r="F232" s="8">
        <v>0</v>
      </c>
      <c r="G232" s="8">
        <v>0</v>
      </c>
      <c r="H232" s="16">
        <v>0</v>
      </c>
      <c r="I232" s="8">
        <v>0</v>
      </c>
      <c r="J232" s="17">
        <v>0</v>
      </c>
    </row>
    <row r="233" spans="3:10" ht="15.75">
      <c r="C233" s="18"/>
      <c r="D233" s="8"/>
      <c r="E233" s="8"/>
      <c r="F233" s="7"/>
      <c r="G233" s="8"/>
      <c r="H233" s="16"/>
      <c r="I233" s="8"/>
      <c r="J233" s="17"/>
    </row>
    <row r="234" spans="3:10" ht="60" customHeight="1">
      <c r="C234" s="15" t="s">
        <v>52</v>
      </c>
      <c r="D234" s="8"/>
      <c r="E234" s="8"/>
      <c r="F234" s="7"/>
      <c r="G234" s="8"/>
      <c r="H234" s="16"/>
      <c r="I234" s="8"/>
      <c r="J234" s="17"/>
    </row>
    <row r="235" spans="3:10" ht="15.75">
      <c r="C235" s="18" t="s">
        <v>1</v>
      </c>
      <c r="D235" s="7">
        <f>D236+D237+D238</f>
        <v>300</v>
      </c>
      <c r="E235" s="7">
        <f>E236+E237+E238</f>
        <v>300</v>
      </c>
      <c r="F235" s="7">
        <f>F236+F237+F238</f>
        <v>300</v>
      </c>
      <c r="G235" s="7">
        <f>G236+G237+G238</f>
        <v>0</v>
      </c>
      <c r="H235" s="16">
        <f>G235/F235</f>
        <v>0</v>
      </c>
      <c r="I235" s="7">
        <f>I236+I237+I238</f>
        <v>0</v>
      </c>
      <c r="J235" s="17">
        <f>I235/F235</f>
        <v>0</v>
      </c>
    </row>
    <row r="236" spans="3:10" ht="15.75">
      <c r="C236" s="18" t="s">
        <v>22</v>
      </c>
      <c r="D236" s="7">
        <v>300</v>
      </c>
      <c r="E236" s="7">
        <v>300</v>
      </c>
      <c r="F236" s="7">
        <v>300</v>
      </c>
      <c r="G236" s="8">
        <v>0</v>
      </c>
      <c r="H236" s="16">
        <f>G236/F236</f>
        <v>0</v>
      </c>
      <c r="I236" s="8">
        <v>0</v>
      </c>
      <c r="J236" s="17">
        <f>I236/F236</f>
        <v>0</v>
      </c>
    </row>
    <row r="237" spans="3:10" ht="15.75">
      <c r="C237" s="18" t="s">
        <v>13</v>
      </c>
      <c r="D237" s="7">
        <v>0</v>
      </c>
      <c r="E237" s="7">
        <v>0</v>
      </c>
      <c r="F237" s="7">
        <v>0</v>
      </c>
      <c r="G237" s="8">
        <v>0</v>
      </c>
      <c r="H237" s="16">
        <v>0</v>
      </c>
      <c r="I237" s="8">
        <v>0</v>
      </c>
      <c r="J237" s="17">
        <v>0</v>
      </c>
    </row>
    <row r="238" spans="3:10" ht="15.75">
      <c r="C238" s="18" t="s">
        <v>14</v>
      </c>
      <c r="D238" s="8">
        <v>0</v>
      </c>
      <c r="E238" s="8">
        <v>0</v>
      </c>
      <c r="F238" s="8">
        <v>0</v>
      </c>
      <c r="G238" s="8">
        <v>0</v>
      </c>
      <c r="H238" s="16">
        <v>0</v>
      </c>
      <c r="I238" s="8">
        <v>0</v>
      </c>
      <c r="J238" s="17">
        <v>0</v>
      </c>
    </row>
    <row r="239" spans="3:10" ht="15.75">
      <c r="C239" s="18"/>
      <c r="D239" s="8"/>
      <c r="E239" s="8"/>
      <c r="F239" s="7"/>
      <c r="G239" s="8"/>
      <c r="H239" s="16"/>
      <c r="I239" s="8"/>
      <c r="J239" s="17"/>
    </row>
    <row r="240" spans="3:10" ht="63">
      <c r="C240" s="18" t="s">
        <v>53</v>
      </c>
      <c r="D240" s="8"/>
      <c r="E240" s="8"/>
      <c r="F240" s="7"/>
      <c r="G240" s="8"/>
      <c r="H240" s="16"/>
      <c r="I240" s="8"/>
      <c r="J240" s="17"/>
    </row>
    <row r="241" spans="3:10" ht="15.75">
      <c r="C241" s="18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239.6</v>
      </c>
      <c r="H241" s="16">
        <f>G241/F241</f>
        <v>0.1843076923076923</v>
      </c>
      <c r="I241" s="8">
        <f>I242+I243+I244</f>
        <v>239.6</v>
      </c>
      <c r="J241" s="17">
        <f>I241/F241</f>
        <v>0.1843076923076923</v>
      </c>
    </row>
    <row r="242" spans="3:10" ht="15.75">
      <c r="C242" s="18" t="s">
        <v>22</v>
      </c>
      <c r="D242" s="8">
        <v>1300</v>
      </c>
      <c r="E242" s="8">
        <v>1300</v>
      </c>
      <c r="F242" s="7">
        <v>1300</v>
      </c>
      <c r="G242" s="8">
        <v>239.6</v>
      </c>
      <c r="H242" s="16">
        <f>G242/F242</f>
        <v>0.1843076923076923</v>
      </c>
      <c r="I242" s="8">
        <v>239.6</v>
      </c>
      <c r="J242" s="17">
        <f>I242/F242</f>
        <v>0.1843076923076923</v>
      </c>
    </row>
    <row r="243" spans="3:10" ht="15.75">
      <c r="C243" s="18" t="s">
        <v>13</v>
      </c>
      <c r="D243" s="8">
        <v>0</v>
      </c>
      <c r="E243" s="8">
        <v>0</v>
      </c>
      <c r="F243" s="7">
        <v>0</v>
      </c>
      <c r="G243" s="8">
        <v>0</v>
      </c>
      <c r="H243" s="16">
        <v>0</v>
      </c>
      <c r="I243" s="8">
        <v>0</v>
      </c>
      <c r="J243" s="17">
        <v>0</v>
      </c>
    </row>
    <row r="244" spans="3:10" ht="15.75">
      <c r="C244" s="18" t="s">
        <v>14</v>
      </c>
      <c r="D244" s="8">
        <v>0</v>
      </c>
      <c r="E244" s="8">
        <v>0</v>
      </c>
      <c r="F244" s="7">
        <v>0</v>
      </c>
      <c r="G244" s="8">
        <v>0</v>
      </c>
      <c r="H244" s="16">
        <v>0</v>
      </c>
      <c r="I244" s="8">
        <v>0</v>
      </c>
      <c r="J244" s="17">
        <v>0</v>
      </c>
    </row>
    <row r="245" spans="3:10" ht="15.75">
      <c r="C245" s="18"/>
      <c r="D245" s="8"/>
      <c r="E245" s="8"/>
      <c r="F245" s="7"/>
      <c r="G245" s="8"/>
      <c r="H245" s="16"/>
      <c r="I245" s="8"/>
      <c r="J245" s="17"/>
    </row>
    <row r="246" spans="3:10" ht="31.5">
      <c r="C246" s="18" t="s">
        <v>54</v>
      </c>
      <c r="D246" s="8"/>
      <c r="E246" s="8"/>
      <c r="F246" s="7"/>
      <c r="G246" s="8"/>
      <c r="H246" s="16"/>
      <c r="I246" s="8"/>
      <c r="J246" s="17"/>
    </row>
    <row r="247" spans="3:10" ht="15.75">
      <c r="C247" s="18" t="s">
        <v>1</v>
      </c>
      <c r="D247" s="8">
        <f>D248+D249+D250</f>
        <v>1560</v>
      </c>
      <c r="E247" s="8">
        <f>E248+E249+E250</f>
        <v>1560</v>
      </c>
      <c r="F247" s="8">
        <f>F248+F249+F250</f>
        <v>1560</v>
      </c>
      <c r="G247" s="8">
        <f>G248+G249+G250</f>
        <v>0</v>
      </c>
      <c r="H247" s="16">
        <f>G247/F247</f>
        <v>0</v>
      </c>
      <c r="I247" s="8">
        <f>I248+I249+I250</f>
        <v>0</v>
      </c>
      <c r="J247" s="17">
        <f>I247/F247</f>
        <v>0</v>
      </c>
    </row>
    <row r="248" spans="3:10" ht="15.75">
      <c r="C248" s="18" t="s">
        <v>22</v>
      </c>
      <c r="D248" s="8">
        <v>1560</v>
      </c>
      <c r="E248" s="8">
        <v>1560</v>
      </c>
      <c r="F248" s="7">
        <v>1560</v>
      </c>
      <c r="G248" s="8">
        <v>0</v>
      </c>
      <c r="H248" s="16">
        <f>G248/F248</f>
        <v>0</v>
      </c>
      <c r="I248" s="8">
        <v>0</v>
      </c>
      <c r="J248" s="17">
        <f>I248/F248</f>
        <v>0</v>
      </c>
    </row>
    <row r="249" spans="3:10" ht="15.75">
      <c r="C249" s="18" t="s">
        <v>13</v>
      </c>
      <c r="D249" s="8">
        <v>0</v>
      </c>
      <c r="E249" s="8">
        <v>0</v>
      </c>
      <c r="F249" s="7">
        <v>0</v>
      </c>
      <c r="G249" s="8">
        <v>0</v>
      </c>
      <c r="H249" s="16">
        <v>0</v>
      </c>
      <c r="I249" s="8">
        <v>0</v>
      </c>
      <c r="J249" s="17">
        <v>0</v>
      </c>
    </row>
    <row r="250" spans="3:10" ht="15.75">
      <c r="C250" s="18" t="s">
        <v>14</v>
      </c>
      <c r="D250" s="8">
        <v>0</v>
      </c>
      <c r="E250" s="8">
        <v>0</v>
      </c>
      <c r="F250" s="7">
        <v>0</v>
      </c>
      <c r="G250" s="8">
        <v>0</v>
      </c>
      <c r="H250" s="16">
        <v>0</v>
      </c>
      <c r="I250" s="8">
        <v>0</v>
      </c>
      <c r="J250" s="17">
        <v>0</v>
      </c>
    </row>
    <row r="251" spans="3:10" ht="15.75">
      <c r="C251" s="18"/>
      <c r="D251" s="8"/>
      <c r="E251" s="8"/>
      <c r="F251" s="7"/>
      <c r="G251" s="8"/>
      <c r="H251" s="16"/>
      <c r="I251" s="8"/>
      <c r="J251" s="17"/>
    </row>
    <row r="252" spans="3:10" ht="31.5">
      <c r="C252" s="18" t="s">
        <v>55</v>
      </c>
      <c r="D252" s="8"/>
      <c r="E252" s="8"/>
      <c r="F252" s="7"/>
      <c r="G252" s="8"/>
      <c r="H252" s="16"/>
      <c r="I252" s="8"/>
      <c r="J252" s="17"/>
    </row>
    <row r="253" spans="3:10" ht="15.75">
      <c r="C253" s="18" t="s">
        <v>1</v>
      </c>
      <c r="D253" s="8">
        <f>D254+D255+D256</f>
        <v>80</v>
      </c>
      <c r="E253" s="8">
        <f>E254+E255+E256</f>
        <v>80</v>
      </c>
      <c r="F253" s="8">
        <f>F254+F255+F256</f>
        <v>80</v>
      </c>
      <c r="G253" s="8">
        <f>G254+G255+G256</f>
        <v>0</v>
      </c>
      <c r="H253" s="16">
        <f>G253/F253</f>
        <v>0</v>
      </c>
      <c r="I253" s="8">
        <f>I254+I255+I256</f>
        <v>0</v>
      </c>
      <c r="J253" s="17">
        <f>I253/F253</f>
        <v>0</v>
      </c>
    </row>
    <row r="254" spans="3:10" ht="15.75">
      <c r="C254" s="18" t="s">
        <v>22</v>
      </c>
      <c r="D254" s="8">
        <v>80</v>
      </c>
      <c r="E254" s="8">
        <v>80</v>
      </c>
      <c r="F254" s="7">
        <v>80</v>
      </c>
      <c r="G254" s="8">
        <v>0</v>
      </c>
      <c r="H254" s="16">
        <f>G254/F254</f>
        <v>0</v>
      </c>
      <c r="I254" s="8">
        <v>0</v>
      </c>
      <c r="J254" s="17">
        <f>I254/F254</f>
        <v>0</v>
      </c>
    </row>
    <row r="255" spans="3:10" ht="15.75">
      <c r="C255" s="18" t="s">
        <v>13</v>
      </c>
      <c r="D255" s="8">
        <v>0</v>
      </c>
      <c r="E255" s="8">
        <v>0</v>
      </c>
      <c r="F255" s="7">
        <v>0</v>
      </c>
      <c r="G255" s="8">
        <v>0</v>
      </c>
      <c r="H255" s="16">
        <v>0</v>
      </c>
      <c r="I255" s="8">
        <v>0</v>
      </c>
      <c r="J255" s="17">
        <v>0</v>
      </c>
    </row>
    <row r="256" spans="3:10" ht="15.75">
      <c r="C256" s="18" t="s">
        <v>14</v>
      </c>
      <c r="D256" s="8">
        <v>0</v>
      </c>
      <c r="E256" s="8">
        <v>0</v>
      </c>
      <c r="F256" s="7">
        <v>0</v>
      </c>
      <c r="G256" s="8">
        <v>0</v>
      </c>
      <c r="H256" s="16">
        <v>0</v>
      </c>
      <c r="I256" s="8">
        <v>0</v>
      </c>
      <c r="J256" s="17">
        <v>0</v>
      </c>
    </row>
    <row r="257" spans="3:10" ht="15.75">
      <c r="C257" s="18"/>
      <c r="D257" s="8"/>
      <c r="E257" s="8"/>
      <c r="F257" s="7"/>
      <c r="G257" s="8"/>
      <c r="H257" s="16"/>
      <c r="I257" s="8"/>
      <c r="J257" s="17"/>
    </row>
    <row r="258" spans="3:10" ht="15.75">
      <c r="C258" s="18" t="s">
        <v>79</v>
      </c>
      <c r="D258" s="8"/>
      <c r="E258" s="8"/>
      <c r="F258" s="7"/>
      <c r="G258" s="8"/>
      <c r="H258" s="16"/>
      <c r="I258" s="8"/>
      <c r="J258" s="17"/>
    </row>
    <row r="259" spans="3:10" ht="15.75">
      <c r="C259" s="18" t="s">
        <v>1</v>
      </c>
      <c r="D259" s="8">
        <f>D260+D261+D262</f>
        <v>76727.3</v>
      </c>
      <c r="E259" s="8">
        <f>E260+E261+E262</f>
        <v>76727.3</v>
      </c>
      <c r="F259" s="8">
        <f>F260+F261+F262</f>
        <v>76727.3</v>
      </c>
      <c r="G259" s="8">
        <f>G260+G261+G262</f>
        <v>15736.6</v>
      </c>
      <c r="H259" s="16">
        <f>G259/F259</f>
        <v>0.20509779439651857</v>
      </c>
      <c r="I259" s="8">
        <f>I260+I261+I262</f>
        <v>15736.6</v>
      </c>
      <c r="J259" s="17">
        <f>I259/F259</f>
        <v>0.20509779439651857</v>
      </c>
    </row>
    <row r="260" spans="3:10" ht="15.75">
      <c r="C260" s="18" t="s">
        <v>22</v>
      </c>
      <c r="D260" s="8">
        <v>76727.3</v>
      </c>
      <c r="E260" s="8">
        <v>76727.3</v>
      </c>
      <c r="F260" s="7">
        <v>76727.3</v>
      </c>
      <c r="G260" s="8">
        <v>15736.6</v>
      </c>
      <c r="H260" s="16">
        <f>G260/F260</f>
        <v>0.20509779439651857</v>
      </c>
      <c r="I260" s="8">
        <v>15736.6</v>
      </c>
      <c r="J260" s="17">
        <f>I260/F260</f>
        <v>0.20509779439651857</v>
      </c>
    </row>
    <row r="261" spans="3:10" ht="15.75">
      <c r="C261" s="18" t="s">
        <v>13</v>
      </c>
      <c r="D261" s="8">
        <v>0</v>
      </c>
      <c r="E261" s="8">
        <v>0</v>
      </c>
      <c r="F261" s="7">
        <v>0</v>
      </c>
      <c r="G261" s="8">
        <v>0</v>
      </c>
      <c r="H261" s="16">
        <v>0</v>
      </c>
      <c r="I261" s="8">
        <v>0</v>
      </c>
      <c r="J261" s="17">
        <v>0</v>
      </c>
    </row>
    <row r="262" spans="3:10" ht="15.75">
      <c r="C262" s="18" t="s">
        <v>14</v>
      </c>
      <c r="D262" s="8">
        <v>0</v>
      </c>
      <c r="E262" s="8">
        <v>0</v>
      </c>
      <c r="F262" s="7">
        <v>0</v>
      </c>
      <c r="G262" s="8">
        <v>0</v>
      </c>
      <c r="H262" s="16">
        <v>0</v>
      </c>
      <c r="I262" s="8">
        <v>0</v>
      </c>
      <c r="J262" s="17">
        <v>0</v>
      </c>
    </row>
    <row r="263" spans="3:10" ht="15.75">
      <c r="C263" s="18"/>
      <c r="D263" s="8"/>
      <c r="E263" s="8"/>
      <c r="F263" s="7"/>
      <c r="G263" s="8"/>
      <c r="H263" s="16"/>
      <c r="I263" s="8"/>
      <c r="J263" s="17"/>
    </row>
    <row r="264" spans="3:10" ht="54.75" customHeight="1">
      <c r="C264" s="24" t="s">
        <v>56</v>
      </c>
      <c r="D264" s="8"/>
      <c r="E264" s="8"/>
      <c r="F264" s="7"/>
      <c r="G264" s="8"/>
      <c r="H264" s="16"/>
      <c r="I264" s="8"/>
      <c r="J264" s="17"/>
    </row>
    <row r="265" spans="3:10" s="10" customFormat="1" ht="15.75">
      <c r="C265" s="28" t="s">
        <v>1</v>
      </c>
      <c r="D265" s="11">
        <f>D271+D277+D283+D289+D295+D301</f>
        <v>58813.2</v>
      </c>
      <c r="E265" s="11">
        <f>E271+E277+E283+E289+E295+E301</f>
        <v>70810</v>
      </c>
      <c r="F265" s="11">
        <f>F271+F277+F283+F289+F295+F301</f>
        <v>2618478.2</v>
      </c>
      <c r="G265" s="11">
        <f>G271+G277+G283+G289+G295+G301</f>
        <v>418262.4</v>
      </c>
      <c r="H265" s="16">
        <f>G265/F265</f>
        <v>0.15973491778545262</v>
      </c>
      <c r="I265" s="11">
        <f>I271+I277+I283+I289+I295+I301</f>
        <v>418261.7</v>
      </c>
      <c r="J265" s="17">
        <f>I265/F265</f>
        <v>0.15973465045460375</v>
      </c>
    </row>
    <row r="266" spans="3:10" ht="15.75">
      <c r="C266" s="18" t="s">
        <v>22</v>
      </c>
      <c r="D266" s="7">
        <f aca="true" t="shared" si="9" ref="D266:G268">D272+D278+D284+D290+D296+D302</f>
        <v>11483.2</v>
      </c>
      <c r="E266" s="7">
        <f t="shared" si="9"/>
        <v>11483.2</v>
      </c>
      <c r="F266" s="7">
        <f t="shared" si="9"/>
        <v>11483.2</v>
      </c>
      <c r="G266" s="7">
        <f t="shared" si="9"/>
        <v>80.2</v>
      </c>
      <c r="H266" s="16">
        <f>G266/F266</f>
        <v>0.006984115925874321</v>
      </c>
      <c r="I266" s="7">
        <f>I272+I278+I284+I290+I296+I302</f>
        <v>80.2</v>
      </c>
      <c r="J266" s="17">
        <f>I266/F266</f>
        <v>0.006984115925874321</v>
      </c>
    </row>
    <row r="267" spans="3:10" ht="15.75" customHeight="1">
      <c r="C267" s="18" t="s">
        <v>13</v>
      </c>
      <c r="D267" s="7">
        <f t="shared" si="9"/>
        <v>47330</v>
      </c>
      <c r="E267" s="7">
        <f t="shared" si="9"/>
        <v>59326.8</v>
      </c>
      <c r="F267" s="7">
        <f t="shared" si="9"/>
        <v>47330</v>
      </c>
      <c r="G267" s="7">
        <f t="shared" si="9"/>
        <v>8182.2</v>
      </c>
      <c r="H267" s="16">
        <f>G267/F267</f>
        <v>0.1728755546165223</v>
      </c>
      <c r="I267" s="7">
        <f>I273+I279+I285+I291+I297+I303</f>
        <v>8181.5</v>
      </c>
      <c r="J267" s="17">
        <f>I267/F267</f>
        <v>0.17286076484259455</v>
      </c>
    </row>
    <row r="268" spans="3:10" ht="15.75" customHeight="1">
      <c r="C268" s="18" t="s">
        <v>14</v>
      </c>
      <c r="D268" s="7">
        <f t="shared" si="9"/>
        <v>0</v>
      </c>
      <c r="E268" s="7">
        <f t="shared" si="9"/>
        <v>0</v>
      </c>
      <c r="F268" s="7">
        <f t="shared" si="9"/>
        <v>2559665</v>
      </c>
      <c r="G268" s="7">
        <f t="shared" si="9"/>
        <v>410000</v>
      </c>
      <c r="H268" s="16">
        <f>G268/F268</f>
        <v>0.1601772106896801</v>
      </c>
      <c r="I268" s="7">
        <f>I274+I280+I286+I292+I298+I304</f>
        <v>410000</v>
      </c>
      <c r="J268" s="17">
        <f>I268/F268</f>
        <v>0.1601772106896801</v>
      </c>
    </row>
    <row r="269" spans="3:10" ht="15.75" customHeight="1">
      <c r="C269" s="18"/>
      <c r="D269" s="8"/>
      <c r="E269" s="8"/>
      <c r="F269" s="7"/>
      <c r="G269" s="8"/>
      <c r="H269" s="16"/>
      <c r="I269" s="8"/>
      <c r="J269" s="17"/>
    </row>
    <row r="270" spans="3:10" ht="66" customHeight="1">
      <c r="C270" s="15" t="s">
        <v>57</v>
      </c>
      <c r="D270" s="8"/>
      <c r="E270" s="8"/>
      <c r="F270" s="7"/>
      <c r="G270" s="8"/>
      <c r="H270" s="16"/>
      <c r="I270" s="8"/>
      <c r="J270" s="17"/>
    </row>
    <row r="271" spans="3:10" ht="15.75" customHeight="1">
      <c r="C271" s="18" t="s">
        <v>1</v>
      </c>
      <c r="D271" s="8">
        <f>D272+D273+D274</f>
        <v>3793</v>
      </c>
      <c r="E271" s="8">
        <f>E272+E273+E274</f>
        <v>3793</v>
      </c>
      <c r="F271" s="8">
        <f>F272+F273+F274</f>
        <v>2503793</v>
      </c>
      <c r="G271" s="8">
        <f>G272+G273+G274</f>
        <v>410246.2</v>
      </c>
      <c r="H271" s="16">
        <f>G271/F271</f>
        <v>0.16384988695151717</v>
      </c>
      <c r="I271" s="8">
        <f>I272+I273+I274</f>
        <v>410246.2</v>
      </c>
      <c r="J271" s="17">
        <f>I271/F271</f>
        <v>0.16384988695151717</v>
      </c>
    </row>
    <row r="272" spans="3:10" ht="15.75" customHeight="1">
      <c r="C272" s="18" t="s">
        <v>22</v>
      </c>
      <c r="D272" s="7">
        <v>0</v>
      </c>
      <c r="E272" s="7">
        <v>0</v>
      </c>
      <c r="F272" s="7">
        <v>0</v>
      </c>
      <c r="G272" s="8">
        <v>0</v>
      </c>
      <c r="H272" s="16">
        <v>0</v>
      </c>
      <c r="I272" s="8">
        <v>0</v>
      </c>
      <c r="J272" s="17">
        <v>0</v>
      </c>
    </row>
    <row r="273" spans="3:10" ht="15.75" customHeight="1">
      <c r="C273" s="18" t="s">
        <v>13</v>
      </c>
      <c r="D273" s="7">
        <v>3793</v>
      </c>
      <c r="E273" s="7">
        <v>3793</v>
      </c>
      <c r="F273" s="7">
        <v>3793</v>
      </c>
      <c r="G273" s="8">
        <v>246.2</v>
      </c>
      <c r="H273" s="16">
        <f>G273/F273</f>
        <v>0.06490904297389928</v>
      </c>
      <c r="I273" s="8">
        <v>246.2</v>
      </c>
      <c r="J273" s="17">
        <f>I273/F273</f>
        <v>0.06490904297389928</v>
      </c>
    </row>
    <row r="274" spans="3:10" ht="15.75" customHeight="1">
      <c r="C274" s="18" t="s">
        <v>14</v>
      </c>
      <c r="D274" s="8">
        <v>0</v>
      </c>
      <c r="E274" s="8">
        <v>0</v>
      </c>
      <c r="F274" s="7">
        <v>2500000</v>
      </c>
      <c r="G274" s="8">
        <v>410000</v>
      </c>
      <c r="H274" s="16">
        <f>G274/F274</f>
        <v>0.164</v>
      </c>
      <c r="I274" s="8">
        <v>410000</v>
      </c>
      <c r="J274" s="17">
        <f>I274/F274</f>
        <v>0.164</v>
      </c>
    </row>
    <row r="275" spans="3:10" ht="15.75" customHeight="1">
      <c r="C275" s="18"/>
      <c r="D275" s="8"/>
      <c r="E275" s="8"/>
      <c r="F275" s="7"/>
      <c r="G275" s="8"/>
      <c r="H275" s="16"/>
      <c r="I275" s="8"/>
      <c r="J275" s="17"/>
    </row>
    <row r="276" spans="3:10" ht="62.25" customHeight="1">
      <c r="C276" s="15" t="s">
        <v>58</v>
      </c>
      <c r="D276" s="8"/>
      <c r="E276" s="8"/>
      <c r="F276" s="7"/>
      <c r="G276" s="8"/>
      <c r="H276" s="16"/>
      <c r="I276" s="8"/>
      <c r="J276" s="17"/>
    </row>
    <row r="277" spans="3:10" ht="15.75">
      <c r="C277" s="18" t="s">
        <v>1</v>
      </c>
      <c r="D277" s="8">
        <f>D278+D279+D280</f>
        <v>11400</v>
      </c>
      <c r="E277" s="8">
        <f>E278+E279+E280</f>
        <v>23396.8</v>
      </c>
      <c r="F277" s="8">
        <f>F278+F279+F280</f>
        <v>70914</v>
      </c>
      <c r="G277" s="8">
        <f>G278+G279+G280</f>
        <v>0</v>
      </c>
      <c r="H277" s="16">
        <f>G277/F277</f>
        <v>0</v>
      </c>
      <c r="I277" s="8">
        <f>I278+I279+I280</f>
        <v>0</v>
      </c>
      <c r="J277" s="17">
        <f>I277/F277</f>
        <v>0</v>
      </c>
    </row>
    <row r="278" spans="3:10" ht="15.75">
      <c r="C278" s="18" t="s">
        <v>22</v>
      </c>
      <c r="D278" s="7">
        <v>11400</v>
      </c>
      <c r="E278" s="7">
        <v>11400</v>
      </c>
      <c r="F278" s="7">
        <v>11400</v>
      </c>
      <c r="G278" s="8">
        <v>0</v>
      </c>
      <c r="H278" s="16">
        <f>G278/F278</f>
        <v>0</v>
      </c>
      <c r="I278" s="8">
        <v>0</v>
      </c>
      <c r="J278" s="17">
        <f>I278/F278</f>
        <v>0</v>
      </c>
    </row>
    <row r="279" spans="3:10" ht="15.75">
      <c r="C279" s="18" t="s">
        <v>13</v>
      </c>
      <c r="D279" s="7">
        <v>0</v>
      </c>
      <c r="E279" s="7">
        <v>11996.8</v>
      </c>
      <c r="F279" s="8">
        <v>0</v>
      </c>
      <c r="G279" s="8">
        <v>0</v>
      </c>
      <c r="H279" s="16">
        <v>0</v>
      </c>
      <c r="I279" s="8">
        <v>0</v>
      </c>
      <c r="J279" s="17">
        <v>0</v>
      </c>
    </row>
    <row r="280" spans="3:10" ht="15.75">
      <c r="C280" s="18" t="s">
        <v>14</v>
      </c>
      <c r="D280" s="8">
        <v>0</v>
      </c>
      <c r="E280" s="8">
        <v>0</v>
      </c>
      <c r="F280" s="7">
        <v>59514</v>
      </c>
      <c r="G280" s="8">
        <v>0</v>
      </c>
      <c r="H280" s="16">
        <f>G280/F280</f>
        <v>0</v>
      </c>
      <c r="I280" s="8">
        <v>0</v>
      </c>
      <c r="J280" s="17">
        <f>I280/F280</f>
        <v>0</v>
      </c>
    </row>
    <row r="281" spans="3:10" ht="15.75">
      <c r="C281" s="18"/>
      <c r="D281" s="8"/>
      <c r="E281" s="8"/>
      <c r="F281" s="7"/>
      <c r="G281" s="8"/>
      <c r="H281" s="16"/>
      <c r="I281" s="8"/>
      <c r="J281" s="17"/>
    </row>
    <row r="282" spans="3:10" ht="80.25" customHeight="1">
      <c r="C282" s="15" t="s">
        <v>59</v>
      </c>
      <c r="D282" s="8"/>
      <c r="E282" s="8"/>
      <c r="F282" s="7"/>
      <c r="G282" s="8"/>
      <c r="H282" s="16"/>
      <c r="I282" s="8"/>
      <c r="J282" s="17"/>
    </row>
    <row r="283" spans="3:10" ht="15.75">
      <c r="C283" s="18" t="s">
        <v>1</v>
      </c>
      <c r="D283" s="8">
        <f>D284+D285+D286</f>
        <v>35351</v>
      </c>
      <c r="E283" s="8">
        <f>E284+E285+E286</f>
        <v>35351</v>
      </c>
      <c r="F283" s="8">
        <f>F284+F285+F286</f>
        <v>35351</v>
      </c>
      <c r="G283" s="8">
        <f>G284+G285+G286</f>
        <v>0</v>
      </c>
      <c r="H283" s="16">
        <f>G283/F283</f>
        <v>0</v>
      </c>
      <c r="I283" s="8">
        <f>I284+I285+I286</f>
        <v>0</v>
      </c>
      <c r="J283" s="17">
        <f>I283/F283</f>
        <v>0</v>
      </c>
    </row>
    <row r="284" spans="3:10" ht="15.75">
      <c r="C284" s="18" t="s">
        <v>22</v>
      </c>
      <c r="D284" s="7">
        <v>0</v>
      </c>
      <c r="E284" s="7">
        <v>0</v>
      </c>
      <c r="F284" s="7">
        <v>0</v>
      </c>
      <c r="G284" s="8">
        <v>0</v>
      </c>
      <c r="H284" s="16">
        <v>0</v>
      </c>
      <c r="I284" s="8">
        <v>0</v>
      </c>
      <c r="J284" s="17">
        <v>0</v>
      </c>
    </row>
    <row r="285" spans="3:10" ht="15.75">
      <c r="C285" s="18" t="s">
        <v>13</v>
      </c>
      <c r="D285" s="7">
        <v>35351</v>
      </c>
      <c r="E285" s="7">
        <v>35351</v>
      </c>
      <c r="F285" s="7">
        <v>35351</v>
      </c>
      <c r="G285" s="8">
        <v>0</v>
      </c>
      <c r="H285" s="16">
        <f>G285/F285</f>
        <v>0</v>
      </c>
      <c r="I285" s="8">
        <v>0</v>
      </c>
      <c r="J285" s="17">
        <f>I285/F285</f>
        <v>0</v>
      </c>
    </row>
    <row r="286" spans="3:10" ht="15.75">
      <c r="C286" s="18" t="s">
        <v>14</v>
      </c>
      <c r="D286" s="7">
        <v>0</v>
      </c>
      <c r="E286" s="8">
        <v>0</v>
      </c>
      <c r="F286" s="8">
        <v>0</v>
      </c>
      <c r="G286" s="8">
        <v>0</v>
      </c>
      <c r="H286" s="16">
        <v>0</v>
      </c>
      <c r="I286" s="8">
        <v>0</v>
      </c>
      <c r="J286" s="17">
        <v>0</v>
      </c>
    </row>
    <row r="287" spans="3:10" ht="15.75">
      <c r="C287" s="18"/>
      <c r="D287" s="7"/>
      <c r="E287" s="8"/>
      <c r="F287" s="7"/>
      <c r="G287" s="8"/>
      <c r="H287" s="16"/>
      <c r="I287" s="8"/>
      <c r="J287" s="17"/>
    </row>
    <row r="288" spans="3:10" ht="15.75">
      <c r="C288" s="18" t="s">
        <v>8</v>
      </c>
      <c r="D288" s="7"/>
      <c r="E288" s="8"/>
      <c r="F288" s="7"/>
      <c r="G288" s="8"/>
      <c r="H288" s="16"/>
      <c r="I288" s="8"/>
      <c r="J288" s="17"/>
    </row>
    <row r="289" spans="3:10" ht="15.75">
      <c r="C289" s="18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16">
        <f>G289/F289</f>
        <v>0</v>
      </c>
      <c r="I289" s="8">
        <f>I290+I291+I292</f>
        <v>0</v>
      </c>
      <c r="J289" s="17">
        <f>I289/F289</f>
        <v>0</v>
      </c>
    </row>
    <row r="290" spans="3:10" ht="15.75">
      <c r="C290" s="18" t="s">
        <v>22</v>
      </c>
      <c r="D290" s="7">
        <v>3</v>
      </c>
      <c r="E290" s="8">
        <v>3</v>
      </c>
      <c r="F290" s="7">
        <v>3</v>
      </c>
      <c r="G290" s="8">
        <v>0</v>
      </c>
      <c r="H290" s="16">
        <f>G290/F290</f>
        <v>0</v>
      </c>
      <c r="I290" s="8">
        <v>0</v>
      </c>
      <c r="J290" s="17">
        <f>I290/F290</f>
        <v>0</v>
      </c>
    </row>
    <row r="291" spans="3:10" ht="15.75">
      <c r="C291" s="18" t="s">
        <v>13</v>
      </c>
      <c r="D291" s="7">
        <v>250</v>
      </c>
      <c r="E291" s="8">
        <v>250</v>
      </c>
      <c r="F291" s="7">
        <v>250</v>
      </c>
      <c r="G291" s="8">
        <v>0</v>
      </c>
      <c r="H291" s="16">
        <f>G291/F291</f>
        <v>0</v>
      </c>
      <c r="I291" s="8">
        <v>0</v>
      </c>
      <c r="J291" s="17">
        <f>I291/F291</f>
        <v>0</v>
      </c>
    </row>
    <row r="292" spans="3:10" ht="15.75">
      <c r="C292" s="18" t="s">
        <v>14</v>
      </c>
      <c r="D292" s="7">
        <v>0</v>
      </c>
      <c r="E292" s="8">
        <v>0</v>
      </c>
      <c r="F292" s="7">
        <v>151</v>
      </c>
      <c r="G292" s="8">
        <v>0</v>
      </c>
      <c r="H292" s="16">
        <f>G292/F292</f>
        <v>0</v>
      </c>
      <c r="I292" s="8">
        <v>0</v>
      </c>
      <c r="J292" s="17">
        <v>0</v>
      </c>
    </row>
    <row r="293" spans="3:10" ht="15.75">
      <c r="C293" s="18"/>
      <c r="D293" s="7"/>
      <c r="E293" s="8"/>
      <c r="F293" s="7"/>
      <c r="G293" s="8"/>
      <c r="H293" s="16"/>
      <c r="I293" s="8"/>
      <c r="J293" s="17"/>
    </row>
    <row r="294" spans="3:10" ht="47.25">
      <c r="C294" s="18" t="s">
        <v>60</v>
      </c>
      <c r="D294" s="7"/>
      <c r="E294" s="8"/>
      <c r="F294" s="7"/>
      <c r="G294" s="8"/>
      <c r="H294" s="16"/>
      <c r="I294" s="8"/>
      <c r="J294" s="17"/>
    </row>
    <row r="295" spans="3:10" ht="15.75">
      <c r="C295" s="18" t="s">
        <v>1</v>
      </c>
      <c r="D295" s="8">
        <f>D296+D297+D298</f>
        <v>8016.2</v>
      </c>
      <c r="E295" s="8">
        <f>E296+E297+E298</f>
        <v>8016.2</v>
      </c>
      <c r="F295" s="8">
        <f>F296+F297+F298</f>
        <v>8016.2</v>
      </c>
      <c r="G295" s="8">
        <f>G296+G297+G298</f>
        <v>8016.2</v>
      </c>
      <c r="H295" s="16">
        <f>G295/F295</f>
        <v>1</v>
      </c>
      <c r="I295" s="8">
        <f>I296+I297+I298</f>
        <v>8015.5</v>
      </c>
      <c r="J295" s="17">
        <f>I295/F295</f>
        <v>0.9999126768294204</v>
      </c>
    </row>
    <row r="296" spans="3:10" ht="15.75">
      <c r="C296" s="18" t="s">
        <v>22</v>
      </c>
      <c r="D296" s="7">
        <v>80.2</v>
      </c>
      <c r="E296" s="8">
        <v>80.2</v>
      </c>
      <c r="F296" s="7">
        <v>80.2</v>
      </c>
      <c r="G296" s="8">
        <v>80.2</v>
      </c>
      <c r="H296" s="16">
        <f>G296/F296</f>
        <v>1</v>
      </c>
      <c r="I296" s="8">
        <v>80.2</v>
      </c>
      <c r="J296" s="17">
        <f>I296/F296</f>
        <v>1</v>
      </c>
    </row>
    <row r="297" spans="3:10" ht="15.75">
      <c r="C297" s="18" t="s">
        <v>13</v>
      </c>
      <c r="D297" s="7">
        <v>7936</v>
      </c>
      <c r="E297" s="8">
        <v>7936</v>
      </c>
      <c r="F297" s="7">
        <v>7936</v>
      </c>
      <c r="G297" s="8">
        <v>7936</v>
      </c>
      <c r="H297" s="16">
        <f>G297/F297</f>
        <v>1</v>
      </c>
      <c r="I297" s="8">
        <v>7935.3</v>
      </c>
      <c r="J297" s="17">
        <f>I297/F297</f>
        <v>0.9999117943548387</v>
      </c>
    </row>
    <row r="298" spans="3:10" ht="15.75">
      <c r="C298" s="18" t="s">
        <v>14</v>
      </c>
      <c r="D298" s="7"/>
      <c r="E298" s="8">
        <v>0</v>
      </c>
      <c r="F298" s="7">
        <v>0</v>
      </c>
      <c r="G298" s="8">
        <v>0</v>
      </c>
      <c r="H298" s="16">
        <v>0</v>
      </c>
      <c r="I298" s="8">
        <v>0</v>
      </c>
      <c r="J298" s="17">
        <v>0</v>
      </c>
    </row>
    <row r="299" spans="3:10" ht="15.75">
      <c r="C299" s="18"/>
      <c r="D299" s="7"/>
      <c r="E299" s="8"/>
      <c r="F299" s="7"/>
      <c r="G299" s="8"/>
      <c r="H299" s="16"/>
      <c r="I299" s="8"/>
      <c r="J299" s="17"/>
    </row>
    <row r="300" spans="3:10" ht="63">
      <c r="C300" s="18" t="s">
        <v>61</v>
      </c>
      <c r="D300" s="7"/>
      <c r="E300" s="8"/>
      <c r="F300" s="7"/>
      <c r="G300" s="8"/>
      <c r="H300" s="16"/>
      <c r="I300" s="8"/>
      <c r="J300" s="17"/>
    </row>
    <row r="301" spans="3:10" ht="15.75">
      <c r="C301" s="18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16">
        <v>0</v>
      </c>
      <c r="I301" s="8">
        <f>I302+I303+I304</f>
        <v>0</v>
      </c>
      <c r="J301" s="17">
        <v>0</v>
      </c>
    </row>
    <row r="302" spans="3:10" ht="15.75">
      <c r="C302" s="18" t="s">
        <v>22</v>
      </c>
      <c r="D302" s="7">
        <v>0</v>
      </c>
      <c r="E302" s="8">
        <v>0</v>
      </c>
      <c r="F302" s="7">
        <v>0</v>
      </c>
      <c r="G302" s="8">
        <v>0</v>
      </c>
      <c r="H302" s="16">
        <v>0</v>
      </c>
      <c r="I302" s="8">
        <v>0</v>
      </c>
      <c r="J302" s="17">
        <v>0</v>
      </c>
    </row>
    <row r="303" spans="3:10" ht="15.75">
      <c r="C303" s="18" t="s">
        <v>13</v>
      </c>
      <c r="D303" s="7">
        <v>0</v>
      </c>
      <c r="E303" s="8">
        <v>0</v>
      </c>
      <c r="F303" s="7">
        <v>0</v>
      </c>
      <c r="G303" s="8">
        <v>0</v>
      </c>
      <c r="H303" s="16">
        <v>0</v>
      </c>
      <c r="I303" s="8">
        <v>0</v>
      </c>
      <c r="J303" s="17">
        <v>0</v>
      </c>
    </row>
    <row r="304" spans="3:10" ht="15.75">
      <c r="C304" s="18" t="s">
        <v>14</v>
      </c>
      <c r="D304" s="7">
        <v>0</v>
      </c>
      <c r="E304" s="8">
        <v>0</v>
      </c>
      <c r="F304" s="7">
        <v>0</v>
      </c>
      <c r="G304" s="8">
        <v>0</v>
      </c>
      <c r="H304" s="16">
        <v>0</v>
      </c>
      <c r="I304" s="8">
        <v>0</v>
      </c>
      <c r="J304" s="17">
        <v>0</v>
      </c>
    </row>
    <row r="305" spans="3:10" ht="15.75">
      <c r="C305" s="18"/>
      <c r="D305" s="8"/>
      <c r="E305" s="8"/>
      <c r="F305" s="7"/>
      <c r="G305" s="8"/>
      <c r="H305" s="16"/>
      <c r="I305" s="8"/>
      <c r="J305" s="17"/>
    </row>
    <row r="306" spans="3:10" ht="60" customHeight="1">
      <c r="C306" s="28" t="s">
        <v>62</v>
      </c>
      <c r="D306" s="8"/>
      <c r="E306" s="8"/>
      <c r="F306" s="7"/>
      <c r="G306" s="8"/>
      <c r="H306" s="16"/>
      <c r="I306" s="8"/>
      <c r="J306" s="17"/>
    </row>
    <row r="307" spans="3:10" s="10" customFormat="1" ht="15.75">
      <c r="C307" s="28" t="s">
        <v>1</v>
      </c>
      <c r="D307" s="11">
        <f>D313+D319+D325+D331+D337+D343</f>
        <v>867794</v>
      </c>
      <c r="E307" s="11">
        <f>E313+E319+E325+E331+E337+E343</f>
        <v>883819.5</v>
      </c>
      <c r="F307" s="11">
        <f>F313+F319+F325+F331+F337+F343</f>
        <v>867790.2</v>
      </c>
      <c r="G307" s="11">
        <f>G313+G319+G325+G331+G337+G343</f>
        <v>166417.4</v>
      </c>
      <c r="H307" s="16">
        <f>G307/F307</f>
        <v>0.19177146734314354</v>
      </c>
      <c r="I307" s="11">
        <f>I313+I319+I325+I331+I337+I343</f>
        <v>17628.300000000003</v>
      </c>
      <c r="J307" s="17">
        <f>I307/F307</f>
        <v>0.020314011382013768</v>
      </c>
    </row>
    <row r="308" spans="3:10" ht="15.75">
      <c r="C308" s="18" t="s">
        <v>22</v>
      </c>
      <c r="D308" s="7">
        <f aca="true" t="shared" si="10" ref="D308:G310">D314+D320+D326+D332+D338+D344</f>
        <v>145483.1</v>
      </c>
      <c r="E308" s="7">
        <f t="shared" si="10"/>
        <v>145581.1</v>
      </c>
      <c r="F308" s="7">
        <f t="shared" si="10"/>
        <v>145483.1</v>
      </c>
      <c r="G308" s="7">
        <f t="shared" si="10"/>
        <v>14285.57</v>
      </c>
      <c r="H308" s="16">
        <f>G308/F308</f>
        <v>0.09819401703703041</v>
      </c>
      <c r="I308" s="7">
        <f>I314+I320+I326+I332+I338+I344</f>
        <v>1659.6</v>
      </c>
      <c r="J308" s="17">
        <f>I308/F308</f>
        <v>0.011407510563082583</v>
      </c>
    </row>
    <row r="309" spans="3:10" ht="15.75">
      <c r="C309" s="18" t="s">
        <v>13</v>
      </c>
      <c r="D309" s="7">
        <f t="shared" si="10"/>
        <v>722310.9</v>
      </c>
      <c r="E309" s="7">
        <f t="shared" si="10"/>
        <v>738238.3999999999</v>
      </c>
      <c r="F309" s="7">
        <f t="shared" si="10"/>
        <v>722307.1</v>
      </c>
      <c r="G309" s="7">
        <f t="shared" si="10"/>
        <v>152131.83</v>
      </c>
      <c r="H309" s="16">
        <f>G309/F309</f>
        <v>0.2106193196771844</v>
      </c>
      <c r="I309" s="7">
        <f>I315+I321+I327+I333+I339+I345</f>
        <v>15968.7</v>
      </c>
      <c r="J309" s="17">
        <f>I309/F309</f>
        <v>0.022107909502758594</v>
      </c>
    </row>
    <row r="310" spans="3:10" ht="15.75">
      <c r="C310" s="18" t="s">
        <v>14</v>
      </c>
      <c r="D310" s="7">
        <f t="shared" si="10"/>
        <v>0</v>
      </c>
      <c r="E310" s="7">
        <f t="shared" si="10"/>
        <v>0</v>
      </c>
      <c r="F310" s="7">
        <f t="shared" si="10"/>
        <v>0</v>
      </c>
      <c r="G310" s="7">
        <f t="shared" si="10"/>
        <v>0</v>
      </c>
      <c r="H310" s="16">
        <v>0</v>
      </c>
      <c r="I310" s="7">
        <f>I316+I322+I328+I334+I340+I346</f>
        <v>0</v>
      </c>
      <c r="J310" s="17">
        <v>0</v>
      </c>
    </row>
    <row r="311" spans="3:10" ht="15.75">
      <c r="C311" s="18"/>
      <c r="D311" s="8"/>
      <c r="E311" s="8"/>
      <c r="F311" s="7"/>
      <c r="G311" s="8"/>
      <c r="H311" s="16"/>
      <c r="I311" s="8"/>
      <c r="J311" s="17"/>
    </row>
    <row r="312" spans="3:10" ht="15.75">
      <c r="C312" s="15" t="s">
        <v>63</v>
      </c>
      <c r="D312" s="8"/>
      <c r="E312" s="8"/>
      <c r="F312" s="7"/>
      <c r="G312" s="8"/>
      <c r="H312" s="16"/>
      <c r="I312" s="8"/>
      <c r="J312" s="17"/>
    </row>
    <row r="313" spans="3:10" ht="15.75">
      <c r="C313" s="18" t="s">
        <v>1</v>
      </c>
      <c r="D313" s="8">
        <f>D314+D315+D316</f>
        <v>2355.7</v>
      </c>
      <c r="E313" s="8">
        <f>E314+E315+E316</f>
        <v>17976.3</v>
      </c>
      <c r="F313" s="8">
        <f>F314+F315+F316</f>
        <v>2355.7</v>
      </c>
      <c r="G313" s="8">
        <f>G314+G315+G316</f>
        <v>0</v>
      </c>
      <c r="H313" s="16">
        <f>G313/F313</f>
        <v>0</v>
      </c>
      <c r="I313" s="8">
        <f>I314+I315+I316</f>
        <v>15620.6</v>
      </c>
      <c r="J313" s="17">
        <f>I313/F313</f>
        <v>6.630980175743941</v>
      </c>
    </row>
    <row r="314" spans="3:10" ht="15.75">
      <c r="C314" s="18" t="s">
        <v>22</v>
      </c>
      <c r="D314" s="7">
        <v>2355.7</v>
      </c>
      <c r="E314" s="7">
        <v>2355.7</v>
      </c>
      <c r="F314" s="7">
        <v>2355.7</v>
      </c>
      <c r="G314" s="8">
        <v>0</v>
      </c>
      <c r="H314" s="16">
        <f>G314/F314</f>
        <v>0</v>
      </c>
      <c r="I314" s="8">
        <v>0</v>
      </c>
      <c r="J314" s="17">
        <f>I314/F314</f>
        <v>0</v>
      </c>
    </row>
    <row r="315" spans="3:10" ht="15.75">
      <c r="C315" s="18" t="s">
        <v>13</v>
      </c>
      <c r="D315" s="7">
        <v>0</v>
      </c>
      <c r="E315" s="7">
        <v>15620.6</v>
      </c>
      <c r="F315" s="7">
        <v>0</v>
      </c>
      <c r="G315" s="8">
        <v>0</v>
      </c>
      <c r="H315" s="16">
        <v>0</v>
      </c>
      <c r="I315" s="8">
        <v>15620.6</v>
      </c>
      <c r="J315" s="17">
        <v>0</v>
      </c>
    </row>
    <row r="316" spans="3:10" ht="15.75">
      <c r="C316" s="18" t="s">
        <v>14</v>
      </c>
      <c r="D316" s="8">
        <v>0</v>
      </c>
      <c r="E316" s="8">
        <v>0</v>
      </c>
      <c r="F316" s="8">
        <v>0</v>
      </c>
      <c r="G316" s="8">
        <v>0</v>
      </c>
      <c r="H316" s="16">
        <v>0</v>
      </c>
      <c r="I316" s="8">
        <v>0</v>
      </c>
      <c r="J316" s="17">
        <v>0</v>
      </c>
    </row>
    <row r="317" spans="3:10" ht="15.75">
      <c r="C317" s="18"/>
      <c r="D317" s="8"/>
      <c r="E317" s="8"/>
      <c r="F317" s="7"/>
      <c r="G317" s="8"/>
      <c r="H317" s="16"/>
      <c r="I317" s="8"/>
      <c r="J317" s="17"/>
    </row>
    <row r="318" spans="3:10" ht="31.5">
      <c r="C318" s="15" t="s">
        <v>64</v>
      </c>
      <c r="D318" s="8"/>
      <c r="E318" s="8"/>
      <c r="F318" s="7"/>
      <c r="G318" s="8"/>
      <c r="H318" s="16"/>
      <c r="I318" s="8"/>
      <c r="J318" s="17"/>
    </row>
    <row r="319" spans="3:10" ht="15.75">
      <c r="C319" s="18" t="s">
        <v>1</v>
      </c>
      <c r="D319" s="8">
        <f>D320+D321+D322</f>
        <v>475364</v>
      </c>
      <c r="E319" s="8">
        <f>E320+E321+E322</f>
        <v>475364</v>
      </c>
      <c r="F319" s="8">
        <f>F320+F321+F322</f>
        <v>475364</v>
      </c>
      <c r="G319" s="8">
        <f>G320+G321+G322</f>
        <v>134521.41</v>
      </c>
      <c r="H319" s="16">
        <f>G319/F319</f>
        <v>0.2829861116954586</v>
      </c>
      <c r="I319" s="8">
        <f>I320+I321+I322</f>
        <v>1659.6</v>
      </c>
      <c r="J319" s="17">
        <f>I319/F319</f>
        <v>0.0034912193603217744</v>
      </c>
    </row>
    <row r="320" spans="3:10" ht="15.75">
      <c r="C320" s="18" t="s">
        <v>22</v>
      </c>
      <c r="D320" s="7">
        <v>28025</v>
      </c>
      <c r="E320" s="7">
        <v>28025</v>
      </c>
      <c r="F320" s="7">
        <v>28025</v>
      </c>
      <c r="G320" s="7">
        <v>11100.01</v>
      </c>
      <c r="H320" s="16">
        <f>G320/F320</f>
        <v>0.3960752899197145</v>
      </c>
      <c r="I320" s="7">
        <v>1659.6</v>
      </c>
      <c r="J320" s="17">
        <f>I320/F320</f>
        <v>0.059218554861730596</v>
      </c>
    </row>
    <row r="321" spans="3:10" ht="15.75">
      <c r="C321" s="18" t="s">
        <v>13</v>
      </c>
      <c r="D321" s="7">
        <v>447339</v>
      </c>
      <c r="E321" s="7">
        <v>447339</v>
      </c>
      <c r="F321" s="7">
        <v>447339</v>
      </c>
      <c r="G321" s="7">
        <v>123421.4</v>
      </c>
      <c r="H321" s="16">
        <f>G321/F321</f>
        <v>0.27590127397790043</v>
      </c>
      <c r="I321" s="7">
        <v>0</v>
      </c>
      <c r="J321" s="17">
        <f>I321/F321</f>
        <v>0</v>
      </c>
    </row>
    <row r="322" spans="3:10" ht="15.75">
      <c r="C322" s="18" t="s">
        <v>14</v>
      </c>
      <c r="D322" s="8">
        <v>0</v>
      </c>
      <c r="E322" s="8">
        <v>0</v>
      </c>
      <c r="F322" s="8">
        <v>0</v>
      </c>
      <c r="G322" s="8">
        <v>0</v>
      </c>
      <c r="H322" s="16">
        <v>0</v>
      </c>
      <c r="I322" s="8">
        <v>0</v>
      </c>
      <c r="J322" s="17">
        <v>0</v>
      </c>
    </row>
    <row r="323" spans="3:10" ht="15.75">
      <c r="C323" s="18"/>
      <c r="D323" s="8"/>
      <c r="E323" s="8"/>
      <c r="F323" s="7"/>
      <c r="G323" s="8"/>
      <c r="H323" s="16"/>
      <c r="I323" s="8"/>
      <c r="J323" s="17"/>
    </row>
    <row r="324" spans="3:10" ht="47.25">
      <c r="C324" s="15" t="s">
        <v>65</v>
      </c>
      <c r="D324" s="8"/>
      <c r="E324" s="8"/>
      <c r="F324" s="7"/>
      <c r="G324" s="8"/>
      <c r="H324" s="16"/>
      <c r="I324" s="8"/>
      <c r="J324" s="17"/>
    </row>
    <row r="325" spans="3:10" ht="15.75">
      <c r="C325" s="18" t="s">
        <v>1</v>
      </c>
      <c r="D325" s="7">
        <f>D326+D327+D328</f>
        <v>386842.30000000005</v>
      </c>
      <c r="E325" s="7">
        <f>E326+E327+E328</f>
        <v>387247.19999999995</v>
      </c>
      <c r="F325" s="7">
        <f>F326+F327+F328</f>
        <v>386838.5</v>
      </c>
      <c r="G325" s="7">
        <f>G326+G327+G328</f>
        <v>31855.59</v>
      </c>
      <c r="H325" s="16">
        <f>G325/F325</f>
        <v>0.08234855113955825</v>
      </c>
      <c r="I325" s="7">
        <f>I326+I327+I328</f>
        <v>307.7</v>
      </c>
      <c r="J325" s="17">
        <f>I325/F325</f>
        <v>0.0007954223791065263</v>
      </c>
    </row>
    <row r="326" spans="3:10" ht="15.75">
      <c r="C326" s="18" t="s">
        <v>22</v>
      </c>
      <c r="D326" s="7">
        <v>112502.4</v>
      </c>
      <c r="E326" s="7">
        <v>112600.4</v>
      </c>
      <c r="F326" s="7">
        <v>112502.4</v>
      </c>
      <c r="G326" s="8">
        <v>3185.56</v>
      </c>
      <c r="H326" s="16">
        <f>G326/F326</f>
        <v>0.02831548482521262</v>
      </c>
      <c r="I326" s="8">
        <v>0</v>
      </c>
      <c r="J326" s="17">
        <f>I326/F326</f>
        <v>0</v>
      </c>
    </row>
    <row r="327" spans="3:10" ht="15.75">
      <c r="C327" s="18" t="s">
        <v>13</v>
      </c>
      <c r="D327" s="7">
        <v>274339.9</v>
      </c>
      <c r="E327" s="7">
        <v>274646.8</v>
      </c>
      <c r="F327" s="7">
        <v>274336.1</v>
      </c>
      <c r="G327" s="8">
        <v>28670.03</v>
      </c>
      <c r="H327" s="16">
        <f>G327/F327</f>
        <v>0.10450695333206239</v>
      </c>
      <c r="I327" s="8">
        <v>307.7</v>
      </c>
      <c r="J327" s="17">
        <f>I327/F327</f>
        <v>0.001121616877982883</v>
      </c>
    </row>
    <row r="328" spans="3:10" ht="15.75">
      <c r="C328" s="18" t="s">
        <v>14</v>
      </c>
      <c r="D328" s="8">
        <v>0</v>
      </c>
      <c r="E328" s="8">
        <v>0</v>
      </c>
      <c r="F328" s="7">
        <v>0</v>
      </c>
      <c r="G328" s="8">
        <v>0</v>
      </c>
      <c r="H328" s="16">
        <v>0</v>
      </c>
      <c r="I328" s="8">
        <v>0</v>
      </c>
      <c r="J328" s="17">
        <v>0</v>
      </c>
    </row>
    <row r="329" spans="3:10" ht="15.75">
      <c r="C329" s="18"/>
      <c r="D329" s="8"/>
      <c r="E329" s="8"/>
      <c r="F329" s="7"/>
      <c r="G329" s="8"/>
      <c r="H329" s="16"/>
      <c r="I329" s="8"/>
      <c r="J329" s="17"/>
    </row>
    <row r="330" spans="3:10" ht="47.25">
      <c r="C330" s="18" t="s">
        <v>66</v>
      </c>
      <c r="D330" s="8"/>
      <c r="E330" s="8"/>
      <c r="F330" s="7"/>
      <c r="G330" s="8"/>
      <c r="H330" s="16"/>
      <c r="I330" s="8"/>
      <c r="J330" s="17"/>
    </row>
    <row r="331" spans="3:10" ht="15.75">
      <c r="C331" s="18" t="s">
        <v>1</v>
      </c>
      <c r="D331" s="7">
        <f>D332+D333+D334</f>
        <v>2600</v>
      </c>
      <c r="E331" s="7">
        <f>E332+E333+E334</f>
        <v>2600</v>
      </c>
      <c r="F331" s="7">
        <f>F332+F333+F334</f>
        <v>2600</v>
      </c>
      <c r="G331" s="7">
        <f>G332+G333+G334</f>
        <v>0</v>
      </c>
      <c r="H331" s="16">
        <f>G331/F331</f>
        <v>0</v>
      </c>
      <c r="I331" s="7">
        <f>I332+I333+I334</f>
        <v>0</v>
      </c>
      <c r="J331" s="17">
        <f>I331/F331</f>
        <v>0</v>
      </c>
    </row>
    <row r="332" spans="3:10" ht="15.75">
      <c r="C332" s="18" t="s">
        <v>22</v>
      </c>
      <c r="D332" s="8">
        <v>2600</v>
      </c>
      <c r="E332" s="8">
        <v>2600</v>
      </c>
      <c r="F332" s="7">
        <v>2600</v>
      </c>
      <c r="G332" s="8">
        <v>0</v>
      </c>
      <c r="H332" s="16">
        <f>G332/F332</f>
        <v>0</v>
      </c>
      <c r="I332" s="8">
        <v>0</v>
      </c>
      <c r="J332" s="17">
        <f>I332/F332</f>
        <v>0</v>
      </c>
    </row>
    <row r="333" spans="3:10" ht="15.75">
      <c r="C333" s="18" t="s">
        <v>13</v>
      </c>
      <c r="D333" s="8">
        <v>0</v>
      </c>
      <c r="E333" s="8">
        <v>0</v>
      </c>
      <c r="F333" s="7">
        <v>0</v>
      </c>
      <c r="G333" s="8">
        <v>0</v>
      </c>
      <c r="H333" s="16">
        <v>0</v>
      </c>
      <c r="I333" s="8">
        <v>0</v>
      </c>
      <c r="J333" s="17">
        <v>0</v>
      </c>
    </row>
    <row r="334" spans="3:10" ht="15.75">
      <c r="C334" s="18" t="s">
        <v>14</v>
      </c>
      <c r="D334" s="8">
        <v>0</v>
      </c>
      <c r="E334" s="8">
        <v>0</v>
      </c>
      <c r="F334" s="7">
        <v>0</v>
      </c>
      <c r="G334" s="8">
        <v>0</v>
      </c>
      <c r="H334" s="16">
        <v>0</v>
      </c>
      <c r="I334" s="8">
        <v>0</v>
      </c>
      <c r="J334" s="17">
        <v>0</v>
      </c>
    </row>
    <row r="335" spans="3:10" ht="15.75">
      <c r="C335" s="18"/>
      <c r="D335" s="8"/>
      <c r="E335" s="8"/>
      <c r="F335" s="7"/>
      <c r="G335" s="8"/>
      <c r="H335" s="16"/>
      <c r="I335" s="8"/>
      <c r="J335" s="17"/>
    </row>
    <row r="336" spans="3:10" ht="15.75">
      <c r="C336" s="18" t="s">
        <v>67</v>
      </c>
      <c r="D336" s="8"/>
      <c r="E336" s="8"/>
      <c r="F336" s="7"/>
      <c r="G336" s="8"/>
      <c r="H336" s="16"/>
      <c r="I336" s="8"/>
      <c r="J336" s="17"/>
    </row>
    <row r="337" spans="3:10" ht="15.75">
      <c r="C337" s="18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16">
        <v>0</v>
      </c>
      <c r="I337" s="7">
        <f>I338+I339+I340</f>
        <v>0</v>
      </c>
      <c r="J337" s="17">
        <v>0</v>
      </c>
    </row>
    <row r="338" spans="3:10" ht="15.75">
      <c r="C338" s="18" t="s">
        <v>22</v>
      </c>
      <c r="D338" s="8">
        <v>0</v>
      </c>
      <c r="E338" s="8">
        <v>0</v>
      </c>
      <c r="F338" s="7">
        <v>0</v>
      </c>
      <c r="G338" s="8">
        <v>0</v>
      </c>
      <c r="H338" s="16">
        <v>0</v>
      </c>
      <c r="I338" s="8">
        <v>0</v>
      </c>
      <c r="J338" s="17">
        <v>0</v>
      </c>
    </row>
    <row r="339" spans="3:10" ht="15.75">
      <c r="C339" s="18" t="s">
        <v>13</v>
      </c>
      <c r="D339" s="8">
        <v>0</v>
      </c>
      <c r="E339" s="8">
        <v>0</v>
      </c>
      <c r="F339" s="7">
        <v>0</v>
      </c>
      <c r="G339" s="8">
        <v>0</v>
      </c>
      <c r="H339" s="16">
        <v>0</v>
      </c>
      <c r="I339" s="8">
        <v>0</v>
      </c>
      <c r="J339" s="17">
        <v>0</v>
      </c>
    </row>
    <row r="340" spans="3:10" ht="15.75">
      <c r="C340" s="18" t="s">
        <v>14</v>
      </c>
      <c r="D340" s="8">
        <v>0</v>
      </c>
      <c r="E340" s="8">
        <v>0</v>
      </c>
      <c r="F340" s="7">
        <v>0</v>
      </c>
      <c r="G340" s="8">
        <v>0</v>
      </c>
      <c r="H340" s="16">
        <v>0</v>
      </c>
      <c r="I340" s="8">
        <v>0</v>
      </c>
      <c r="J340" s="17">
        <v>0</v>
      </c>
    </row>
    <row r="341" spans="3:10" ht="15.75">
      <c r="C341" s="18"/>
      <c r="D341" s="8"/>
      <c r="E341" s="8"/>
      <c r="F341" s="7"/>
      <c r="G341" s="8"/>
      <c r="H341" s="16"/>
      <c r="I341" s="8"/>
      <c r="J341" s="17"/>
    </row>
    <row r="342" spans="3:10" ht="15.75">
      <c r="C342" s="18" t="s">
        <v>68</v>
      </c>
      <c r="D342" s="8"/>
      <c r="E342" s="8"/>
      <c r="F342" s="7"/>
      <c r="G342" s="8"/>
      <c r="H342" s="16"/>
      <c r="I342" s="8"/>
      <c r="J342" s="17"/>
    </row>
    <row r="343" spans="3:10" ht="15.75">
      <c r="C343" s="18" t="s">
        <v>1</v>
      </c>
      <c r="D343" s="7">
        <f>D344+D345+D346</f>
        <v>632</v>
      </c>
      <c r="E343" s="7">
        <f>E344+E345+E346</f>
        <v>632</v>
      </c>
      <c r="F343" s="7">
        <f>F344+F345+F346</f>
        <v>632</v>
      </c>
      <c r="G343" s="7">
        <f>G344+G345+G346</f>
        <v>40.4</v>
      </c>
      <c r="H343" s="16">
        <f>G343/F343</f>
        <v>0.06392405063291139</v>
      </c>
      <c r="I343" s="7">
        <f>I344+I345+I346</f>
        <v>40.4</v>
      </c>
      <c r="J343" s="17">
        <f aca="true" t="shared" si="11" ref="J343:J393">I343/F343</f>
        <v>0.06392405063291139</v>
      </c>
    </row>
    <row r="344" spans="3:10" ht="15.75">
      <c r="C344" s="18" t="s">
        <v>22</v>
      </c>
      <c r="D344" s="8">
        <v>0</v>
      </c>
      <c r="E344" s="8">
        <v>0</v>
      </c>
      <c r="F344" s="7">
        <v>0</v>
      </c>
      <c r="G344" s="8">
        <v>0</v>
      </c>
      <c r="H344" s="16">
        <v>0</v>
      </c>
      <c r="I344" s="8">
        <v>0</v>
      </c>
      <c r="J344" s="17">
        <v>0</v>
      </c>
    </row>
    <row r="345" spans="3:10" ht="15.75">
      <c r="C345" s="18" t="s">
        <v>13</v>
      </c>
      <c r="D345" s="8">
        <v>632</v>
      </c>
      <c r="E345" s="8">
        <v>632</v>
      </c>
      <c r="F345" s="7">
        <v>632</v>
      </c>
      <c r="G345" s="8">
        <v>40.4</v>
      </c>
      <c r="H345" s="16">
        <f>G345/F345</f>
        <v>0.06392405063291139</v>
      </c>
      <c r="I345" s="8">
        <v>40.4</v>
      </c>
      <c r="J345" s="17">
        <f t="shared" si="11"/>
        <v>0.06392405063291139</v>
      </c>
    </row>
    <row r="346" spans="3:10" ht="15.75">
      <c r="C346" s="18" t="s">
        <v>14</v>
      </c>
      <c r="D346" s="8">
        <v>0</v>
      </c>
      <c r="E346" s="8">
        <v>0</v>
      </c>
      <c r="F346" s="7">
        <v>0</v>
      </c>
      <c r="G346" s="8">
        <v>0</v>
      </c>
      <c r="H346" s="16">
        <v>0</v>
      </c>
      <c r="I346" s="8">
        <v>0</v>
      </c>
      <c r="J346" s="17">
        <v>0</v>
      </c>
    </row>
    <row r="347" spans="3:10" ht="15.75">
      <c r="C347" s="18"/>
      <c r="D347" s="8"/>
      <c r="E347" s="8"/>
      <c r="F347" s="7"/>
      <c r="G347" s="8"/>
      <c r="H347" s="16"/>
      <c r="I347" s="8"/>
      <c r="J347" s="17"/>
    </row>
    <row r="348" spans="3:10" ht="47.25">
      <c r="C348" s="24" t="s">
        <v>69</v>
      </c>
      <c r="D348" s="8"/>
      <c r="E348" s="8"/>
      <c r="F348" s="7"/>
      <c r="G348" s="8"/>
      <c r="H348" s="16"/>
      <c r="I348" s="8"/>
      <c r="J348" s="17"/>
    </row>
    <row r="349" spans="3:10" s="10" customFormat="1" ht="15.75">
      <c r="C349" s="28" t="s">
        <v>1</v>
      </c>
      <c r="D349" s="11">
        <f>D355+D361+D367+D373</f>
        <v>1747</v>
      </c>
      <c r="E349" s="11">
        <f>E355+E361+E367+E373</f>
        <v>1747</v>
      </c>
      <c r="F349" s="11">
        <f>F355+F361+F367+F373</f>
        <v>11247</v>
      </c>
      <c r="G349" s="11">
        <f>G355+G361+G367+G373</f>
        <v>0</v>
      </c>
      <c r="H349" s="16">
        <f>G349/F349</f>
        <v>0</v>
      </c>
      <c r="I349" s="11">
        <f>I355+I361+I367+I373</f>
        <v>0</v>
      </c>
      <c r="J349" s="17">
        <f t="shared" si="11"/>
        <v>0</v>
      </c>
    </row>
    <row r="350" spans="3:10" ht="15.75">
      <c r="C350" s="18" t="s">
        <v>22</v>
      </c>
      <c r="D350" s="7">
        <f>D356+D362+D368+D374</f>
        <v>1557</v>
      </c>
      <c r="E350" s="7">
        <f>E356+E362+E368+E374</f>
        <v>1557</v>
      </c>
      <c r="F350" s="7">
        <f>F356+F362+F368+F374</f>
        <v>557</v>
      </c>
      <c r="G350" s="7">
        <f>G356+G362+G368+G374</f>
        <v>0</v>
      </c>
      <c r="H350" s="16">
        <f>G350/F350</f>
        <v>0</v>
      </c>
      <c r="I350" s="7">
        <f>I356+I362+I368+I374</f>
        <v>0</v>
      </c>
      <c r="J350" s="17">
        <f t="shared" si="11"/>
        <v>0</v>
      </c>
    </row>
    <row r="351" spans="3:10" ht="15.75">
      <c r="C351" s="18" t="s">
        <v>13</v>
      </c>
      <c r="D351" s="7">
        <f>D357+D363+D369+D375</f>
        <v>190</v>
      </c>
      <c r="E351" s="7">
        <f>E357+E363+E369+E375</f>
        <v>190</v>
      </c>
      <c r="F351" s="7">
        <f>F357+F363+F369+F375</f>
        <v>190</v>
      </c>
      <c r="G351" s="7">
        <f>G357+G363+G369+G375</f>
        <v>0</v>
      </c>
      <c r="H351" s="16">
        <f>G351/F351</f>
        <v>0</v>
      </c>
      <c r="I351" s="7">
        <f>I357+I363+I369+I375</f>
        <v>0</v>
      </c>
      <c r="J351" s="17">
        <f t="shared" si="11"/>
        <v>0</v>
      </c>
    </row>
    <row r="352" spans="3:10" ht="15.75">
      <c r="C352" s="18" t="s">
        <v>14</v>
      </c>
      <c r="D352" s="7">
        <f>D358+D364+D376</f>
        <v>0</v>
      </c>
      <c r="E352" s="7">
        <f>E358+E364+E376</f>
        <v>0</v>
      </c>
      <c r="F352" s="7">
        <f>F358+F364+F376</f>
        <v>10500</v>
      </c>
      <c r="G352" s="7">
        <f>G358+G364+G376</f>
        <v>0</v>
      </c>
      <c r="H352" s="16">
        <f>G352/F352</f>
        <v>0</v>
      </c>
      <c r="I352" s="7">
        <f>I358+I364+I376</f>
        <v>0</v>
      </c>
      <c r="J352" s="17">
        <f t="shared" si="11"/>
        <v>0</v>
      </c>
    </row>
    <row r="353" spans="3:10" ht="15.75">
      <c r="C353" s="18"/>
      <c r="D353" s="8"/>
      <c r="E353" s="8"/>
      <c r="F353" s="7"/>
      <c r="G353" s="8"/>
      <c r="H353" s="16"/>
      <c r="I353" s="8"/>
      <c r="J353" s="17"/>
    </row>
    <row r="354" spans="3:10" ht="15.75">
      <c r="C354" s="15" t="s">
        <v>70</v>
      </c>
      <c r="D354" s="8"/>
      <c r="E354" s="8"/>
      <c r="F354" s="7"/>
      <c r="G354" s="8"/>
      <c r="H354" s="16"/>
      <c r="I354" s="8"/>
      <c r="J354" s="17"/>
    </row>
    <row r="355" spans="3:10" ht="15.75">
      <c r="C355" s="18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16">
        <v>0</v>
      </c>
      <c r="I355" s="7">
        <f>I356+I357+I358</f>
        <v>0</v>
      </c>
      <c r="J355" s="17">
        <v>0</v>
      </c>
    </row>
    <row r="356" spans="3:10" ht="15.75">
      <c r="C356" s="18" t="s">
        <v>22</v>
      </c>
      <c r="D356" s="7">
        <v>0</v>
      </c>
      <c r="E356" s="7">
        <v>0</v>
      </c>
      <c r="F356" s="7">
        <v>0</v>
      </c>
      <c r="G356" s="8">
        <v>0</v>
      </c>
      <c r="H356" s="16">
        <v>0</v>
      </c>
      <c r="I356" s="8">
        <v>0</v>
      </c>
      <c r="J356" s="17">
        <v>0</v>
      </c>
    </row>
    <row r="357" spans="3:10" ht="15.75">
      <c r="C357" s="18" t="s">
        <v>13</v>
      </c>
      <c r="D357" s="7">
        <v>0</v>
      </c>
      <c r="E357" s="7">
        <v>0</v>
      </c>
      <c r="F357" s="8">
        <v>0</v>
      </c>
      <c r="G357" s="8">
        <v>0</v>
      </c>
      <c r="H357" s="16">
        <v>0</v>
      </c>
      <c r="I357" s="8">
        <v>0</v>
      </c>
      <c r="J357" s="17">
        <v>0</v>
      </c>
    </row>
    <row r="358" spans="3:10" ht="15.75">
      <c r="C358" s="18" t="s">
        <v>14</v>
      </c>
      <c r="D358" s="8">
        <v>0</v>
      </c>
      <c r="E358" s="8">
        <v>0</v>
      </c>
      <c r="F358" s="7">
        <v>0</v>
      </c>
      <c r="G358" s="8">
        <v>0</v>
      </c>
      <c r="H358" s="16">
        <v>0</v>
      </c>
      <c r="I358" s="8">
        <v>0</v>
      </c>
      <c r="J358" s="17">
        <v>0</v>
      </c>
    </row>
    <row r="359" spans="3:10" ht="15.75">
      <c r="C359" s="18"/>
      <c r="D359" s="8"/>
      <c r="E359" s="8"/>
      <c r="F359" s="7"/>
      <c r="G359" s="8"/>
      <c r="H359" s="16"/>
      <c r="I359" s="8"/>
      <c r="J359" s="17"/>
    </row>
    <row r="360" spans="3:10" ht="15.75">
      <c r="C360" s="15" t="s">
        <v>71</v>
      </c>
      <c r="D360" s="8"/>
      <c r="E360" s="8"/>
      <c r="F360" s="7"/>
      <c r="G360" s="8"/>
      <c r="H360" s="16"/>
      <c r="I360" s="8"/>
      <c r="J360" s="17"/>
    </row>
    <row r="361" spans="3:10" ht="15.75">
      <c r="C361" s="18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16">
        <v>0</v>
      </c>
      <c r="I361" s="7">
        <f>I362+I363+I364</f>
        <v>0</v>
      </c>
      <c r="J361" s="17">
        <v>0</v>
      </c>
    </row>
    <row r="362" spans="3:10" ht="15.75">
      <c r="C362" s="18" t="s">
        <v>22</v>
      </c>
      <c r="D362" s="7">
        <v>0</v>
      </c>
      <c r="E362" s="7">
        <v>0</v>
      </c>
      <c r="F362" s="7">
        <v>0</v>
      </c>
      <c r="G362" s="8">
        <v>0</v>
      </c>
      <c r="H362" s="16">
        <v>0</v>
      </c>
      <c r="I362" s="8">
        <v>0</v>
      </c>
      <c r="J362" s="17">
        <v>0</v>
      </c>
    </row>
    <row r="363" spans="3:10" ht="15.75">
      <c r="C363" s="18" t="s">
        <v>13</v>
      </c>
      <c r="D363" s="8">
        <v>0</v>
      </c>
      <c r="E363" s="8">
        <v>0</v>
      </c>
      <c r="F363" s="8">
        <v>0</v>
      </c>
      <c r="G363" s="8">
        <v>0</v>
      </c>
      <c r="H363" s="16">
        <v>0</v>
      </c>
      <c r="I363" s="8">
        <v>0</v>
      </c>
      <c r="J363" s="17">
        <v>0</v>
      </c>
    </row>
    <row r="364" spans="3:10" ht="15.75">
      <c r="C364" s="18" t="s">
        <v>14</v>
      </c>
      <c r="D364" s="8">
        <v>0</v>
      </c>
      <c r="E364" s="8">
        <v>0</v>
      </c>
      <c r="F364" s="7">
        <v>0</v>
      </c>
      <c r="G364" s="8">
        <v>0</v>
      </c>
      <c r="H364" s="16">
        <v>0</v>
      </c>
      <c r="I364" s="8">
        <v>0</v>
      </c>
      <c r="J364" s="17">
        <v>0</v>
      </c>
    </row>
    <row r="365" spans="3:10" ht="15.75">
      <c r="C365" s="18"/>
      <c r="D365" s="8"/>
      <c r="E365" s="8"/>
      <c r="F365" s="7"/>
      <c r="G365" s="8"/>
      <c r="H365" s="16"/>
      <c r="I365" s="8"/>
      <c r="J365" s="17"/>
    </row>
    <row r="366" spans="3:10" ht="31.5">
      <c r="C366" s="15" t="s">
        <v>72</v>
      </c>
      <c r="D366" s="8"/>
      <c r="E366" s="8"/>
      <c r="F366" s="7"/>
      <c r="G366" s="8"/>
      <c r="H366" s="16"/>
      <c r="I366" s="8"/>
      <c r="J366" s="17"/>
    </row>
    <row r="367" spans="3:10" ht="15.75">
      <c r="C367" s="18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16">
        <v>0</v>
      </c>
      <c r="I367" s="7">
        <f>I368+I369+I370</f>
        <v>0</v>
      </c>
      <c r="J367" s="17">
        <v>0</v>
      </c>
    </row>
    <row r="368" spans="3:10" ht="15.75">
      <c r="C368" s="18" t="s">
        <v>22</v>
      </c>
      <c r="D368" s="7">
        <v>0</v>
      </c>
      <c r="E368" s="7">
        <v>0</v>
      </c>
      <c r="F368" s="7">
        <v>0</v>
      </c>
      <c r="G368" s="7">
        <v>0</v>
      </c>
      <c r="H368" s="16">
        <v>0</v>
      </c>
      <c r="I368" s="7">
        <v>0</v>
      </c>
      <c r="J368" s="17">
        <v>0</v>
      </c>
    </row>
    <row r="369" spans="3:10" ht="15.75">
      <c r="C369" s="18" t="s">
        <v>13</v>
      </c>
      <c r="D369" s="7">
        <v>0</v>
      </c>
      <c r="E369" s="7">
        <v>0</v>
      </c>
      <c r="F369" s="8">
        <v>0</v>
      </c>
      <c r="G369" s="8">
        <v>0</v>
      </c>
      <c r="H369" s="16">
        <v>0</v>
      </c>
      <c r="I369" s="8">
        <v>0</v>
      </c>
      <c r="J369" s="17">
        <v>0</v>
      </c>
    </row>
    <row r="370" spans="3:10" ht="15.75">
      <c r="C370" s="18" t="s">
        <v>14</v>
      </c>
      <c r="D370" s="8">
        <v>0</v>
      </c>
      <c r="E370" s="8">
        <v>0</v>
      </c>
      <c r="F370" s="7">
        <v>0</v>
      </c>
      <c r="G370" s="7">
        <v>0</v>
      </c>
      <c r="H370" s="16">
        <v>0</v>
      </c>
      <c r="I370" s="7">
        <v>0</v>
      </c>
      <c r="J370" s="17">
        <v>0</v>
      </c>
    </row>
    <row r="371" spans="3:10" ht="15.75">
      <c r="C371" s="18"/>
      <c r="D371" s="8"/>
      <c r="E371" s="8"/>
      <c r="F371" s="7"/>
      <c r="G371" s="8"/>
      <c r="H371" s="16"/>
      <c r="I371" s="8"/>
      <c r="J371" s="17"/>
    </row>
    <row r="372" spans="3:10" ht="33" customHeight="1">
      <c r="C372" s="15" t="s">
        <v>73</v>
      </c>
      <c r="D372" s="8"/>
      <c r="E372" s="8"/>
      <c r="F372" s="7"/>
      <c r="G372" s="8"/>
      <c r="H372" s="16"/>
      <c r="I372" s="8"/>
      <c r="J372" s="17"/>
    </row>
    <row r="373" spans="3:10" ht="15.75">
      <c r="C373" s="18" t="s">
        <v>1</v>
      </c>
      <c r="D373" s="7">
        <f>D374+D375+D376</f>
        <v>1747</v>
      </c>
      <c r="E373" s="7">
        <f>E374+E375+E376</f>
        <v>1747</v>
      </c>
      <c r="F373" s="7">
        <f>F374+F375+F376</f>
        <v>11247</v>
      </c>
      <c r="G373" s="7">
        <f>G374+G375+G376</f>
        <v>0</v>
      </c>
      <c r="H373" s="16">
        <f>G373/F373</f>
        <v>0</v>
      </c>
      <c r="I373" s="7">
        <f>I374+I375+I376</f>
        <v>0</v>
      </c>
      <c r="J373" s="17">
        <f t="shared" si="11"/>
        <v>0</v>
      </c>
    </row>
    <row r="374" spans="3:10" ht="15.75">
      <c r="C374" s="18" t="s">
        <v>22</v>
      </c>
      <c r="D374" s="7">
        <v>1557</v>
      </c>
      <c r="E374" s="7">
        <v>1557</v>
      </c>
      <c r="F374" s="7">
        <v>557</v>
      </c>
      <c r="G374" s="8">
        <v>0</v>
      </c>
      <c r="H374" s="16">
        <f>G374/F374</f>
        <v>0</v>
      </c>
      <c r="I374" s="8">
        <v>0</v>
      </c>
      <c r="J374" s="17">
        <f t="shared" si="11"/>
        <v>0</v>
      </c>
    </row>
    <row r="375" spans="3:10" ht="15.75">
      <c r="C375" s="18" t="s">
        <v>13</v>
      </c>
      <c r="D375" s="7">
        <v>190</v>
      </c>
      <c r="E375" s="7">
        <v>190</v>
      </c>
      <c r="F375" s="7">
        <v>190</v>
      </c>
      <c r="G375" s="8">
        <v>0</v>
      </c>
      <c r="H375" s="16">
        <f>G375/F375</f>
        <v>0</v>
      </c>
      <c r="I375" s="8">
        <v>0</v>
      </c>
      <c r="J375" s="17">
        <f t="shared" si="11"/>
        <v>0</v>
      </c>
    </row>
    <row r="376" spans="3:10" ht="15.75">
      <c r="C376" s="18" t="s">
        <v>14</v>
      </c>
      <c r="D376" s="7">
        <v>0</v>
      </c>
      <c r="E376" s="7">
        <v>0</v>
      </c>
      <c r="F376" s="7">
        <v>10500</v>
      </c>
      <c r="G376" s="8">
        <v>0</v>
      </c>
      <c r="H376" s="16">
        <f>G376/F376</f>
        <v>0</v>
      </c>
      <c r="I376" s="8">
        <v>0</v>
      </c>
      <c r="J376" s="17">
        <f t="shared" si="11"/>
        <v>0</v>
      </c>
    </row>
    <row r="377" spans="3:10" ht="15.75">
      <c r="C377" s="18"/>
      <c r="D377" s="8"/>
      <c r="E377" s="8"/>
      <c r="F377" s="7"/>
      <c r="G377" s="8"/>
      <c r="H377" s="16"/>
      <c r="I377" s="8"/>
      <c r="J377" s="17"/>
    </row>
    <row r="378" spans="3:10" ht="72.75" customHeight="1">
      <c r="C378" s="24" t="s">
        <v>74</v>
      </c>
      <c r="D378" s="8"/>
      <c r="E378" s="8"/>
      <c r="F378" s="7"/>
      <c r="G378" s="8"/>
      <c r="H378" s="16"/>
      <c r="I378" s="8"/>
      <c r="J378" s="17"/>
    </row>
    <row r="379" spans="3:10" s="10" customFormat="1" ht="15.75">
      <c r="C379" s="28" t="s">
        <v>1</v>
      </c>
      <c r="D379" s="11">
        <f>D385+D391+D397+D403</f>
        <v>819089.2</v>
      </c>
      <c r="E379" s="11">
        <f>E385+E391+E397+E403</f>
        <v>853777</v>
      </c>
      <c r="F379" s="11">
        <f>F385+F391+F397+F403</f>
        <v>819089.2</v>
      </c>
      <c r="G379" s="11">
        <f>G385+G391+G397+G403</f>
        <v>222199.9</v>
      </c>
      <c r="H379" s="16">
        <f>G379/F379</f>
        <v>0.2712768035520429</v>
      </c>
      <c r="I379" s="11">
        <f>I385+I391+I397+I403</f>
        <v>222199.9</v>
      </c>
      <c r="J379" s="17">
        <f t="shared" si="11"/>
        <v>0.2712768035520429</v>
      </c>
    </row>
    <row r="380" spans="3:10" ht="15.75">
      <c r="C380" s="18" t="s">
        <v>22</v>
      </c>
      <c r="D380" s="7">
        <f aca="true" t="shared" si="12" ref="D380:G382">D386+D392+D398+D404</f>
        <v>805838.2</v>
      </c>
      <c r="E380" s="7">
        <f t="shared" si="12"/>
        <v>840526</v>
      </c>
      <c r="F380" s="7">
        <f t="shared" si="12"/>
        <v>805838.2</v>
      </c>
      <c r="G380" s="7">
        <f t="shared" si="12"/>
        <v>221306.19999999998</v>
      </c>
      <c r="H380" s="16">
        <f>G380/F380</f>
        <v>0.2746285792855191</v>
      </c>
      <c r="I380" s="7">
        <f>I386+I392+I398+I404</f>
        <v>221306.19999999998</v>
      </c>
      <c r="J380" s="17">
        <f t="shared" si="11"/>
        <v>0.2746285792855191</v>
      </c>
    </row>
    <row r="381" spans="3:10" ht="15.75">
      <c r="C381" s="18" t="s">
        <v>13</v>
      </c>
      <c r="D381" s="7">
        <f t="shared" si="12"/>
        <v>13251</v>
      </c>
      <c r="E381" s="7">
        <f t="shared" si="12"/>
        <v>13251</v>
      </c>
      <c r="F381" s="7">
        <f t="shared" si="12"/>
        <v>13251</v>
      </c>
      <c r="G381" s="7">
        <f t="shared" si="12"/>
        <v>893.7</v>
      </c>
      <c r="H381" s="16">
        <f>G381/F381</f>
        <v>0.06744396649309486</v>
      </c>
      <c r="I381" s="7">
        <f>I387+I393+I399+I405</f>
        <v>893.7</v>
      </c>
      <c r="J381" s="17">
        <f t="shared" si="11"/>
        <v>0.06744396649309486</v>
      </c>
    </row>
    <row r="382" spans="3:10" ht="15.75">
      <c r="C382" s="18" t="s">
        <v>14</v>
      </c>
      <c r="D382" s="7">
        <f t="shared" si="12"/>
        <v>0</v>
      </c>
      <c r="E382" s="7">
        <f t="shared" si="12"/>
        <v>0</v>
      </c>
      <c r="F382" s="7">
        <f t="shared" si="12"/>
        <v>0</v>
      </c>
      <c r="G382" s="7">
        <f t="shared" si="12"/>
        <v>0</v>
      </c>
      <c r="H382" s="16">
        <v>0</v>
      </c>
      <c r="I382" s="7">
        <f>I388+I394+I400+I406</f>
        <v>0</v>
      </c>
      <c r="J382" s="17">
        <v>0</v>
      </c>
    </row>
    <row r="383" spans="3:10" ht="15.75">
      <c r="C383" s="18"/>
      <c r="D383" s="8"/>
      <c r="E383" s="8"/>
      <c r="F383" s="7"/>
      <c r="G383" s="8"/>
      <c r="H383" s="16"/>
      <c r="I383" s="8"/>
      <c r="J383" s="17"/>
    </row>
    <row r="384" spans="3:10" ht="31.5">
      <c r="C384" s="18" t="s">
        <v>75</v>
      </c>
      <c r="D384" s="8"/>
      <c r="E384" s="8"/>
      <c r="F384" s="7"/>
      <c r="G384" s="8"/>
      <c r="H384" s="16"/>
      <c r="I384" s="8"/>
      <c r="J384" s="17"/>
    </row>
    <row r="385" spans="3:10" ht="15.75">
      <c r="C385" s="18" t="s">
        <v>1</v>
      </c>
      <c r="D385" s="8">
        <f>D386+D387+D388</f>
        <v>84021</v>
      </c>
      <c r="E385" s="8">
        <f>E386+E387+E388</f>
        <v>83213.3</v>
      </c>
      <c r="F385" s="8">
        <f>F386+F387+F388</f>
        <v>84021</v>
      </c>
      <c r="G385" s="8">
        <f>G386+G387+G388</f>
        <v>13443.6</v>
      </c>
      <c r="H385" s="16">
        <f>G385/F385</f>
        <v>0.16000285642874995</v>
      </c>
      <c r="I385" s="8">
        <f>I386+I387+I388</f>
        <v>13443.6</v>
      </c>
      <c r="J385" s="17">
        <f t="shared" si="11"/>
        <v>0.16000285642874995</v>
      </c>
    </row>
    <row r="386" spans="3:10" ht="15.75">
      <c r="C386" s="18" t="s">
        <v>22</v>
      </c>
      <c r="D386" s="8">
        <v>70770</v>
      </c>
      <c r="E386" s="8">
        <v>69962.3</v>
      </c>
      <c r="F386" s="7">
        <v>70770</v>
      </c>
      <c r="G386" s="8">
        <v>12549.9</v>
      </c>
      <c r="H386" s="16">
        <f>G386/F386</f>
        <v>0.1773336159389572</v>
      </c>
      <c r="I386" s="8">
        <v>12549.9</v>
      </c>
      <c r="J386" s="17">
        <f t="shared" si="11"/>
        <v>0.1773336159389572</v>
      </c>
    </row>
    <row r="387" spans="3:10" ht="15.75">
      <c r="C387" s="18" t="s">
        <v>13</v>
      </c>
      <c r="D387" s="8">
        <v>13251</v>
      </c>
      <c r="E387" s="8">
        <v>13251</v>
      </c>
      <c r="F387" s="7">
        <v>13251</v>
      </c>
      <c r="G387" s="8">
        <v>893.7</v>
      </c>
      <c r="H387" s="16">
        <f>G387/F387</f>
        <v>0.06744396649309486</v>
      </c>
      <c r="I387" s="8">
        <v>893.7</v>
      </c>
      <c r="J387" s="17">
        <f t="shared" si="11"/>
        <v>0.06744396649309486</v>
      </c>
    </row>
    <row r="388" spans="3:10" ht="15.75">
      <c r="C388" s="18" t="s">
        <v>14</v>
      </c>
      <c r="D388" s="8">
        <v>0</v>
      </c>
      <c r="E388" s="8">
        <v>0</v>
      </c>
      <c r="F388" s="7">
        <v>0</v>
      </c>
      <c r="G388" s="8">
        <v>0</v>
      </c>
      <c r="H388" s="16">
        <v>0</v>
      </c>
      <c r="I388" s="8">
        <v>0</v>
      </c>
      <c r="J388" s="17">
        <v>0</v>
      </c>
    </row>
    <row r="389" spans="3:10" ht="15.75">
      <c r="C389" s="18"/>
      <c r="D389" s="8"/>
      <c r="E389" s="8"/>
      <c r="F389" s="7"/>
      <c r="G389" s="8"/>
      <c r="H389" s="16"/>
      <c r="I389" s="8"/>
      <c r="J389" s="17"/>
    </row>
    <row r="390" spans="3:10" ht="47.25">
      <c r="C390" s="18" t="s">
        <v>76</v>
      </c>
      <c r="D390" s="8"/>
      <c r="E390" s="8"/>
      <c r="F390" s="7"/>
      <c r="G390" s="8"/>
      <c r="H390" s="16"/>
      <c r="I390" s="8"/>
      <c r="J390" s="17"/>
    </row>
    <row r="391" spans="3:10" ht="15.75">
      <c r="C391" s="18" t="s">
        <v>1</v>
      </c>
      <c r="D391" s="8">
        <f>D392+D393+D394</f>
        <v>500</v>
      </c>
      <c r="E391" s="8">
        <f>E392+E393+E394</f>
        <v>500</v>
      </c>
      <c r="F391" s="8">
        <f>F392+F393+F394</f>
        <v>500</v>
      </c>
      <c r="G391" s="8">
        <f>G392+G393+G394</f>
        <v>31.9</v>
      </c>
      <c r="H391" s="16">
        <f>G391/F391</f>
        <v>0.0638</v>
      </c>
      <c r="I391" s="8">
        <f>I392+I393+I394</f>
        <v>31.9</v>
      </c>
      <c r="J391" s="17">
        <f t="shared" si="11"/>
        <v>0.0638</v>
      </c>
    </row>
    <row r="392" spans="3:10" ht="15.75">
      <c r="C392" s="18" t="s">
        <v>22</v>
      </c>
      <c r="D392" s="8">
        <v>500</v>
      </c>
      <c r="E392" s="8">
        <v>500</v>
      </c>
      <c r="F392" s="7">
        <v>500</v>
      </c>
      <c r="G392" s="8">
        <v>31.9</v>
      </c>
      <c r="H392" s="16">
        <f>G392/F392</f>
        <v>0.0638</v>
      </c>
      <c r="I392" s="8">
        <v>31.9</v>
      </c>
      <c r="J392" s="17">
        <f t="shared" si="11"/>
        <v>0.0638</v>
      </c>
    </row>
    <row r="393" spans="3:10" ht="15.75">
      <c r="C393" s="18" t="s">
        <v>13</v>
      </c>
      <c r="D393" s="8">
        <v>0</v>
      </c>
      <c r="E393" s="8">
        <v>0</v>
      </c>
      <c r="F393" s="7">
        <v>0</v>
      </c>
      <c r="G393" s="8">
        <v>0</v>
      </c>
      <c r="H393" s="16">
        <v>0</v>
      </c>
      <c r="I393" s="8">
        <v>0</v>
      </c>
      <c r="J393" s="17">
        <v>0</v>
      </c>
    </row>
    <row r="394" spans="3:10" ht="15.75">
      <c r="C394" s="18" t="s">
        <v>14</v>
      </c>
      <c r="D394" s="8">
        <v>0</v>
      </c>
      <c r="E394" s="8">
        <v>0</v>
      </c>
      <c r="F394" s="7">
        <v>0</v>
      </c>
      <c r="G394" s="8">
        <v>0</v>
      </c>
      <c r="H394" s="16">
        <v>0</v>
      </c>
      <c r="I394" s="8">
        <v>0</v>
      </c>
      <c r="J394" s="17">
        <v>0</v>
      </c>
    </row>
    <row r="395" spans="3:10" ht="15.75">
      <c r="C395" s="18"/>
      <c r="D395" s="8"/>
      <c r="E395" s="8"/>
      <c r="F395" s="7"/>
      <c r="G395" s="8"/>
      <c r="H395" s="16"/>
      <c r="I395" s="8"/>
      <c r="J395" s="17"/>
    </row>
    <row r="396" spans="3:10" ht="31.5">
      <c r="C396" s="18" t="s">
        <v>77</v>
      </c>
      <c r="D396" s="8"/>
      <c r="E396" s="8"/>
      <c r="F396" s="7"/>
      <c r="G396" s="8"/>
      <c r="H396" s="16"/>
      <c r="I396" s="8"/>
      <c r="J396" s="17"/>
    </row>
    <row r="397" spans="3:10" ht="15.75">
      <c r="C397" s="18" t="s">
        <v>1</v>
      </c>
      <c r="D397" s="8">
        <f>D398+D399+D400</f>
        <v>500</v>
      </c>
      <c r="E397" s="8">
        <f>E398+E399+E400</f>
        <v>500</v>
      </c>
      <c r="F397" s="8">
        <f>F398+F399+F400</f>
        <v>500</v>
      </c>
      <c r="G397" s="8">
        <f>G398+G399+G400</f>
        <v>0</v>
      </c>
      <c r="H397" s="16">
        <f aca="true" t="shared" si="13" ref="H397:H454">G397/F397</f>
        <v>0</v>
      </c>
      <c r="I397" s="8">
        <f>I398+I400+I399</f>
        <v>0</v>
      </c>
      <c r="J397" s="17">
        <f aca="true" t="shared" si="14" ref="J397:J454">I397/F397</f>
        <v>0</v>
      </c>
    </row>
    <row r="398" spans="3:10" ht="15.75">
      <c r="C398" s="18" t="s">
        <v>22</v>
      </c>
      <c r="D398" s="8">
        <v>500</v>
      </c>
      <c r="E398" s="8">
        <v>500</v>
      </c>
      <c r="F398" s="7">
        <v>500</v>
      </c>
      <c r="G398" s="8">
        <v>0</v>
      </c>
      <c r="H398" s="16">
        <f t="shared" si="13"/>
        <v>0</v>
      </c>
      <c r="I398" s="8">
        <v>0</v>
      </c>
      <c r="J398" s="17">
        <f t="shared" si="14"/>
        <v>0</v>
      </c>
    </row>
    <row r="399" spans="3:10" ht="15.75">
      <c r="C399" s="18" t="s">
        <v>13</v>
      </c>
      <c r="D399" s="8">
        <v>0</v>
      </c>
      <c r="E399" s="8">
        <v>0</v>
      </c>
      <c r="F399" s="7">
        <v>0</v>
      </c>
      <c r="G399" s="8">
        <v>0</v>
      </c>
      <c r="H399" s="16">
        <v>0</v>
      </c>
      <c r="I399" s="8">
        <v>0</v>
      </c>
      <c r="J399" s="17">
        <v>0</v>
      </c>
    </row>
    <row r="400" spans="3:10" ht="15.75">
      <c r="C400" s="18" t="s">
        <v>78</v>
      </c>
      <c r="D400" s="8">
        <v>0</v>
      </c>
      <c r="E400" s="8">
        <v>0</v>
      </c>
      <c r="F400" s="7">
        <v>0</v>
      </c>
      <c r="G400" s="8">
        <v>0</v>
      </c>
      <c r="H400" s="16">
        <v>0</v>
      </c>
      <c r="I400" s="8">
        <v>0</v>
      </c>
      <c r="J400" s="17">
        <v>0</v>
      </c>
    </row>
    <row r="401" spans="3:10" ht="15.75">
      <c r="C401" s="18"/>
      <c r="D401" s="8"/>
      <c r="E401" s="8"/>
      <c r="F401" s="7"/>
      <c r="G401" s="8"/>
      <c r="H401" s="16"/>
      <c r="I401" s="8"/>
      <c r="J401" s="17"/>
    </row>
    <row r="402" spans="3:10" ht="15.75">
      <c r="C402" s="18" t="s">
        <v>79</v>
      </c>
      <c r="D402" s="8"/>
      <c r="E402" s="8"/>
      <c r="F402" s="7"/>
      <c r="G402" s="8"/>
      <c r="H402" s="16"/>
      <c r="I402" s="8"/>
      <c r="J402" s="17"/>
    </row>
    <row r="403" spans="3:10" ht="15.75">
      <c r="C403" s="18" t="s">
        <v>1</v>
      </c>
      <c r="D403" s="8">
        <f>D404+D405+D406</f>
        <v>734068.2</v>
      </c>
      <c r="E403" s="8">
        <f>E404+E405+E406</f>
        <v>769563.7</v>
      </c>
      <c r="F403" s="8">
        <f>F404+F405+F406</f>
        <v>734068.2</v>
      </c>
      <c r="G403" s="8">
        <f>G404+G405+G406</f>
        <v>208724.4</v>
      </c>
      <c r="H403" s="16">
        <f t="shared" si="13"/>
        <v>0.28433924804262056</v>
      </c>
      <c r="I403" s="8">
        <f>I404+I405+I406</f>
        <v>208724.4</v>
      </c>
      <c r="J403" s="17">
        <f t="shared" si="14"/>
        <v>0.28433924804262056</v>
      </c>
    </row>
    <row r="404" spans="3:10" ht="15.75">
      <c r="C404" s="18" t="s">
        <v>22</v>
      </c>
      <c r="D404" s="8">
        <v>734068.2</v>
      </c>
      <c r="E404" s="8">
        <v>769563.7</v>
      </c>
      <c r="F404" s="7">
        <v>734068.2</v>
      </c>
      <c r="G404" s="8">
        <v>208724.4</v>
      </c>
      <c r="H404" s="16">
        <f t="shared" si="13"/>
        <v>0.28433924804262056</v>
      </c>
      <c r="I404" s="8">
        <v>208724.4</v>
      </c>
      <c r="J404" s="17">
        <f t="shared" si="14"/>
        <v>0.28433924804262056</v>
      </c>
    </row>
    <row r="405" spans="3:10" ht="15.75">
      <c r="C405" s="18" t="s">
        <v>13</v>
      </c>
      <c r="D405" s="8">
        <v>0</v>
      </c>
      <c r="E405" s="8">
        <v>0</v>
      </c>
      <c r="F405" s="7">
        <v>0</v>
      </c>
      <c r="G405" s="8">
        <v>0</v>
      </c>
      <c r="H405" s="16">
        <v>0</v>
      </c>
      <c r="I405" s="8">
        <v>0</v>
      </c>
      <c r="J405" s="17">
        <v>0</v>
      </c>
    </row>
    <row r="406" spans="3:10" ht="15.75">
      <c r="C406" s="18" t="s">
        <v>14</v>
      </c>
      <c r="D406" s="8">
        <v>0</v>
      </c>
      <c r="E406" s="8">
        <v>0</v>
      </c>
      <c r="F406" s="7">
        <v>0</v>
      </c>
      <c r="G406" s="8">
        <v>0</v>
      </c>
      <c r="H406" s="16">
        <v>0</v>
      </c>
      <c r="I406" s="8">
        <v>0</v>
      </c>
      <c r="J406" s="17">
        <v>0</v>
      </c>
    </row>
    <row r="407" spans="3:10" ht="15.75">
      <c r="C407" s="18"/>
      <c r="D407" s="8"/>
      <c r="E407" s="8"/>
      <c r="F407" s="7"/>
      <c r="G407" s="8"/>
      <c r="H407" s="16"/>
      <c r="I407" s="8"/>
      <c r="J407" s="17"/>
    </row>
    <row r="408" spans="3:10" ht="97.5" customHeight="1">
      <c r="C408" s="24" t="s">
        <v>80</v>
      </c>
      <c r="D408" s="8"/>
      <c r="E408" s="8"/>
      <c r="F408" s="7"/>
      <c r="G408" s="8"/>
      <c r="H408" s="16"/>
      <c r="I408" s="8"/>
      <c r="J408" s="17"/>
    </row>
    <row r="409" spans="3:10" s="10" customFormat="1" ht="15.75">
      <c r="C409" s="28" t="s">
        <v>1</v>
      </c>
      <c r="D409" s="11">
        <f aca="true" t="shared" si="15" ref="D409:G410">D415+D421+D427</f>
        <v>41633</v>
      </c>
      <c r="E409" s="11">
        <f t="shared" si="15"/>
        <v>41633</v>
      </c>
      <c r="F409" s="11">
        <f t="shared" si="15"/>
        <v>44373</v>
      </c>
      <c r="G409" s="11">
        <f t="shared" si="15"/>
        <v>9002.279999999999</v>
      </c>
      <c r="H409" s="16">
        <f t="shared" si="13"/>
        <v>0.20287742546142923</v>
      </c>
      <c r="I409" s="11">
        <f>I415+I421+I427</f>
        <v>7001.099999999999</v>
      </c>
      <c r="J409" s="17">
        <f t="shared" si="14"/>
        <v>0.1577783787438307</v>
      </c>
    </row>
    <row r="410" spans="3:10" ht="15.75">
      <c r="C410" s="18" t="s">
        <v>22</v>
      </c>
      <c r="D410" s="7">
        <f t="shared" si="15"/>
        <v>39911</v>
      </c>
      <c r="E410" s="7">
        <f t="shared" si="15"/>
        <v>39911</v>
      </c>
      <c r="F410" s="7">
        <f t="shared" si="15"/>
        <v>39911</v>
      </c>
      <c r="G410" s="7">
        <f t="shared" si="15"/>
        <v>8071.38</v>
      </c>
      <c r="H410" s="16">
        <f t="shared" si="13"/>
        <v>0.20223447169953146</v>
      </c>
      <c r="I410" s="7">
        <f>I416+I422+I428</f>
        <v>6506.2</v>
      </c>
      <c r="J410" s="17">
        <f t="shared" si="14"/>
        <v>0.1630177144145724</v>
      </c>
    </row>
    <row r="411" spans="3:10" ht="15.75">
      <c r="C411" s="18" t="s">
        <v>13</v>
      </c>
      <c r="D411" s="7">
        <f aca="true" t="shared" si="16" ref="D411:G412">D417+D423+D429</f>
        <v>1722</v>
      </c>
      <c r="E411" s="7">
        <f t="shared" si="16"/>
        <v>1722</v>
      </c>
      <c r="F411" s="7">
        <f t="shared" si="16"/>
        <v>1722</v>
      </c>
      <c r="G411" s="7">
        <f t="shared" si="16"/>
        <v>0</v>
      </c>
      <c r="H411" s="16">
        <f t="shared" si="13"/>
        <v>0</v>
      </c>
      <c r="I411" s="7">
        <f>I417+I423+I429</f>
        <v>0</v>
      </c>
      <c r="J411" s="17">
        <f t="shared" si="14"/>
        <v>0</v>
      </c>
    </row>
    <row r="412" spans="3:10" ht="15.75">
      <c r="C412" s="18" t="s">
        <v>14</v>
      </c>
      <c r="D412" s="7">
        <f t="shared" si="16"/>
        <v>0</v>
      </c>
      <c r="E412" s="7">
        <f t="shared" si="16"/>
        <v>0</v>
      </c>
      <c r="F412" s="7">
        <f t="shared" si="16"/>
        <v>2740</v>
      </c>
      <c r="G412" s="7">
        <f t="shared" si="16"/>
        <v>930.9</v>
      </c>
      <c r="H412" s="16">
        <f t="shared" si="13"/>
        <v>0.3397445255474452</v>
      </c>
      <c r="I412" s="7">
        <f>I418+I424+I430</f>
        <v>494.9</v>
      </c>
      <c r="J412" s="17">
        <f t="shared" si="14"/>
        <v>0.18062043795620436</v>
      </c>
    </row>
    <row r="413" spans="3:10" ht="15.75">
      <c r="C413" s="18"/>
      <c r="D413" s="7"/>
      <c r="E413" s="7"/>
      <c r="F413" s="7"/>
      <c r="G413" s="7"/>
      <c r="H413" s="16"/>
      <c r="I413" s="7"/>
      <c r="J413" s="17"/>
    </row>
    <row r="414" spans="3:10" ht="94.5">
      <c r="C414" s="15" t="s">
        <v>81</v>
      </c>
      <c r="D414" s="7"/>
      <c r="E414" s="7"/>
      <c r="F414" s="7"/>
      <c r="G414" s="7"/>
      <c r="H414" s="16"/>
      <c r="I414" s="7"/>
      <c r="J414" s="17"/>
    </row>
    <row r="415" spans="3:10" ht="15.75">
      <c r="C415" s="18" t="s">
        <v>1</v>
      </c>
      <c r="D415" s="7">
        <f>D416+D417+D418</f>
        <v>14205</v>
      </c>
      <c r="E415" s="7">
        <f>E416+E417+E418</f>
        <v>14205</v>
      </c>
      <c r="F415" s="7">
        <f>F416+F417+F418</f>
        <v>15945</v>
      </c>
      <c r="G415" s="7">
        <f>G416+G417+G418</f>
        <v>2509.08</v>
      </c>
      <c r="H415" s="16">
        <f t="shared" si="13"/>
        <v>0.15735841956726246</v>
      </c>
      <c r="I415" s="7">
        <f>I416+I417+I418</f>
        <v>507.9</v>
      </c>
      <c r="J415" s="17">
        <f t="shared" si="14"/>
        <v>0.03185324553151458</v>
      </c>
    </row>
    <row r="416" spans="3:10" ht="15.75">
      <c r="C416" s="18" t="s">
        <v>22</v>
      </c>
      <c r="D416" s="7">
        <v>14205</v>
      </c>
      <c r="E416" s="7">
        <v>14205</v>
      </c>
      <c r="F416" s="7">
        <v>14205</v>
      </c>
      <c r="G416" s="8">
        <v>2073.08</v>
      </c>
      <c r="H416" s="16">
        <f t="shared" si="13"/>
        <v>0.14594016191481873</v>
      </c>
      <c r="I416" s="8">
        <v>507.9</v>
      </c>
      <c r="J416" s="17">
        <f t="shared" si="14"/>
        <v>0.035755015839493136</v>
      </c>
    </row>
    <row r="417" spans="3:10" ht="15.75">
      <c r="C417" s="18" t="s">
        <v>13</v>
      </c>
      <c r="D417" s="7">
        <v>0</v>
      </c>
      <c r="E417" s="7">
        <v>0</v>
      </c>
      <c r="F417" s="7">
        <v>0</v>
      </c>
      <c r="G417" s="8">
        <v>0</v>
      </c>
      <c r="H417" s="16">
        <v>0</v>
      </c>
      <c r="I417" s="8">
        <v>0</v>
      </c>
      <c r="J417" s="17">
        <v>0</v>
      </c>
    </row>
    <row r="418" spans="3:10" ht="15.75">
      <c r="C418" s="18" t="s">
        <v>14</v>
      </c>
      <c r="D418" s="8">
        <v>0</v>
      </c>
      <c r="E418" s="8">
        <v>0</v>
      </c>
      <c r="F418" s="8">
        <v>1740</v>
      </c>
      <c r="G418" s="8">
        <v>436</v>
      </c>
      <c r="H418" s="16">
        <f t="shared" si="13"/>
        <v>0.25057471264367814</v>
      </c>
      <c r="I418" s="8">
        <v>0</v>
      </c>
      <c r="J418" s="17">
        <f t="shared" si="14"/>
        <v>0</v>
      </c>
    </row>
    <row r="419" spans="3:10" ht="15.75">
      <c r="C419" s="18"/>
      <c r="D419" s="8"/>
      <c r="E419" s="8"/>
      <c r="F419" s="7"/>
      <c r="G419" s="8"/>
      <c r="H419" s="16"/>
      <c r="I419" s="8"/>
      <c r="J419" s="17"/>
    </row>
    <row r="420" spans="3:10" ht="31.5">
      <c r="C420" s="15" t="s">
        <v>82</v>
      </c>
      <c r="D420" s="8"/>
      <c r="E420" s="8"/>
      <c r="F420" s="7"/>
      <c r="G420" s="8"/>
      <c r="H420" s="16"/>
      <c r="I420" s="8"/>
      <c r="J420" s="17"/>
    </row>
    <row r="421" spans="3:10" ht="15.75">
      <c r="C421" s="18" t="s">
        <v>1</v>
      </c>
      <c r="D421" s="7">
        <f>D422+D423+D424</f>
        <v>25706</v>
      </c>
      <c r="E421" s="7">
        <f>E422+E423+E424</f>
        <v>25706</v>
      </c>
      <c r="F421" s="7">
        <f>F422+F423+F424</f>
        <v>26706</v>
      </c>
      <c r="G421" s="7">
        <f>G422+G423+G424</f>
        <v>6493.2</v>
      </c>
      <c r="H421" s="16">
        <f t="shared" si="13"/>
        <v>0.24313637384857334</v>
      </c>
      <c r="I421" s="7">
        <f>I422+I423+I424</f>
        <v>6493.2</v>
      </c>
      <c r="J421" s="17">
        <f t="shared" si="14"/>
        <v>0.24313637384857334</v>
      </c>
    </row>
    <row r="422" spans="3:10" ht="15.75">
      <c r="C422" s="18" t="s">
        <v>22</v>
      </c>
      <c r="D422" s="7">
        <v>25706</v>
      </c>
      <c r="E422" s="7">
        <v>25706</v>
      </c>
      <c r="F422" s="7">
        <v>25706</v>
      </c>
      <c r="G422" s="8">
        <v>5998.3</v>
      </c>
      <c r="H422" s="16">
        <f t="shared" si="13"/>
        <v>0.23334241033221817</v>
      </c>
      <c r="I422" s="8">
        <v>5998.3</v>
      </c>
      <c r="J422" s="17">
        <f t="shared" si="14"/>
        <v>0.23334241033221817</v>
      </c>
    </row>
    <row r="423" spans="3:10" ht="15.75">
      <c r="C423" s="18" t="s">
        <v>13</v>
      </c>
      <c r="D423" s="7">
        <v>0</v>
      </c>
      <c r="E423" s="7">
        <v>0</v>
      </c>
      <c r="F423" s="7">
        <v>0</v>
      </c>
      <c r="G423" s="8">
        <v>0</v>
      </c>
      <c r="H423" s="16">
        <v>0</v>
      </c>
      <c r="I423" s="8">
        <v>0</v>
      </c>
      <c r="J423" s="17">
        <v>0</v>
      </c>
    </row>
    <row r="424" spans="3:10" ht="15.75">
      <c r="C424" s="18" t="s">
        <v>14</v>
      </c>
      <c r="D424" s="8">
        <v>0</v>
      </c>
      <c r="E424" s="8">
        <v>0</v>
      </c>
      <c r="F424" s="7">
        <v>1000</v>
      </c>
      <c r="G424" s="8">
        <v>494.9</v>
      </c>
      <c r="H424" s="16">
        <f t="shared" si="13"/>
        <v>0.49489999999999995</v>
      </c>
      <c r="I424" s="8">
        <v>494.9</v>
      </c>
      <c r="J424" s="17">
        <f t="shared" si="14"/>
        <v>0.49489999999999995</v>
      </c>
    </row>
    <row r="425" spans="3:10" ht="15.75">
      <c r="C425" s="18"/>
      <c r="D425" s="8"/>
      <c r="E425" s="8"/>
      <c r="F425" s="7"/>
      <c r="G425" s="8"/>
      <c r="H425" s="16"/>
      <c r="I425" s="8"/>
      <c r="J425" s="17"/>
    </row>
    <row r="426" spans="3:10" ht="40.5" customHeight="1">
      <c r="C426" s="15" t="s">
        <v>79</v>
      </c>
      <c r="D426" s="8"/>
      <c r="E426" s="8"/>
      <c r="F426" s="7"/>
      <c r="G426" s="8"/>
      <c r="H426" s="16"/>
      <c r="I426" s="8"/>
      <c r="J426" s="17"/>
    </row>
    <row r="427" spans="3:10" ht="15.75">
      <c r="C427" s="18" t="s">
        <v>1</v>
      </c>
      <c r="D427" s="7">
        <f>D428+D430+D429</f>
        <v>1722</v>
      </c>
      <c r="E427" s="7">
        <f>E428+E430+E429</f>
        <v>1722</v>
      </c>
      <c r="F427" s="7">
        <f>F428+F430+F429</f>
        <v>1722</v>
      </c>
      <c r="G427" s="7">
        <f>G428+G430+G429</f>
        <v>0</v>
      </c>
      <c r="H427" s="16">
        <f t="shared" si="13"/>
        <v>0</v>
      </c>
      <c r="I427" s="7">
        <f>I428+I429+I430</f>
        <v>0</v>
      </c>
      <c r="J427" s="17">
        <f t="shared" si="14"/>
        <v>0</v>
      </c>
    </row>
    <row r="428" spans="3:10" ht="15.75">
      <c r="C428" s="18" t="s">
        <v>22</v>
      </c>
      <c r="D428" s="7">
        <v>0</v>
      </c>
      <c r="E428" s="7">
        <v>0</v>
      </c>
      <c r="F428" s="7">
        <v>0</v>
      </c>
      <c r="G428" s="8">
        <v>0</v>
      </c>
      <c r="H428" s="16">
        <v>0</v>
      </c>
      <c r="I428" s="8">
        <v>0</v>
      </c>
      <c r="J428" s="17">
        <v>0</v>
      </c>
    </row>
    <row r="429" spans="3:10" ht="15.75">
      <c r="C429" s="18" t="s">
        <v>13</v>
      </c>
      <c r="D429" s="7">
        <v>1722</v>
      </c>
      <c r="E429" s="7">
        <v>1722</v>
      </c>
      <c r="F429" s="7">
        <v>1722</v>
      </c>
      <c r="G429" s="8">
        <v>0</v>
      </c>
      <c r="H429" s="16">
        <f t="shared" si="13"/>
        <v>0</v>
      </c>
      <c r="I429" s="8">
        <v>0</v>
      </c>
      <c r="J429" s="17">
        <f t="shared" si="14"/>
        <v>0</v>
      </c>
    </row>
    <row r="430" spans="3:10" ht="15.75" customHeight="1">
      <c r="C430" s="18" t="s">
        <v>14</v>
      </c>
      <c r="D430" s="8">
        <v>0</v>
      </c>
      <c r="E430" s="8">
        <v>0</v>
      </c>
      <c r="F430" s="7">
        <v>0</v>
      </c>
      <c r="G430" s="8">
        <v>0</v>
      </c>
      <c r="H430" s="16">
        <v>0</v>
      </c>
      <c r="I430" s="8">
        <v>0</v>
      </c>
      <c r="J430" s="17">
        <v>0</v>
      </c>
    </row>
    <row r="431" spans="3:10" ht="15.75">
      <c r="C431" s="19"/>
      <c r="D431" s="8"/>
      <c r="E431" s="8"/>
      <c r="F431" s="7"/>
      <c r="G431" s="8"/>
      <c r="H431" s="16"/>
      <c r="I431" s="8"/>
      <c r="J431" s="17"/>
    </row>
    <row r="432" spans="3:10" ht="75" customHeight="1">
      <c r="C432" s="24" t="s">
        <v>83</v>
      </c>
      <c r="D432" s="8"/>
      <c r="E432" s="8"/>
      <c r="F432" s="7"/>
      <c r="G432" s="8"/>
      <c r="H432" s="16"/>
      <c r="I432" s="8"/>
      <c r="J432" s="17"/>
    </row>
    <row r="433" spans="3:10" s="10" customFormat="1" ht="15.75">
      <c r="C433" s="28" t="s">
        <v>1</v>
      </c>
      <c r="D433" s="11">
        <f>D439+D445</f>
        <v>379695</v>
      </c>
      <c r="E433" s="11">
        <f>E439+E445</f>
        <v>376962</v>
      </c>
      <c r="F433" s="11">
        <f>F439+F445</f>
        <v>379695</v>
      </c>
      <c r="G433" s="11">
        <f>G439+G445</f>
        <v>37278.1</v>
      </c>
      <c r="H433" s="16">
        <f t="shared" si="13"/>
        <v>0.09817906477567521</v>
      </c>
      <c r="I433" s="11">
        <f>I439+I445</f>
        <v>20523</v>
      </c>
      <c r="J433" s="17">
        <f t="shared" si="14"/>
        <v>0.05405127799944692</v>
      </c>
    </row>
    <row r="434" spans="3:10" ht="15.75">
      <c r="C434" s="18" t="s">
        <v>22</v>
      </c>
      <c r="D434" s="7">
        <f aca="true" t="shared" si="17" ref="D434:G436">D440+D446</f>
        <v>263856</v>
      </c>
      <c r="E434" s="7">
        <f t="shared" si="17"/>
        <v>261123</v>
      </c>
      <c r="F434" s="7">
        <f t="shared" si="17"/>
        <v>263856</v>
      </c>
      <c r="G434" s="7">
        <f t="shared" si="17"/>
        <v>36978.1</v>
      </c>
      <c r="H434" s="16">
        <f t="shared" si="13"/>
        <v>0.1401450033351525</v>
      </c>
      <c r="I434" s="7">
        <f>I440+I446</f>
        <v>20523</v>
      </c>
      <c r="J434" s="17">
        <f t="shared" si="14"/>
        <v>0.07778106239767146</v>
      </c>
    </row>
    <row r="435" spans="3:10" ht="15.75">
      <c r="C435" s="18" t="s">
        <v>13</v>
      </c>
      <c r="D435" s="7">
        <f t="shared" si="17"/>
        <v>115839</v>
      </c>
      <c r="E435" s="7">
        <f t="shared" si="17"/>
        <v>115839</v>
      </c>
      <c r="F435" s="7">
        <f t="shared" si="17"/>
        <v>115839</v>
      </c>
      <c r="G435" s="7">
        <f t="shared" si="17"/>
        <v>300</v>
      </c>
      <c r="H435" s="16">
        <f t="shared" si="13"/>
        <v>0.0025898013622355164</v>
      </c>
      <c r="I435" s="7">
        <f>I441+I447</f>
        <v>0</v>
      </c>
      <c r="J435" s="17">
        <f t="shared" si="14"/>
        <v>0</v>
      </c>
    </row>
    <row r="436" spans="3:10" ht="18" customHeight="1">
      <c r="C436" s="18" t="s">
        <v>14</v>
      </c>
      <c r="D436" s="7">
        <f t="shared" si="17"/>
        <v>0</v>
      </c>
      <c r="E436" s="7">
        <f t="shared" si="17"/>
        <v>0</v>
      </c>
      <c r="F436" s="7">
        <f t="shared" si="17"/>
        <v>0</v>
      </c>
      <c r="G436" s="7">
        <f t="shared" si="17"/>
        <v>0</v>
      </c>
      <c r="H436" s="16">
        <v>0</v>
      </c>
      <c r="I436" s="7">
        <f>I442+I448</f>
        <v>0</v>
      </c>
      <c r="J436" s="17">
        <v>0</v>
      </c>
    </row>
    <row r="437" spans="3:10" ht="18" customHeight="1">
      <c r="C437" s="42"/>
      <c r="D437" s="43"/>
      <c r="E437" s="43"/>
      <c r="F437" s="12"/>
      <c r="G437" s="8"/>
      <c r="H437" s="16"/>
      <c r="I437" s="8"/>
      <c r="J437" s="17"/>
    </row>
    <row r="438" spans="3:10" ht="40.5" customHeight="1">
      <c r="C438" s="42" t="s">
        <v>84</v>
      </c>
      <c r="D438" s="43"/>
      <c r="E438" s="43"/>
      <c r="F438" s="12"/>
      <c r="G438" s="8"/>
      <c r="H438" s="16"/>
      <c r="I438" s="8"/>
      <c r="J438" s="17"/>
    </row>
    <row r="439" spans="3:10" ht="23.25" customHeight="1">
      <c r="C439" s="42" t="s">
        <v>1</v>
      </c>
      <c r="D439" s="43">
        <f>D440+D441+D442</f>
        <v>3147</v>
      </c>
      <c r="E439" s="43">
        <f>E440+E441+E442</f>
        <v>3147</v>
      </c>
      <c r="F439" s="43">
        <f>F440+F441+F442</f>
        <v>3147</v>
      </c>
      <c r="G439" s="43">
        <f>G440+G441+G442</f>
        <v>603.1</v>
      </c>
      <c r="H439" s="16">
        <f t="shared" si="13"/>
        <v>0.19164283444550367</v>
      </c>
      <c r="I439" s="43">
        <f>I440+I441+I442</f>
        <v>226.2</v>
      </c>
      <c r="J439" s="17">
        <f t="shared" si="14"/>
        <v>0.07187797902764537</v>
      </c>
    </row>
    <row r="440" spans="3:10" ht="21" customHeight="1">
      <c r="C440" s="42" t="s">
        <v>22</v>
      </c>
      <c r="D440" s="43">
        <v>1956</v>
      </c>
      <c r="E440" s="43">
        <v>1956</v>
      </c>
      <c r="F440" s="12">
        <v>1956</v>
      </c>
      <c r="G440" s="8">
        <v>303.1</v>
      </c>
      <c r="H440" s="16">
        <f t="shared" si="13"/>
        <v>0.154959100204499</v>
      </c>
      <c r="I440" s="8">
        <v>226.2</v>
      </c>
      <c r="J440" s="17">
        <f t="shared" si="14"/>
        <v>0.1156441717791411</v>
      </c>
    </row>
    <row r="441" spans="3:10" ht="18" customHeight="1">
      <c r="C441" s="42" t="s">
        <v>85</v>
      </c>
      <c r="D441" s="43">
        <v>1191</v>
      </c>
      <c r="E441" s="43">
        <v>1191</v>
      </c>
      <c r="F441" s="12">
        <v>1191</v>
      </c>
      <c r="G441" s="8">
        <v>300</v>
      </c>
      <c r="H441" s="16">
        <f t="shared" si="13"/>
        <v>0.2518891687657431</v>
      </c>
      <c r="I441" s="8">
        <v>0</v>
      </c>
      <c r="J441" s="17">
        <f t="shared" si="14"/>
        <v>0</v>
      </c>
    </row>
    <row r="442" spans="3:10" ht="18" customHeight="1">
      <c r="C442" s="42" t="s">
        <v>14</v>
      </c>
      <c r="D442" s="43">
        <v>0</v>
      </c>
      <c r="E442" s="43">
        <v>0</v>
      </c>
      <c r="F442" s="12">
        <v>0</v>
      </c>
      <c r="G442" s="8">
        <v>0</v>
      </c>
      <c r="H442" s="16">
        <v>0</v>
      </c>
      <c r="I442" s="8">
        <v>0</v>
      </c>
      <c r="J442" s="17">
        <v>0</v>
      </c>
    </row>
    <row r="443" spans="3:10" ht="18" customHeight="1">
      <c r="C443" s="42"/>
      <c r="D443" s="43"/>
      <c r="E443" s="43"/>
      <c r="F443" s="12"/>
      <c r="G443" s="8"/>
      <c r="H443" s="16"/>
      <c r="I443" s="8"/>
      <c r="J443" s="17"/>
    </row>
    <row r="444" spans="3:10" ht="18" customHeight="1">
      <c r="C444" s="42" t="s">
        <v>86</v>
      </c>
      <c r="D444" s="43"/>
      <c r="E444" s="43"/>
      <c r="F444" s="12"/>
      <c r="G444" s="8"/>
      <c r="H444" s="16"/>
      <c r="I444" s="8"/>
      <c r="J444" s="17"/>
    </row>
    <row r="445" spans="3:10" ht="18" customHeight="1">
      <c r="C445" s="42" t="s">
        <v>1</v>
      </c>
      <c r="D445" s="43">
        <f>D446+D447+D448</f>
        <v>376548</v>
      </c>
      <c r="E445" s="43">
        <f>E446+E447+E448</f>
        <v>373815</v>
      </c>
      <c r="F445" s="43">
        <f>F446+F447+F448</f>
        <v>376548</v>
      </c>
      <c r="G445" s="43">
        <f>G446+G447+G448</f>
        <v>36675</v>
      </c>
      <c r="H445" s="16">
        <f t="shared" si="13"/>
        <v>0.09739794129832054</v>
      </c>
      <c r="I445" s="43">
        <f>I446+I447+I448</f>
        <v>20296.8</v>
      </c>
      <c r="J445" s="17">
        <f t="shared" si="14"/>
        <v>0.05390229134134293</v>
      </c>
    </row>
    <row r="446" spans="3:10" ht="18" customHeight="1">
      <c r="C446" s="42" t="s">
        <v>22</v>
      </c>
      <c r="D446" s="43">
        <v>261900</v>
      </c>
      <c r="E446" s="43">
        <v>259167</v>
      </c>
      <c r="F446" s="12">
        <v>261900</v>
      </c>
      <c r="G446" s="8">
        <v>36675</v>
      </c>
      <c r="H446" s="16">
        <f t="shared" si="13"/>
        <v>0.1400343642611684</v>
      </c>
      <c r="I446" s="8">
        <v>20296.8</v>
      </c>
      <c r="J446" s="17">
        <f t="shared" si="14"/>
        <v>0.07749828178694158</v>
      </c>
    </row>
    <row r="447" spans="3:10" ht="18" customHeight="1">
      <c r="C447" s="42" t="s">
        <v>13</v>
      </c>
      <c r="D447" s="43">
        <v>114648</v>
      </c>
      <c r="E447" s="43">
        <v>114648</v>
      </c>
      <c r="F447" s="12">
        <v>114648</v>
      </c>
      <c r="G447" s="8">
        <v>0</v>
      </c>
      <c r="H447" s="16">
        <v>0</v>
      </c>
      <c r="I447" s="8">
        <v>0</v>
      </c>
      <c r="J447" s="17">
        <v>0</v>
      </c>
    </row>
    <row r="448" spans="3:10" ht="18" customHeight="1">
      <c r="C448" s="42" t="s">
        <v>14</v>
      </c>
      <c r="D448" s="43">
        <v>0</v>
      </c>
      <c r="E448" s="43">
        <v>0</v>
      </c>
      <c r="F448" s="12">
        <v>0</v>
      </c>
      <c r="G448" s="8">
        <v>0</v>
      </c>
      <c r="H448" s="16">
        <v>0</v>
      </c>
      <c r="I448" s="8">
        <v>0</v>
      </c>
      <c r="J448" s="17">
        <v>0</v>
      </c>
    </row>
    <row r="449" spans="3:10" ht="18" customHeight="1">
      <c r="C449" s="42"/>
      <c r="D449" s="43"/>
      <c r="E449" s="43"/>
      <c r="F449" s="12"/>
      <c r="G449" s="8"/>
      <c r="H449" s="16"/>
      <c r="I449" s="8"/>
      <c r="J449" s="17"/>
    </row>
    <row r="450" spans="3:10" ht="61.5" customHeight="1">
      <c r="C450" s="24" t="s">
        <v>87</v>
      </c>
      <c r="D450" s="43"/>
      <c r="E450" s="43"/>
      <c r="F450" s="12"/>
      <c r="G450" s="8"/>
      <c r="H450" s="16"/>
      <c r="I450" s="8"/>
      <c r="J450" s="17"/>
    </row>
    <row r="451" spans="3:10" ht="18" customHeight="1">
      <c r="C451" s="28" t="s">
        <v>1</v>
      </c>
      <c r="D451" s="44">
        <f>D457+D463</f>
        <v>191201</v>
      </c>
      <c r="E451" s="44">
        <f>E457+E463</f>
        <v>190113.8</v>
      </c>
      <c r="F451" s="44">
        <f>F457+F463</f>
        <v>191201</v>
      </c>
      <c r="G451" s="44">
        <f>G457+G463</f>
        <v>23312.3</v>
      </c>
      <c r="H451" s="16">
        <f t="shared" si="13"/>
        <v>0.12192561754384129</v>
      </c>
      <c r="I451" s="44">
        <f>I457+I463</f>
        <v>23312.3</v>
      </c>
      <c r="J451" s="17">
        <f t="shared" si="14"/>
        <v>0.12192561754384129</v>
      </c>
    </row>
    <row r="452" spans="3:10" ht="18" customHeight="1">
      <c r="C452" s="18" t="s">
        <v>22</v>
      </c>
      <c r="D452" s="43">
        <f aca="true" t="shared" si="18" ref="D452:G454">D458+D464</f>
        <v>110055.3</v>
      </c>
      <c r="E452" s="43">
        <f t="shared" si="18"/>
        <v>108968.1</v>
      </c>
      <c r="F452" s="43">
        <f t="shared" si="18"/>
        <v>110055.3</v>
      </c>
      <c r="G452" s="43">
        <f>G458+G464</f>
        <v>23312.3</v>
      </c>
      <c r="H452" s="16">
        <f t="shared" si="13"/>
        <v>0.21182351054424456</v>
      </c>
      <c r="I452" s="43">
        <f>I458+I464</f>
        <v>23312.3</v>
      </c>
      <c r="J452" s="17">
        <f t="shared" si="14"/>
        <v>0.21182351054424456</v>
      </c>
    </row>
    <row r="453" spans="3:10" ht="18" customHeight="1">
      <c r="C453" s="18" t="s">
        <v>13</v>
      </c>
      <c r="D453" s="43">
        <f t="shared" si="18"/>
        <v>81145.7</v>
      </c>
      <c r="E453" s="43">
        <f t="shared" si="18"/>
        <v>81145.7</v>
      </c>
      <c r="F453" s="43">
        <f t="shared" si="18"/>
        <v>81145.7</v>
      </c>
      <c r="G453" s="43">
        <f t="shared" si="18"/>
        <v>0</v>
      </c>
      <c r="H453" s="16">
        <f t="shared" si="13"/>
        <v>0</v>
      </c>
      <c r="I453" s="43">
        <f>I459+I465</f>
        <v>0</v>
      </c>
      <c r="J453" s="17">
        <f t="shared" si="14"/>
        <v>0</v>
      </c>
    </row>
    <row r="454" spans="3:10" ht="18" customHeight="1">
      <c r="C454" s="18" t="s">
        <v>14</v>
      </c>
      <c r="D454" s="43">
        <f t="shared" si="18"/>
        <v>0</v>
      </c>
      <c r="E454" s="43">
        <f t="shared" si="18"/>
        <v>0</v>
      </c>
      <c r="F454" s="43">
        <f t="shared" si="18"/>
        <v>0</v>
      </c>
      <c r="G454" s="43">
        <f t="shared" si="18"/>
        <v>0</v>
      </c>
      <c r="H454" s="16">
        <v>0</v>
      </c>
      <c r="I454" s="43">
        <f>I460+I466</f>
        <v>0</v>
      </c>
      <c r="J454" s="17">
        <v>0</v>
      </c>
    </row>
    <row r="455" spans="3:10" ht="18" customHeight="1">
      <c r="C455" s="18"/>
      <c r="D455" s="43"/>
      <c r="E455" s="43"/>
      <c r="F455" s="12"/>
      <c r="G455" s="8"/>
      <c r="H455" s="16"/>
      <c r="I455" s="8"/>
      <c r="J455" s="17"/>
    </row>
    <row r="456" spans="3:10" ht="131.25" customHeight="1">
      <c r="C456" s="15" t="s">
        <v>88</v>
      </c>
      <c r="D456" s="43"/>
      <c r="E456" s="43"/>
      <c r="F456" s="12"/>
      <c r="G456" s="8"/>
      <c r="H456" s="16"/>
      <c r="I456" s="8"/>
      <c r="J456" s="17"/>
    </row>
    <row r="457" spans="3:10" ht="18" customHeight="1">
      <c r="C457" s="18" t="s">
        <v>1</v>
      </c>
      <c r="D457" s="7">
        <f>D458+D459+D460</f>
        <v>84931</v>
      </c>
      <c r="E457" s="7">
        <f>E458+E459+E460</f>
        <v>85039</v>
      </c>
      <c r="F457" s="7">
        <f>F458+F459+F460</f>
        <v>84931</v>
      </c>
      <c r="G457" s="7">
        <f>G458+G459+G460</f>
        <v>20534.8</v>
      </c>
      <c r="H457" s="16">
        <f aca="true" t="shared" si="19" ref="H457:H512">G457/F457</f>
        <v>0.24178215257091049</v>
      </c>
      <c r="I457" s="7">
        <f>I458+I459+I460</f>
        <v>20534.8</v>
      </c>
      <c r="J457" s="17">
        <f aca="true" t="shared" si="20" ref="J457:J512">I457/F457</f>
        <v>0.24178215257091049</v>
      </c>
    </row>
    <row r="458" spans="3:10" ht="18" customHeight="1">
      <c r="C458" s="18" t="s">
        <v>22</v>
      </c>
      <c r="D458" s="7">
        <v>82139</v>
      </c>
      <c r="E458" s="7">
        <v>82247</v>
      </c>
      <c r="F458" s="7">
        <v>82139</v>
      </c>
      <c r="G458" s="8">
        <v>20534.8</v>
      </c>
      <c r="H458" s="16">
        <f t="shared" si="19"/>
        <v>0.25000060872423574</v>
      </c>
      <c r="I458" s="8">
        <v>20534.8</v>
      </c>
      <c r="J458" s="17">
        <f t="shared" si="20"/>
        <v>0.25000060872423574</v>
      </c>
    </row>
    <row r="459" spans="3:10" ht="18" customHeight="1">
      <c r="C459" s="18" t="s">
        <v>13</v>
      </c>
      <c r="D459" s="7">
        <v>2792</v>
      </c>
      <c r="E459" s="7">
        <v>2792</v>
      </c>
      <c r="F459" s="7">
        <v>2792</v>
      </c>
      <c r="G459" s="8">
        <v>0</v>
      </c>
      <c r="H459" s="16">
        <f t="shared" si="19"/>
        <v>0</v>
      </c>
      <c r="I459" s="8">
        <v>0</v>
      </c>
      <c r="J459" s="17">
        <f t="shared" si="20"/>
        <v>0</v>
      </c>
    </row>
    <row r="460" spans="3:10" ht="18" customHeight="1">
      <c r="C460" s="18" t="s">
        <v>14</v>
      </c>
      <c r="D460" s="7">
        <v>0</v>
      </c>
      <c r="E460" s="8">
        <v>0</v>
      </c>
      <c r="F460" s="7">
        <v>0</v>
      </c>
      <c r="G460" s="8">
        <v>0</v>
      </c>
      <c r="H460" s="16">
        <v>0</v>
      </c>
      <c r="I460" s="8">
        <v>0</v>
      </c>
      <c r="J460" s="17">
        <v>0</v>
      </c>
    </row>
    <row r="461" spans="3:10" ht="32.25" customHeight="1">
      <c r="C461" s="18"/>
      <c r="D461" s="43"/>
      <c r="E461" s="43"/>
      <c r="F461" s="12"/>
      <c r="G461" s="8"/>
      <c r="H461" s="16"/>
      <c r="I461" s="8"/>
      <c r="J461" s="17"/>
    </row>
    <row r="462" spans="3:10" ht="76.5" customHeight="1">
      <c r="C462" s="15" t="s">
        <v>89</v>
      </c>
      <c r="D462" s="43"/>
      <c r="E462" s="43"/>
      <c r="F462" s="12"/>
      <c r="G462" s="8"/>
      <c r="H462" s="16"/>
      <c r="I462" s="8"/>
      <c r="J462" s="17"/>
    </row>
    <row r="463" spans="3:10" ht="18" customHeight="1">
      <c r="C463" s="18" t="s">
        <v>1</v>
      </c>
      <c r="D463" s="7">
        <f>D464+D465+D466</f>
        <v>106270</v>
      </c>
      <c r="E463" s="7">
        <f>E464+E465+E466</f>
        <v>105074.79999999999</v>
      </c>
      <c r="F463" s="7">
        <f>F464+F465+F466</f>
        <v>106270</v>
      </c>
      <c r="G463" s="7">
        <f>G464+G465+G466</f>
        <v>2777.5</v>
      </c>
      <c r="H463" s="16">
        <f t="shared" si="19"/>
        <v>0.026136256704620307</v>
      </c>
      <c r="I463" s="7">
        <f>I464+I465+I466</f>
        <v>2777.5</v>
      </c>
      <c r="J463" s="17">
        <f t="shared" si="20"/>
        <v>0.026136256704620307</v>
      </c>
    </row>
    <row r="464" spans="3:10" ht="18" customHeight="1">
      <c r="C464" s="18" t="s">
        <v>22</v>
      </c>
      <c r="D464" s="7">
        <v>27916.3</v>
      </c>
      <c r="E464" s="7">
        <v>26721.1</v>
      </c>
      <c r="F464" s="7">
        <v>27916.3</v>
      </c>
      <c r="G464" s="8">
        <v>2777.5</v>
      </c>
      <c r="H464" s="16">
        <f t="shared" si="19"/>
        <v>0.09949384409825085</v>
      </c>
      <c r="I464" s="8">
        <v>2777.5</v>
      </c>
      <c r="J464" s="17">
        <f t="shared" si="20"/>
        <v>0.09949384409825085</v>
      </c>
    </row>
    <row r="465" spans="3:10" ht="18" customHeight="1">
      <c r="C465" s="18" t="s">
        <v>13</v>
      </c>
      <c r="D465" s="8">
        <v>78353.7</v>
      </c>
      <c r="E465" s="7">
        <v>78353.7</v>
      </c>
      <c r="F465" s="8">
        <v>78353.7</v>
      </c>
      <c r="G465" s="8">
        <v>0</v>
      </c>
      <c r="H465" s="16">
        <f t="shared" si="19"/>
        <v>0</v>
      </c>
      <c r="I465" s="8">
        <v>0</v>
      </c>
      <c r="J465" s="17">
        <f t="shared" si="20"/>
        <v>0</v>
      </c>
    </row>
    <row r="466" spans="3:10" ht="18" customHeight="1">
      <c r="C466" s="18" t="s">
        <v>14</v>
      </c>
      <c r="D466" s="7">
        <v>0</v>
      </c>
      <c r="E466" s="8">
        <v>0</v>
      </c>
      <c r="F466" s="7">
        <v>0</v>
      </c>
      <c r="G466" s="8">
        <v>0</v>
      </c>
      <c r="H466" s="16">
        <v>0</v>
      </c>
      <c r="I466" s="8">
        <v>0</v>
      </c>
      <c r="J466" s="17">
        <v>0</v>
      </c>
    </row>
    <row r="467" spans="3:10" ht="18" customHeight="1">
      <c r="C467" s="42"/>
      <c r="D467" s="12"/>
      <c r="E467" s="43"/>
      <c r="F467" s="12"/>
      <c r="G467" s="8"/>
      <c r="H467" s="16"/>
      <c r="I467" s="8"/>
      <c r="J467" s="17"/>
    </row>
    <row r="468" spans="3:10" ht="54" customHeight="1">
      <c r="C468" s="50" t="s">
        <v>90</v>
      </c>
      <c r="D468" s="12"/>
      <c r="E468" s="43"/>
      <c r="F468" s="12"/>
      <c r="G468" s="8"/>
      <c r="H468" s="16"/>
      <c r="I468" s="8"/>
      <c r="J468" s="17"/>
    </row>
    <row r="469" spans="3:10" ht="18" customHeight="1">
      <c r="C469" s="50" t="s">
        <v>1</v>
      </c>
      <c r="D469" s="51">
        <f>D475+D481</f>
        <v>2845</v>
      </c>
      <c r="E469" s="51">
        <f>E475+E481</f>
        <v>2845</v>
      </c>
      <c r="F469" s="51">
        <f>F475+F481</f>
        <v>2845</v>
      </c>
      <c r="G469" s="51">
        <f>G475+G481</f>
        <v>241.5</v>
      </c>
      <c r="H469" s="16">
        <f t="shared" si="19"/>
        <v>0.08488576449912126</v>
      </c>
      <c r="I469" s="51">
        <f>I475+I481</f>
        <v>241.5</v>
      </c>
      <c r="J469" s="17">
        <f t="shared" si="20"/>
        <v>0.08488576449912126</v>
      </c>
    </row>
    <row r="470" spans="3:10" ht="18" customHeight="1">
      <c r="C470" s="42" t="s">
        <v>22</v>
      </c>
      <c r="D470" s="12">
        <f aca="true" t="shared" si="21" ref="D470:G472">D476+D482</f>
        <v>0</v>
      </c>
      <c r="E470" s="12">
        <f t="shared" si="21"/>
        <v>0</v>
      </c>
      <c r="F470" s="12">
        <f t="shared" si="21"/>
        <v>0</v>
      </c>
      <c r="G470" s="12">
        <f t="shared" si="21"/>
        <v>0</v>
      </c>
      <c r="H470" s="16">
        <v>0</v>
      </c>
      <c r="I470" s="12">
        <f>I476+I482</f>
        <v>0</v>
      </c>
      <c r="J470" s="17">
        <v>0</v>
      </c>
    </row>
    <row r="471" spans="3:10" ht="18" customHeight="1">
      <c r="C471" s="42" t="s">
        <v>13</v>
      </c>
      <c r="D471" s="12">
        <f t="shared" si="21"/>
        <v>2845</v>
      </c>
      <c r="E471" s="12">
        <f t="shared" si="21"/>
        <v>2845</v>
      </c>
      <c r="F471" s="12">
        <f t="shared" si="21"/>
        <v>2845</v>
      </c>
      <c r="G471" s="12">
        <f t="shared" si="21"/>
        <v>241.5</v>
      </c>
      <c r="H471" s="16">
        <f t="shared" si="19"/>
        <v>0.08488576449912126</v>
      </c>
      <c r="I471" s="12">
        <f>I477+I483</f>
        <v>241.5</v>
      </c>
      <c r="J471" s="17">
        <f t="shared" si="20"/>
        <v>0.08488576449912126</v>
      </c>
    </row>
    <row r="472" spans="3:10" ht="18" customHeight="1">
      <c r="C472" s="42" t="s">
        <v>14</v>
      </c>
      <c r="D472" s="12">
        <f t="shared" si="21"/>
        <v>0</v>
      </c>
      <c r="E472" s="12">
        <f t="shared" si="21"/>
        <v>0</v>
      </c>
      <c r="F472" s="12">
        <f t="shared" si="21"/>
        <v>0</v>
      </c>
      <c r="G472" s="12">
        <f t="shared" si="21"/>
        <v>0</v>
      </c>
      <c r="H472" s="16">
        <v>0</v>
      </c>
      <c r="I472" s="12">
        <f>I478+I484</f>
        <v>0</v>
      </c>
      <c r="J472" s="17">
        <v>0</v>
      </c>
    </row>
    <row r="473" spans="3:10" ht="18" customHeight="1">
      <c r="C473" s="42"/>
      <c r="D473" s="12"/>
      <c r="E473" s="43"/>
      <c r="F473" s="12"/>
      <c r="G473" s="8"/>
      <c r="H473" s="16"/>
      <c r="I473" s="8"/>
      <c r="J473" s="17"/>
    </row>
    <row r="474" spans="3:10" ht="33" customHeight="1">
      <c r="C474" s="42" t="s">
        <v>91</v>
      </c>
      <c r="D474" s="12"/>
      <c r="E474" s="43"/>
      <c r="F474" s="12"/>
      <c r="G474" s="8"/>
      <c r="H474" s="16"/>
      <c r="I474" s="8"/>
      <c r="J474" s="17"/>
    </row>
    <row r="475" spans="3:10" ht="23.25" customHeight="1">
      <c r="C475" s="42" t="s">
        <v>1</v>
      </c>
      <c r="D475" s="12">
        <f>D476+D477+D478</f>
        <v>0</v>
      </c>
      <c r="E475" s="12">
        <f>E476+E477+E478</f>
        <v>0</v>
      </c>
      <c r="F475" s="12">
        <f>F476+F477+F478</f>
        <v>0</v>
      </c>
      <c r="G475" s="12">
        <f>G476+G477+G478</f>
        <v>0</v>
      </c>
      <c r="H475" s="16">
        <v>0</v>
      </c>
      <c r="I475" s="8">
        <f>I476+I477+I478</f>
        <v>0</v>
      </c>
      <c r="J475" s="17">
        <v>0</v>
      </c>
    </row>
    <row r="476" spans="3:10" ht="18" customHeight="1">
      <c r="C476" s="42" t="s">
        <v>22</v>
      </c>
      <c r="D476" s="12">
        <v>0</v>
      </c>
      <c r="E476" s="43">
        <v>0</v>
      </c>
      <c r="F476" s="12">
        <v>0</v>
      </c>
      <c r="G476" s="8">
        <v>0</v>
      </c>
      <c r="H476" s="16">
        <v>0</v>
      </c>
      <c r="I476" s="8">
        <v>0</v>
      </c>
      <c r="J476" s="17">
        <v>0</v>
      </c>
    </row>
    <row r="477" spans="3:10" ht="18" customHeight="1">
      <c r="C477" s="42" t="s">
        <v>13</v>
      </c>
      <c r="D477" s="12">
        <v>0</v>
      </c>
      <c r="E477" s="43">
        <v>0</v>
      </c>
      <c r="F477" s="12">
        <v>0</v>
      </c>
      <c r="G477" s="8">
        <v>0</v>
      </c>
      <c r="H477" s="16">
        <v>0</v>
      </c>
      <c r="I477" s="8">
        <v>0</v>
      </c>
      <c r="J477" s="17">
        <v>0</v>
      </c>
    </row>
    <row r="478" spans="3:10" ht="18" customHeight="1">
      <c r="C478" s="42" t="s">
        <v>14</v>
      </c>
      <c r="D478" s="12">
        <v>0</v>
      </c>
      <c r="E478" s="43">
        <v>0</v>
      </c>
      <c r="F478" s="12">
        <v>0</v>
      </c>
      <c r="G478" s="8">
        <v>0</v>
      </c>
      <c r="H478" s="16">
        <v>0</v>
      </c>
      <c r="I478" s="8">
        <v>0</v>
      </c>
      <c r="J478" s="17">
        <v>0</v>
      </c>
    </row>
    <row r="479" spans="3:10" ht="18" customHeight="1">
      <c r="C479" s="42"/>
      <c r="D479" s="12"/>
      <c r="E479" s="43"/>
      <c r="F479" s="12"/>
      <c r="G479" s="8"/>
      <c r="H479" s="16"/>
      <c r="I479" s="8"/>
      <c r="J479" s="17"/>
    </row>
    <row r="480" spans="3:10" ht="32.25" customHeight="1">
      <c r="C480" s="42" t="s">
        <v>92</v>
      </c>
      <c r="D480" s="12"/>
      <c r="E480" s="43"/>
      <c r="F480" s="12"/>
      <c r="G480" s="8"/>
      <c r="H480" s="16"/>
      <c r="I480" s="8"/>
      <c r="J480" s="17"/>
    </row>
    <row r="481" spans="3:10" ht="18" customHeight="1">
      <c r="C481" s="42" t="s">
        <v>1</v>
      </c>
      <c r="D481" s="12">
        <f>D482+D483+D484</f>
        <v>2845</v>
      </c>
      <c r="E481" s="12">
        <f>E482+E483+E484</f>
        <v>2845</v>
      </c>
      <c r="F481" s="12">
        <f>F482+F483+F484</f>
        <v>2845</v>
      </c>
      <c r="G481" s="12">
        <f>G482+G483+G484</f>
        <v>241.5</v>
      </c>
      <c r="H481" s="16">
        <f t="shared" si="19"/>
        <v>0.08488576449912126</v>
      </c>
      <c r="I481" s="8">
        <f>I482+I484+I483</f>
        <v>241.5</v>
      </c>
      <c r="J481" s="17">
        <f t="shared" si="20"/>
        <v>0.08488576449912126</v>
      </c>
    </row>
    <row r="482" spans="3:10" ht="18" customHeight="1">
      <c r="C482" s="42" t="s">
        <v>22</v>
      </c>
      <c r="D482" s="12">
        <v>0</v>
      </c>
      <c r="E482" s="43">
        <v>0</v>
      </c>
      <c r="F482" s="12">
        <v>0</v>
      </c>
      <c r="G482" s="8">
        <v>0</v>
      </c>
      <c r="H482" s="16">
        <v>0</v>
      </c>
      <c r="I482" s="8">
        <v>0</v>
      </c>
      <c r="J482" s="17">
        <v>0</v>
      </c>
    </row>
    <row r="483" spans="3:10" ht="18" customHeight="1">
      <c r="C483" s="42" t="s">
        <v>13</v>
      </c>
      <c r="D483" s="12">
        <v>2845</v>
      </c>
      <c r="E483" s="43">
        <v>2845</v>
      </c>
      <c r="F483" s="12">
        <v>2845</v>
      </c>
      <c r="G483" s="8">
        <v>241.5</v>
      </c>
      <c r="H483" s="16">
        <f t="shared" si="19"/>
        <v>0.08488576449912126</v>
      </c>
      <c r="I483" s="8">
        <v>241.5</v>
      </c>
      <c r="J483" s="17">
        <f t="shared" si="20"/>
        <v>0.08488576449912126</v>
      </c>
    </row>
    <row r="484" spans="3:10" ht="18" customHeight="1">
      <c r="C484" s="42" t="s">
        <v>14</v>
      </c>
      <c r="D484" s="12">
        <v>0</v>
      </c>
      <c r="E484" s="43">
        <v>0</v>
      </c>
      <c r="F484" s="12">
        <v>0</v>
      </c>
      <c r="G484" s="8">
        <v>0</v>
      </c>
      <c r="H484" s="16">
        <v>0</v>
      </c>
      <c r="I484" s="8">
        <v>0</v>
      </c>
      <c r="J484" s="17">
        <v>0</v>
      </c>
    </row>
    <row r="485" spans="3:10" ht="18" customHeight="1">
      <c r="C485" s="42"/>
      <c r="D485" s="12"/>
      <c r="E485" s="43"/>
      <c r="F485" s="12"/>
      <c r="G485" s="8"/>
      <c r="H485" s="16"/>
      <c r="I485" s="8"/>
      <c r="J485" s="17"/>
    </row>
    <row r="486" spans="3:10" ht="60" customHeight="1">
      <c r="C486" s="50" t="s">
        <v>93</v>
      </c>
      <c r="D486" s="12"/>
      <c r="E486" s="43"/>
      <c r="F486" s="12"/>
      <c r="G486" s="8"/>
      <c r="H486" s="16"/>
      <c r="I486" s="8"/>
      <c r="J486" s="17"/>
    </row>
    <row r="487" spans="3:10" ht="18" customHeight="1">
      <c r="C487" s="50" t="s">
        <v>1</v>
      </c>
      <c r="D487" s="51">
        <f aca="true" t="shared" si="22" ref="D487:F489">D493+D499+D505</f>
        <v>388173.5</v>
      </c>
      <c r="E487" s="51">
        <f t="shared" si="22"/>
        <v>377183.3</v>
      </c>
      <c r="F487" s="51">
        <f t="shared" si="22"/>
        <v>406065.5</v>
      </c>
      <c r="G487" s="51">
        <f>G493+G499+G505</f>
        <v>62850.2</v>
      </c>
      <c r="H487" s="16">
        <f t="shared" si="19"/>
        <v>0.15477847785640494</v>
      </c>
      <c r="I487" s="51">
        <f>I493+I499+I505</f>
        <v>62850.7</v>
      </c>
      <c r="J487" s="17">
        <f t="shared" si="20"/>
        <v>0.15477970918484826</v>
      </c>
    </row>
    <row r="488" spans="3:10" ht="18" customHeight="1">
      <c r="C488" s="42" t="s">
        <v>22</v>
      </c>
      <c r="D488" s="12">
        <f t="shared" si="22"/>
        <v>310087.60000000003</v>
      </c>
      <c r="E488" s="12">
        <f t="shared" si="22"/>
        <v>312152</v>
      </c>
      <c r="F488" s="12">
        <f t="shared" si="22"/>
        <v>309587.60000000003</v>
      </c>
      <c r="G488" s="12">
        <f>G494+G500+G506</f>
        <v>62850.2</v>
      </c>
      <c r="H488" s="16">
        <f t="shared" si="19"/>
        <v>0.2030126529615527</v>
      </c>
      <c r="I488" s="12">
        <f>I494+I500+I506</f>
        <v>62850.7</v>
      </c>
      <c r="J488" s="17">
        <f t="shared" si="20"/>
        <v>0.20301426801331834</v>
      </c>
    </row>
    <row r="489" spans="3:10" ht="18" customHeight="1">
      <c r="C489" s="42" t="s">
        <v>13</v>
      </c>
      <c r="D489" s="12">
        <f t="shared" si="22"/>
        <v>78085.90000000001</v>
      </c>
      <c r="E489" s="12">
        <f t="shared" si="22"/>
        <v>65031.299999999996</v>
      </c>
      <c r="F489" s="12">
        <f t="shared" si="22"/>
        <v>78585.90000000001</v>
      </c>
      <c r="G489" s="12">
        <f>G495+G501+G507</f>
        <v>0</v>
      </c>
      <c r="H489" s="16">
        <f t="shared" si="19"/>
        <v>0</v>
      </c>
      <c r="I489" s="12">
        <f>I495+I501+I507</f>
        <v>0</v>
      </c>
      <c r="J489" s="17">
        <f t="shared" si="20"/>
        <v>0</v>
      </c>
    </row>
    <row r="490" spans="3:10" ht="18" customHeight="1">
      <c r="C490" s="42" t="s">
        <v>14</v>
      </c>
      <c r="D490" s="12">
        <f>D496+D502+D508</f>
        <v>0</v>
      </c>
      <c r="E490" s="12">
        <f>E496+E502+E508</f>
        <v>0</v>
      </c>
      <c r="F490" s="12">
        <f>F496+F502+F508</f>
        <v>17892</v>
      </c>
      <c r="G490" s="12">
        <f>G496+G502+G508</f>
        <v>0</v>
      </c>
      <c r="H490" s="16">
        <f t="shared" si="19"/>
        <v>0</v>
      </c>
      <c r="I490" s="12">
        <f>I496+I502+I508</f>
        <v>0</v>
      </c>
      <c r="J490" s="17">
        <f t="shared" si="20"/>
        <v>0</v>
      </c>
    </row>
    <row r="491" spans="3:10" ht="18" customHeight="1">
      <c r="C491" s="42"/>
      <c r="D491" s="12"/>
      <c r="E491" s="43"/>
      <c r="F491" s="12"/>
      <c r="G491" s="8"/>
      <c r="H491" s="16"/>
      <c r="I491" s="8"/>
      <c r="J491" s="17"/>
    </row>
    <row r="492" spans="3:10" ht="35.25" customHeight="1">
      <c r="C492" s="42" t="s">
        <v>16</v>
      </c>
      <c r="D492" s="12"/>
      <c r="E492" s="43"/>
      <c r="F492" s="12"/>
      <c r="G492" s="8"/>
      <c r="H492" s="16"/>
      <c r="I492" s="8"/>
      <c r="J492" s="17"/>
    </row>
    <row r="493" spans="3:10" ht="18" customHeight="1">
      <c r="C493" s="42" t="s">
        <v>1</v>
      </c>
      <c r="D493" s="12">
        <f>D494+D495+D496</f>
        <v>121767.70000000001</v>
      </c>
      <c r="E493" s="12">
        <f>E494+E495+E496</f>
        <v>110841.1</v>
      </c>
      <c r="F493" s="12">
        <f>F494+F495+F496</f>
        <v>122267.70000000001</v>
      </c>
      <c r="G493" s="12">
        <f>G494+G495+G496</f>
        <v>8030</v>
      </c>
      <c r="H493" s="16">
        <f t="shared" si="19"/>
        <v>0.0656755627201624</v>
      </c>
      <c r="I493" s="8">
        <f>I494+I495+I496</f>
        <v>8030.7</v>
      </c>
      <c r="J493" s="17">
        <f t="shared" si="20"/>
        <v>0.0656812878626162</v>
      </c>
    </row>
    <row r="494" spans="3:10" ht="18" customHeight="1">
      <c r="C494" s="42" t="s">
        <v>22</v>
      </c>
      <c r="D494" s="12">
        <v>59060.4</v>
      </c>
      <c r="E494" s="43">
        <v>61188.4</v>
      </c>
      <c r="F494" s="12">
        <v>59060.4</v>
      </c>
      <c r="G494" s="8">
        <v>8030</v>
      </c>
      <c r="H494" s="16">
        <f t="shared" si="19"/>
        <v>0.1359625061801139</v>
      </c>
      <c r="I494" s="8">
        <v>8030.7</v>
      </c>
      <c r="J494" s="17">
        <f t="shared" si="20"/>
        <v>0.13597435845337993</v>
      </c>
    </row>
    <row r="495" spans="3:10" ht="18" customHeight="1">
      <c r="C495" s="42" t="s">
        <v>13</v>
      </c>
      <c r="D495" s="12">
        <v>62707.3</v>
      </c>
      <c r="E495" s="43">
        <v>49652.7</v>
      </c>
      <c r="F495" s="12">
        <v>63207.3</v>
      </c>
      <c r="G495" s="8">
        <v>0</v>
      </c>
      <c r="H495" s="16">
        <f t="shared" si="19"/>
        <v>0</v>
      </c>
      <c r="I495" s="8">
        <v>0</v>
      </c>
      <c r="J495" s="17">
        <f t="shared" si="20"/>
        <v>0</v>
      </c>
    </row>
    <row r="496" spans="3:10" ht="18" customHeight="1">
      <c r="C496" s="42" t="s">
        <v>14</v>
      </c>
      <c r="D496" s="12">
        <v>0</v>
      </c>
      <c r="E496" s="43">
        <v>0</v>
      </c>
      <c r="F496" s="12">
        <v>0</v>
      </c>
      <c r="G496" s="8">
        <v>0</v>
      </c>
      <c r="H496" s="16">
        <v>0</v>
      </c>
      <c r="I496" s="8">
        <v>0</v>
      </c>
      <c r="J496" s="17">
        <v>0</v>
      </c>
    </row>
    <row r="497" spans="3:10" ht="18" customHeight="1">
      <c r="C497" s="42"/>
      <c r="D497" s="12"/>
      <c r="E497" s="43"/>
      <c r="F497" s="12"/>
      <c r="G497" s="8"/>
      <c r="H497" s="16"/>
      <c r="I497" s="8"/>
      <c r="J497" s="17"/>
    </row>
    <row r="498" spans="3:10" ht="35.25" customHeight="1">
      <c r="C498" s="42" t="s">
        <v>94</v>
      </c>
      <c r="D498" s="12"/>
      <c r="E498" s="43"/>
      <c r="F498" s="12"/>
      <c r="G498" s="8"/>
      <c r="H498" s="16"/>
      <c r="I498" s="8"/>
      <c r="J498" s="17"/>
    </row>
    <row r="499" spans="3:10" ht="18" customHeight="1">
      <c r="C499" s="42" t="s">
        <v>1</v>
      </c>
      <c r="D499" s="12">
        <f>D500+D501+D502</f>
        <v>247027.2</v>
      </c>
      <c r="E499" s="12">
        <f>E500+E501+E502</f>
        <v>246963.6</v>
      </c>
      <c r="F499" s="12">
        <f>F500+F501+F502</f>
        <v>246527.2</v>
      </c>
      <c r="G499" s="12">
        <f>G500+G501+G502</f>
        <v>54820.2</v>
      </c>
      <c r="H499" s="16">
        <f t="shared" si="19"/>
        <v>0.22236978313143538</v>
      </c>
      <c r="I499" s="8">
        <f>I500+I502+I501</f>
        <v>54820</v>
      </c>
      <c r="J499" s="17">
        <f t="shared" si="20"/>
        <v>0.22236897186192842</v>
      </c>
    </row>
    <row r="500" spans="3:10" ht="18" customHeight="1">
      <c r="C500" s="42" t="s">
        <v>22</v>
      </c>
      <c r="D500" s="12">
        <v>247027.2</v>
      </c>
      <c r="E500" s="43">
        <v>246963.6</v>
      </c>
      <c r="F500" s="12">
        <v>246527.2</v>
      </c>
      <c r="G500" s="8">
        <v>54820.2</v>
      </c>
      <c r="H500" s="16">
        <f t="shared" si="19"/>
        <v>0.22236978313143538</v>
      </c>
      <c r="I500" s="8">
        <v>54820</v>
      </c>
      <c r="J500" s="17">
        <f t="shared" si="20"/>
        <v>0.22236897186192842</v>
      </c>
    </row>
    <row r="501" spans="3:10" ht="18" customHeight="1">
      <c r="C501" s="42" t="s">
        <v>13</v>
      </c>
      <c r="D501" s="12">
        <v>0</v>
      </c>
      <c r="E501" s="43">
        <v>0</v>
      </c>
      <c r="F501" s="12">
        <v>0</v>
      </c>
      <c r="G501" s="8">
        <v>0</v>
      </c>
      <c r="H501" s="16">
        <v>0</v>
      </c>
      <c r="I501" s="8">
        <v>0</v>
      </c>
      <c r="J501" s="17">
        <v>0</v>
      </c>
    </row>
    <row r="502" spans="3:10" ht="18" customHeight="1">
      <c r="C502" s="42" t="s">
        <v>14</v>
      </c>
      <c r="D502" s="12">
        <v>0</v>
      </c>
      <c r="E502" s="43">
        <v>0</v>
      </c>
      <c r="F502" s="12">
        <v>0</v>
      </c>
      <c r="G502" s="8">
        <v>0</v>
      </c>
      <c r="H502" s="16">
        <v>0</v>
      </c>
      <c r="I502" s="8">
        <v>0</v>
      </c>
      <c r="J502" s="17">
        <v>0</v>
      </c>
    </row>
    <row r="503" spans="3:10" ht="18" customHeight="1">
      <c r="C503" s="42"/>
      <c r="D503" s="12"/>
      <c r="E503" s="43"/>
      <c r="F503" s="12"/>
      <c r="G503" s="8"/>
      <c r="H503" s="16"/>
      <c r="I503" s="8"/>
      <c r="J503" s="17"/>
    </row>
    <row r="504" spans="3:10" ht="51" customHeight="1">
      <c r="C504" s="42" t="s">
        <v>95</v>
      </c>
      <c r="D504" s="12"/>
      <c r="E504" s="43"/>
      <c r="F504" s="12"/>
      <c r="G504" s="8"/>
      <c r="H504" s="16"/>
      <c r="I504" s="8"/>
      <c r="J504" s="17"/>
    </row>
    <row r="505" spans="3:10" ht="18" customHeight="1">
      <c r="C505" s="42" t="s">
        <v>1</v>
      </c>
      <c r="D505" s="12">
        <f>D506+D507+D508</f>
        <v>19378.6</v>
      </c>
      <c r="E505" s="12">
        <f>E506+E507+E508</f>
        <v>19378.6</v>
      </c>
      <c r="F505" s="12">
        <f>F506+F507+F508</f>
        <v>37270.6</v>
      </c>
      <c r="G505" s="12">
        <f>G506+G507+G508</f>
        <v>0</v>
      </c>
      <c r="H505" s="16">
        <f t="shared" si="19"/>
        <v>0</v>
      </c>
      <c r="I505" s="8">
        <f>I506+I508+I507</f>
        <v>0</v>
      </c>
      <c r="J505" s="17">
        <f t="shared" si="20"/>
        <v>0</v>
      </c>
    </row>
    <row r="506" spans="3:10" ht="18" customHeight="1">
      <c r="C506" s="42" t="s">
        <v>96</v>
      </c>
      <c r="D506" s="12">
        <v>4000</v>
      </c>
      <c r="E506" s="43">
        <v>4000</v>
      </c>
      <c r="F506" s="12">
        <v>4000</v>
      </c>
      <c r="G506" s="8">
        <v>0</v>
      </c>
      <c r="H506" s="16">
        <f t="shared" si="19"/>
        <v>0</v>
      </c>
      <c r="I506" s="8">
        <v>0</v>
      </c>
      <c r="J506" s="17">
        <f t="shared" si="20"/>
        <v>0</v>
      </c>
    </row>
    <row r="507" spans="3:10" ht="18" customHeight="1">
      <c r="C507" s="42" t="s">
        <v>13</v>
      </c>
      <c r="D507" s="12">
        <v>15378.6</v>
      </c>
      <c r="E507" s="43">
        <v>15378.6</v>
      </c>
      <c r="F507" s="12">
        <v>15378.6</v>
      </c>
      <c r="G507" s="8">
        <v>0</v>
      </c>
      <c r="H507" s="16">
        <f t="shared" si="19"/>
        <v>0</v>
      </c>
      <c r="I507" s="8">
        <v>0</v>
      </c>
      <c r="J507" s="17">
        <f t="shared" si="20"/>
        <v>0</v>
      </c>
    </row>
    <row r="508" spans="3:10" ht="18" customHeight="1">
      <c r="C508" s="42" t="s">
        <v>14</v>
      </c>
      <c r="D508" s="12">
        <v>0</v>
      </c>
      <c r="E508" s="43">
        <v>0</v>
      </c>
      <c r="F508" s="12">
        <v>17892</v>
      </c>
      <c r="G508" s="8">
        <v>0</v>
      </c>
      <c r="H508" s="16">
        <f t="shared" si="19"/>
        <v>0</v>
      </c>
      <c r="I508" s="8">
        <v>0</v>
      </c>
      <c r="J508" s="17">
        <f t="shared" si="20"/>
        <v>0</v>
      </c>
    </row>
    <row r="509" spans="3:10" ht="18" customHeight="1">
      <c r="C509" s="42"/>
      <c r="D509" s="12"/>
      <c r="E509" s="43"/>
      <c r="F509" s="12"/>
      <c r="G509" s="8"/>
      <c r="H509" s="16"/>
      <c r="I509" s="8"/>
      <c r="J509" s="17"/>
    </row>
    <row r="510" spans="3:10" ht="50.25" customHeight="1">
      <c r="C510" s="50" t="s">
        <v>97</v>
      </c>
      <c r="D510" s="12"/>
      <c r="E510" s="43"/>
      <c r="F510" s="12"/>
      <c r="G510" s="8"/>
      <c r="H510" s="16"/>
      <c r="I510" s="8"/>
      <c r="J510" s="17"/>
    </row>
    <row r="511" spans="3:10" ht="18" customHeight="1">
      <c r="C511" s="50" t="s">
        <v>1</v>
      </c>
      <c r="D511" s="51">
        <f>D517+D523+D529</f>
        <v>2142306.2</v>
      </c>
      <c r="E511" s="51">
        <f>E517+E523+E529</f>
        <v>2142845.8</v>
      </c>
      <c r="F511" s="51">
        <f>F517+F523+F529</f>
        <v>2388106.2</v>
      </c>
      <c r="G511" s="51">
        <f>G517+G523+G529</f>
        <v>71495.07</v>
      </c>
      <c r="H511" s="16">
        <f t="shared" si="19"/>
        <v>0.02993797763265302</v>
      </c>
      <c r="I511" s="51">
        <f>I517+I523+I529</f>
        <v>71495</v>
      </c>
      <c r="J511" s="17">
        <f t="shared" si="20"/>
        <v>0.02993794832072376</v>
      </c>
    </row>
    <row r="512" spans="3:10" ht="18" customHeight="1">
      <c r="C512" s="42" t="s">
        <v>22</v>
      </c>
      <c r="D512" s="12">
        <f aca="true" t="shared" si="23" ref="D512:G514">D518+D524+D530</f>
        <v>184296.2</v>
      </c>
      <c r="E512" s="12">
        <f t="shared" si="23"/>
        <v>780041.1</v>
      </c>
      <c r="F512" s="12">
        <f t="shared" si="23"/>
        <v>184296.2</v>
      </c>
      <c r="G512" s="12">
        <f t="shared" si="23"/>
        <v>34733.17</v>
      </c>
      <c r="H512" s="16">
        <f t="shared" si="19"/>
        <v>0.18846384244493372</v>
      </c>
      <c r="I512" s="12">
        <f>I518+I524+I530</f>
        <v>34733.1</v>
      </c>
      <c r="J512" s="17">
        <f t="shared" si="20"/>
        <v>0.18846346262158414</v>
      </c>
    </row>
    <row r="513" spans="3:10" ht="18" customHeight="1">
      <c r="C513" s="42" t="s">
        <v>13</v>
      </c>
      <c r="D513" s="12">
        <f t="shared" si="23"/>
        <v>1958010</v>
      </c>
      <c r="E513" s="12">
        <f t="shared" si="23"/>
        <v>1362804.7</v>
      </c>
      <c r="F513" s="12">
        <f t="shared" si="23"/>
        <v>1958010</v>
      </c>
      <c r="G513" s="12">
        <f t="shared" si="23"/>
        <v>36761.9</v>
      </c>
      <c r="H513" s="16">
        <f aca="true" t="shared" si="24" ref="H513:H555">G513/F513</f>
        <v>0.01877513393700747</v>
      </c>
      <c r="I513" s="12">
        <f>I519+I525+I531</f>
        <v>36761.9</v>
      </c>
      <c r="J513" s="17">
        <f aca="true" t="shared" si="25" ref="J513:J555">I513/F513</f>
        <v>0.01877513393700747</v>
      </c>
    </row>
    <row r="514" spans="3:10" ht="18" customHeight="1">
      <c r="C514" s="42" t="s">
        <v>14</v>
      </c>
      <c r="D514" s="12">
        <f t="shared" si="23"/>
        <v>0</v>
      </c>
      <c r="E514" s="12">
        <f t="shared" si="23"/>
        <v>0</v>
      </c>
      <c r="F514" s="12">
        <f t="shared" si="23"/>
        <v>245800</v>
      </c>
      <c r="G514" s="12">
        <f t="shared" si="23"/>
        <v>0</v>
      </c>
      <c r="H514" s="16">
        <f t="shared" si="24"/>
        <v>0</v>
      </c>
      <c r="I514" s="12">
        <f>I520+I526+I532</f>
        <v>0</v>
      </c>
      <c r="J514" s="17">
        <f t="shared" si="25"/>
        <v>0</v>
      </c>
    </row>
    <row r="515" spans="3:10" ht="18" customHeight="1">
      <c r="C515" s="42"/>
      <c r="D515" s="12"/>
      <c r="E515" s="43"/>
      <c r="F515" s="12"/>
      <c r="G515" s="8"/>
      <c r="H515" s="16"/>
      <c r="I515" s="8"/>
      <c r="J515" s="17"/>
    </row>
    <row r="516" spans="3:10" ht="32.25" customHeight="1">
      <c r="C516" s="42" t="s">
        <v>98</v>
      </c>
      <c r="D516" s="12"/>
      <c r="E516" s="43"/>
      <c r="F516" s="12"/>
      <c r="G516" s="8"/>
      <c r="H516" s="16"/>
      <c r="I516" s="8"/>
      <c r="J516" s="17"/>
    </row>
    <row r="517" spans="3:10" ht="18" customHeight="1">
      <c r="C517" s="42" t="s">
        <v>1</v>
      </c>
      <c r="D517" s="12">
        <f>D518+D519+D520</f>
        <v>1919886.7</v>
      </c>
      <c r="E517" s="12">
        <f>E518+E519+E520</f>
        <v>1921184.7999999998</v>
      </c>
      <c r="F517" s="12">
        <f>F518+F519+F520</f>
        <v>2165686.7</v>
      </c>
      <c r="G517" s="12">
        <f>G518+G519+G520</f>
        <v>64895.82</v>
      </c>
      <c r="H517" s="16">
        <f t="shared" si="24"/>
        <v>0.029965470074688087</v>
      </c>
      <c r="I517" s="8">
        <f>I518+I519+I520</f>
        <v>64895.8</v>
      </c>
      <c r="J517" s="17">
        <f t="shared" si="25"/>
        <v>0.029965460839741963</v>
      </c>
    </row>
    <row r="518" spans="3:10" ht="18" customHeight="1">
      <c r="C518" s="42" t="s">
        <v>22</v>
      </c>
      <c r="D518" s="12">
        <v>151876.7</v>
      </c>
      <c r="E518" s="43">
        <v>658236.6</v>
      </c>
      <c r="F518" s="12">
        <v>151876.7</v>
      </c>
      <c r="G518" s="8">
        <v>28133.92</v>
      </c>
      <c r="H518" s="16">
        <f t="shared" si="24"/>
        <v>0.1852418442065175</v>
      </c>
      <c r="I518" s="8">
        <v>28133.9</v>
      </c>
      <c r="J518" s="17">
        <f t="shared" si="25"/>
        <v>0.18524171252074872</v>
      </c>
    </row>
    <row r="519" spans="3:10" ht="18" customHeight="1">
      <c r="C519" s="42" t="s">
        <v>13</v>
      </c>
      <c r="D519" s="12">
        <v>1768010</v>
      </c>
      <c r="E519" s="43">
        <v>1262948.2</v>
      </c>
      <c r="F519" s="12">
        <v>1768010</v>
      </c>
      <c r="G519" s="8">
        <v>36761.9</v>
      </c>
      <c r="H519" s="16">
        <f t="shared" si="24"/>
        <v>0.020792812257849222</v>
      </c>
      <c r="I519" s="8">
        <v>36761.9</v>
      </c>
      <c r="J519" s="17">
        <f t="shared" si="25"/>
        <v>0.020792812257849222</v>
      </c>
    </row>
    <row r="520" spans="3:10" ht="18" customHeight="1">
      <c r="C520" s="42" t="s">
        <v>14</v>
      </c>
      <c r="D520" s="12"/>
      <c r="E520" s="43">
        <v>0</v>
      </c>
      <c r="F520" s="12">
        <v>245800</v>
      </c>
      <c r="G520" s="8">
        <v>0</v>
      </c>
      <c r="H520" s="16">
        <f t="shared" si="24"/>
        <v>0</v>
      </c>
      <c r="I520" s="8">
        <v>0</v>
      </c>
      <c r="J520" s="17">
        <f t="shared" si="25"/>
        <v>0</v>
      </c>
    </row>
    <row r="521" spans="3:10" ht="18" customHeight="1">
      <c r="C521" s="42"/>
      <c r="D521" s="12"/>
      <c r="E521" s="43"/>
      <c r="F521" s="12"/>
      <c r="G521" s="8"/>
      <c r="H521" s="16"/>
      <c r="I521" s="8"/>
      <c r="J521" s="17"/>
    </row>
    <row r="522" spans="3:10" ht="57" customHeight="1">
      <c r="C522" s="42" t="s">
        <v>99</v>
      </c>
      <c r="D522" s="12"/>
      <c r="E522" s="43"/>
      <c r="F522" s="12"/>
      <c r="G522" s="8"/>
      <c r="H522" s="16"/>
      <c r="I522" s="8"/>
      <c r="J522" s="17"/>
    </row>
    <row r="523" spans="3:10" ht="18" customHeight="1">
      <c r="C523" s="42" t="s">
        <v>1</v>
      </c>
      <c r="D523" s="12">
        <f>D524+D525+D526</f>
        <v>200000</v>
      </c>
      <c r="E523" s="12">
        <f>E524+E525+E526</f>
        <v>200000</v>
      </c>
      <c r="F523" s="12">
        <f>F524+F525+F526</f>
        <v>200000</v>
      </c>
      <c r="G523" s="12">
        <f>G524+G525+G526</f>
        <v>0</v>
      </c>
      <c r="H523" s="16">
        <f t="shared" si="24"/>
        <v>0</v>
      </c>
      <c r="I523" s="8">
        <f>I524+I525+I526</f>
        <v>0</v>
      </c>
      <c r="J523" s="17">
        <f t="shared" si="25"/>
        <v>0</v>
      </c>
    </row>
    <row r="524" spans="3:10" ht="18" customHeight="1">
      <c r="C524" s="42" t="s">
        <v>22</v>
      </c>
      <c r="D524" s="12">
        <v>10000</v>
      </c>
      <c r="E524" s="43">
        <v>100143.5</v>
      </c>
      <c r="F524" s="12">
        <v>10000</v>
      </c>
      <c r="G524" s="8">
        <v>0</v>
      </c>
      <c r="H524" s="16">
        <f t="shared" si="24"/>
        <v>0</v>
      </c>
      <c r="I524" s="8">
        <v>0</v>
      </c>
      <c r="J524" s="17">
        <f t="shared" si="25"/>
        <v>0</v>
      </c>
    </row>
    <row r="525" spans="3:10" ht="18" customHeight="1">
      <c r="C525" s="42" t="s">
        <v>13</v>
      </c>
      <c r="D525" s="12">
        <v>190000</v>
      </c>
      <c r="E525" s="43">
        <v>99856.5</v>
      </c>
      <c r="F525" s="12">
        <v>190000</v>
      </c>
      <c r="G525" s="8">
        <v>0</v>
      </c>
      <c r="H525" s="16">
        <f t="shared" si="24"/>
        <v>0</v>
      </c>
      <c r="I525" s="8">
        <v>0</v>
      </c>
      <c r="J525" s="17">
        <f t="shared" si="25"/>
        <v>0</v>
      </c>
    </row>
    <row r="526" spans="3:10" ht="18" customHeight="1">
      <c r="C526" s="42" t="s">
        <v>14</v>
      </c>
      <c r="D526" s="12">
        <v>0</v>
      </c>
      <c r="E526" s="43">
        <v>0</v>
      </c>
      <c r="F526" s="12">
        <v>0</v>
      </c>
      <c r="G526" s="8">
        <v>0</v>
      </c>
      <c r="H526" s="16">
        <v>0</v>
      </c>
      <c r="I526" s="8">
        <v>0</v>
      </c>
      <c r="J526" s="17">
        <v>0</v>
      </c>
    </row>
    <row r="527" spans="3:10" ht="18" customHeight="1">
      <c r="C527" s="42"/>
      <c r="D527" s="12"/>
      <c r="E527" s="43"/>
      <c r="F527" s="12"/>
      <c r="G527" s="8"/>
      <c r="H527" s="16"/>
      <c r="I527" s="8"/>
      <c r="J527" s="17"/>
    </row>
    <row r="528" spans="3:10" ht="18" customHeight="1">
      <c r="C528" s="42" t="s">
        <v>68</v>
      </c>
      <c r="D528" s="12"/>
      <c r="E528" s="43"/>
      <c r="F528" s="12"/>
      <c r="G528" s="8"/>
      <c r="H528" s="16"/>
      <c r="I528" s="8"/>
      <c r="J528" s="17"/>
    </row>
    <row r="529" spans="3:10" ht="18" customHeight="1">
      <c r="C529" s="42" t="s">
        <v>1</v>
      </c>
      <c r="D529" s="12">
        <f>D530+D531+D532</f>
        <v>22419.5</v>
      </c>
      <c r="E529" s="12">
        <f>E530+E531+E532</f>
        <v>21661</v>
      </c>
      <c r="F529" s="12">
        <f>F530+F531+F532</f>
        <v>22419.5</v>
      </c>
      <c r="G529" s="12">
        <f>G530+G531+G532</f>
        <v>6599.25</v>
      </c>
      <c r="H529" s="16">
        <f t="shared" si="24"/>
        <v>0.2943531300876469</v>
      </c>
      <c r="I529" s="8">
        <f>I530+I532+I531</f>
        <v>6599.2</v>
      </c>
      <c r="J529" s="17">
        <f t="shared" si="25"/>
        <v>0.29435089988625973</v>
      </c>
    </row>
    <row r="530" spans="3:10" ht="18" customHeight="1">
      <c r="C530" s="42" t="s">
        <v>22</v>
      </c>
      <c r="D530" s="12">
        <v>22419.5</v>
      </c>
      <c r="E530" s="43">
        <v>21661</v>
      </c>
      <c r="F530" s="12">
        <v>22419.5</v>
      </c>
      <c r="G530" s="8">
        <v>6599.25</v>
      </c>
      <c r="H530" s="16">
        <f t="shared" si="24"/>
        <v>0.2943531300876469</v>
      </c>
      <c r="I530" s="8">
        <v>6599.2</v>
      </c>
      <c r="J530" s="17">
        <f t="shared" si="25"/>
        <v>0.29435089988625973</v>
      </c>
    </row>
    <row r="531" spans="3:10" ht="18" customHeight="1">
      <c r="C531" s="42" t="s">
        <v>13</v>
      </c>
      <c r="D531" s="12">
        <v>0</v>
      </c>
      <c r="E531" s="43">
        <v>0</v>
      </c>
      <c r="F531" s="12">
        <v>0</v>
      </c>
      <c r="G531" s="8">
        <v>0</v>
      </c>
      <c r="H531" s="16">
        <v>0</v>
      </c>
      <c r="I531" s="8">
        <v>0</v>
      </c>
      <c r="J531" s="17">
        <v>0</v>
      </c>
    </row>
    <row r="532" spans="3:10" ht="18" customHeight="1">
      <c r="C532" s="42" t="s">
        <v>14</v>
      </c>
      <c r="D532" s="12">
        <v>0</v>
      </c>
      <c r="E532" s="43">
        <v>0</v>
      </c>
      <c r="F532" s="12">
        <v>0</v>
      </c>
      <c r="G532" s="8">
        <v>0</v>
      </c>
      <c r="H532" s="16">
        <v>0</v>
      </c>
      <c r="I532" s="8">
        <v>0</v>
      </c>
      <c r="J532" s="17">
        <v>0</v>
      </c>
    </row>
    <row r="533" spans="3:10" ht="18" customHeight="1">
      <c r="C533" s="42"/>
      <c r="D533" s="12"/>
      <c r="E533" s="43"/>
      <c r="F533" s="12"/>
      <c r="G533" s="8"/>
      <c r="H533" s="16"/>
      <c r="I533" s="8"/>
      <c r="J533" s="17"/>
    </row>
    <row r="534" spans="3:10" ht="47.25" customHeight="1">
      <c r="C534" s="50" t="s">
        <v>100</v>
      </c>
      <c r="D534" s="12"/>
      <c r="E534" s="43"/>
      <c r="F534" s="12"/>
      <c r="G534" s="8"/>
      <c r="H534" s="16"/>
      <c r="I534" s="8"/>
      <c r="J534" s="17"/>
    </row>
    <row r="535" spans="3:10" ht="18" customHeight="1">
      <c r="C535" s="50" t="s">
        <v>1</v>
      </c>
      <c r="D535" s="51">
        <f>D541+D547</f>
        <v>142083.90000000002</v>
      </c>
      <c r="E535" s="51">
        <f>E541+E547</f>
        <v>142083.9</v>
      </c>
      <c r="F535" s="51">
        <f>F541+F547</f>
        <v>144635.40000000002</v>
      </c>
      <c r="G535" s="51">
        <f>G541+G547</f>
        <v>0</v>
      </c>
      <c r="H535" s="16">
        <f t="shared" si="24"/>
        <v>0</v>
      </c>
      <c r="I535" s="51">
        <f>I541+I547</f>
        <v>0</v>
      </c>
      <c r="J535" s="17">
        <f t="shared" si="25"/>
        <v>0</v>
      </c>
    </row>
    <row r="536" spans="3:10" ht="18" customHeight="1">
      <c r="C536" s="42" t="s">
        <v>22</v>
      </c>
      <c r="D536" s="12">
        <f aca="true" t="shared" si="26" ref="D536:G538">D542+D548</f>
        <v>55554.3</v>
      </c>
      <c r="E536" s="12">
        <f t="shared" si="26"/>
        <v>55554.2</v>
      </c>
      <c r="F536" s="12">
        <f t="shared" si="26"/>
        <v>55554.3</v>
      </c>
      <c r="G536" s="12">
        <f t="shared" si="26"/>
        <v>0</v>
      </c>
      <c r="H536" s="16">
        <f t="shared" si="24"/>
        <v>0</v>
      </c>
      <c r="I536" s="12">
        <f>I542+I548</f>
        <v>0</v>
      </c>
      <c r="J536" s="17">
        <f t="shared" si="25"/>
        <v>0</v>
      </c>
    </row>
    <row r="537" spans="3:10" ht="18" customHeight="1">
      <c r="C537" s="42" t="s">
        <v>13</v>
      </c>
      <c r="D537" s="12">
        <f t="shared" si="26"/>
        <v>86529.6</v>
      </c>
      <c r="E537" s="12">
        <f t="shared" si="26"/>
        <v>86529.7</v>
      </c>
      <c r="F537" s="12">
        <f t="shared" si="26"/>
        <v>86529.6</v>
      </c>
      <c r="G537" s="12">
        <f t="shared" si="26"/>
        <v>0</v>
      </c>
      <c r="H537" s="16">
        <f t="shared" si="24"/>
        <v>0</v>
      </c>
      <c r="I537" s="12">
        <f>I543+I549</f>
        <v>0</v>
      </c>
      <c r="J537" s="17">
        <f t="shared" si="25"/>
        <v>0</v>
      </c>
    </row>
    <row r="538" spans="3:10" ht="18" customHeight="1">
      <c r="C538" s="42" t="s">
        <v>14</v>
      </c>
      <c r="D538" s="12">
        <f t="shared" si="26"/>
        <v>0</v>
      </c>
      <c r="E538" s="12">
        <f t="shared" si="26"/>
        <v>0</v>
      </c>
      <c r="F538" s="12">
        <f t="shared" si="26"/>
        <v>2551.5</v>
      </c>
      <c r="G538" s="12">
        <f t="shared" si="26"/>
        <v>0</v>
      </c>
      <c r="H538" s="16">
        <f t="shared" si="24"/>
        <v>0</v>
      </c>
      <c r="I538" s="12">
        <f>I544+I550</f>
        <v>0</v>
      </c>
      <c r="J538" s="17">
        <f t="shared" si="25"/>
        <v>0</v>
      </c>
    </row>
    <row r="539" spans="3:10" ht="18" customHeight="1">
      <c r="C539" s="42"/>
      <c r="D539" s="12"/>
      <c r="E539" s="43"/>
      <c r="F539" s="12"/>
      <c r="G539" s="8"/>
      <c r="H539" s="16"/>
      <c r="I539" s="8"/>
      <c r="J539" s="17"/>
    </row>
    <row r="540" spans="3:10" ht="51" customHeight="1">
      <c r="C540" s="42" t="s">
        <v>101</v>
      </c>
      <c r="D540" s="12"/>
      <c r="E540" s="43"/>
      <c r="F540" s="12"/>
      <c r="G540" s="8"/>
      <c r="H540" s="16"/>
      <c r="I540" s="8"/>
      <c r="J540" s="17"/>
    </row>
    <row r="541" spans="3:10" ht="18" customHeight="1">
      <c r="C541" s="42" t="s">
        <v>1</v>
      </c>
      <c r="D541" s="12">
        <f>D542+D543+D544</f>
        <v>0</v>
      </c>
      <c r="E541" s="12">
        <f>E542+E543+E544</f>
        <v>0</v>
      </c>
      <c r="F541" s="12">
        <f>F542+F543+F544</f>
        <v>2551.5</v>
      </c>
      <c r="G541" s="12">
        <f>G542+G543+G544</f>
        <v>0</v>
      </c>
      <c r="H541" s="16">
        <f t="shared" si="24"/>
        <v>0</v>
      </c>
      <c r="I541" s="8">
        <f>I542+I543+I544</f>
        <v>0</v>
      </c>
      <c r="J541" s="17">
        <f t="shared" si="25"/>
        <v>0</v>
      </c>
    </row>
    <row r="542" spans="3:10" ht="18" customHeight="1">
      <c r="C542" s="42" t="s">
        <v>22</v>
      </c>
      <c r="D542" s="12">
        <v>0</v>
      </c>
      <c r="E542" s="43">
        <v>0</v>
      </c>
      <c r="F542" s="12">
        <v>0</v>
      </c>
      <c r="G542" s="8">
        <v>0</v>
      </c>
      <c r="H542" s="16">
        <v>0</v>
      </c>
      <c r="I542" s="8">
        <v>0</v>
      </c>
      <c r="J542" s="17">
        <v>0</v>
      </c>
    </row>
    <row r="543" spans="3:10" ht="18" customHeight="1">
      <c r="C543" s="42" t="s">
        <v>13</v>
      </c>
      <c r="D543" s="12">
        <v>0</v>
      </c>
      <c r="E543" s="43">
        <v>0</v>
      </c>
      <c r="F543" s="12">
        <v>0</v>
      </c>
      <c r="G543" s="8">
        <v>0</v>
      </c>
      <c r="H543" s="16">
        <v>0</v>
      </c>
      <c r="I543" s="8">
        <v>0</v>
      </c>
      <c r="J543" s="17">
        <v>0</v>
      </c>
    </row>
    <row r="544" spans="3:10" ht="18" customHeight="1">
      <c r="C544" s="42" t="s">
        <v>14</v>
      </c>
      <c r="D544" s="12">
        <v>0</v>
      </c>
      <c r="E544" s="43">
        <v>0</v>
      </c>
      <c r="F544" s="12">
        <v>2551.5</v>
      </c>
      <c r="G544" s="8">
        <v>0</v>
      </c>
      <c r="H544" s="16">
        <f t="shared" si="24"/>
        <v>0</v>
      </c>
      <c r="I544" s="8">
        <v>0</v>
      </c>
      <c r="J544" s="17">
        <f t="shared" si="25"/>
        <v>0</v>
      </c>
    </row>
    <row r="545" spans="3:10" ht="18" customHeight="1">
      <c r="C545" s="42"/>
      <c r="D545" s="12"/>
      <c r="E545" s="43"/>
      <c r="F545" s="12"/>
      <c r="G545" s="8"/>
      <c r="H545" s="16"/>
      <c r="I545" s="8"/>
      <c r="J545" s="17"/>
    </row>
    <row r="546" spans="3:10" ht="47.25" customHeight="1">
      <c r="C546" s="42" t="s">
        <v>102</v>
      </c>
      <c r="D546" s="12"/>
      <c r="E546" s="43"/>
      <c r="F546" s="12"/>
      <c r="G546" s="8"/>
      <c r="H546" s="16"/>
      <c r="I546" s="8"/>
      <c r="J546" s="17"/>
    </row>
    <row r="547" spans="3:10" ht="18" customHeight="1">
      <c r="C547" s="42" t="s">
        <v>1</v>
      </c>
      <c r="D547" s="12">
        <f>D548+D549+D550</f>
        <v>142083.90000000002</v>
      </c>
      <c r="E547" s="12">
        <f>E548+E549+E550</f>
        <v>142083.9</v>
      </c>
      <c r="F547" s="12">
        <f>F548+F549+F550</f>
        <v>142083.90000000002</v>
      </c>
      <c r="G547" s="12">
        <f>G548+G549+G550</f>
        <v>0</v>
      </c>
      <c r="H547" s="16">
        <f t="shared" si="24"/>
        <v>0</v>
      </c>
      <c r="I547" s="8">
        <f>I548+I549+I550</f>
        <v>0</v>
      </c>
      <c r="J547" s="17">
        <f t="shared" si="25"/>
        <v>0</v>
      </c>
    </row>
    <row r="548" spans="3:10" ht="18" customHeight="1">
      <c r="C548" s="42" t="s">
        <v>22</v>
      </c>
      <c r="D548" s="12">
        <v>55554.3</v>
      </c>
      <c r="E548" s="43">
        <v>55554.2</v>
      </c>
      <c r="F548" s="12">
        <v>55554.3</v>
      </c>
      <c r="G548" s="8">
        <v>0</v>
      </c>
      <c r="H548" s="16">
        <f t="shared" si="24"/>
        <v>0</v>
      </c>
      <c r="I548" s="8">
        <v>0</v>
      </c>
      <c r="J548" s="17">
        <f t="shared" si="25"/>
        <v>0</v>
      </c>
    </row>
    <row r="549" spans="3:10" ht="18" customHeight="1">
      <c r="C549" s="42" t="s">
        <v>13</v>
      </c>
      <c r="D549" s="12">
        <v>86529.6</v>
      </c>
      <c r="E549" s="43">
        <v>86529.7</v>
      </c>
      <c r="F549" s="12">
        <v>86529.6</v>
      </c>
      <c r="G549" s="8">
        <v>0</v>
      </c>
      <c r="H549" s="16">
        <f t="shared" si="24"/>
        <v>0</v>
      </c>
      <c r="I549" s="8">
        <v>0</v>
      </c>
      <c r="J549" s="17">
        <f t="shared" si="25"/>
        <v>0</v>
      </c>
    </row>
    <row r="550" spans="3:10" ht="18" customHeight="1">
      <c r="C550" s="42" t="s">
        <v>14</v>
      </c>
      <c r="D550" s="12">
        <v>0</v>
      </c>
      <c r="E550" s="43">
        <v>0</v>
      </c>
      <c r="F550" s="12">
        <v>0</v>
      </c>
      <c r="G550" s="8">
        <v>0</v>
      </c>
      <c r="H550" s="16">
        <v>0</v>
      </c>
      <c r="I550" s="8">
        <v>0</v>
      </c>
      <c r="J550" s="17">
        <v>0</v>
      </c>
    </row>
    <row r="551" spans="3:10" ht="18" customHeight="1">
      <c r="C551" s="42"/>
      <c r="D551" s="12"/>
      <c r="E551" s="43"/>
      <c r="F551" s="12"/>
      <c r="G551" s="8"/>
      <c r="H551" s="16"/>
      <c r="I551" s="8"/>
      <c r="J551" s="17"/>
    </row>
    <row r="552" spans="3:10" s="10" customFormat="1" ht="38.25" customHeight="1">
      <c r="C552" s="45" t="s">
        <v>0</v>
      </c>
      <c r="D552" s="46">
        <f>D6+D24+D73+D109+D145+D169+D199+D223++D265+D307+D349+D379+D409+D433+D451+D469+D487+D511+D535</f>
        <v>10910993.700000001</v>
      </c>
      <c r="E552" s="46">
        <f>E6+E24+E73+E109+E145+E169+E199+E223++E265+E307+E349+E379+E409+E433+E451+E469+E487+E511+E535</f>
        <v>10915494.299999999</v>
      </c>
      <c r="F552" s="46">
        <f>F6+F24+F73+F109+F145+F169+F199+F223++F265+F307+F349+F379+F409+F433+F451+F469+F487+F511+F535</f>
        <v>13990587.399999997</v>
      </c>
      <c r="G552" s="46">
        <f>G6+G24+G73+G109+G145+G169+G199+G223++G265+G307+G349+G379+G409+G433+G451+G469+G487+G511+G535</f>
        <v>2447454.55</v>
      </c>
      <c r="H552" s="16">
        <f t="shared" si="24"/>
        <v>0.17493579647699428</v>
      </c>
      <c r="I552" s="46">
        <f>I6+I24+I73+I109+I145+I169+I199+I223++I265+I307+I349+I379+I409+I433+I451+I469+I487+I511+I535</f>
        <v>2279909.5</v>
      </c>
      <c r="J552" s="17">
        <f t="shared" si="25"/>
        <v>0.1629602413977272</v>
      </c>
    </row>
    <row r="553" spans="3:12" ht="29.25" customHeight="1">
      <c r="C553" s="18" t="s">
        <v>22</v>
      </c>
      <c r="D553" s="8">
        <f>D7+D25+D74+D110+D146+D170+D200+D224++D266+D308+D350+D380+D410+D434+D452+D470+D488+D512+D536</f>
        <v>4670251.799999999</v>
      </c>
      <c r="E553" s="8">
        <f>E7+E25+E74+E110+E146+E170+E200+E224++E266+E308+E350+E380+E410+E434+E452+E470+E488+E512+E536</f>
        <v>5255087.899999999</v>
      </c>
      <c r="F553" s="8">
        <f>F7+F25+F74+F110+F146+F170+F200+F224++F266+F308+F350+F380+F410+F434+F452+F470+F488+F512+F536</f>
        <v>4668751.799999999</v>
      </c>
      <c r="G553" s="8">
        <f>G7+G25+G74+G110+G146+G170+G200+G224++G266+G308+G350+G380+G410+G434+G452+G470+G488+G512+G536</f>
        <v>994894.2199999999</v>
      </c>
      <c r="H553" s="16">
        <f t="shared" si="24"/>
        <v>0.213096404053863</v>
      </c>
      <c r="I553" s="8">
        <f>I7+I25+I74+I110+I146+I170+I200+I224++I266+I308+I350+I380+I410+I434+I452+I470+I488+I512+I536</f>
        <v>964248.9999999998</v>
      </c>
      <c r="J553" s="17">
        <f t="shared" si="25"/>
        <v>0.20653250404101584</v>
      </c>
      <c r="L553" s="10"/>
    </row>
    <row r="554" spans="3:12" ht="30" customHeight="1">
      <c r="C554" s="18" t="s">
        <v>13</v>
      </c>
      <c r="D554" s="8">
        <f>D8+D26+D75+D111+D147+D171+D201+D225++D267+D309+D351+D381+D411+D435+D453+D471+D489+D513+D537</f>
        <v>6238354.899999999</v>
      </c>
      <c r="E554" s="8">
        <f>E8+E26+E75+E111+E147+E171+E201+E225++E267+E309+E351+E381+E411+E435+E453+E471+E489+E513+E537</f>
        <v>5658019.4</v>
      </c>
      <c r="F554" s="8">
        <f>F8+F26+F75+F111+F147+F171+F201+F225++F267+F309+F351+F381+F411+F435+F453+F471+F489+F513+F537</f>
        <v>6238851.1</v>
      </c>
      <c r="G554" s="8">
        <f>G8+G26+G75+G111+G147+G171+G201+G225++G267+G309+G351+G381+G411+G435+G453+G471+G489+G513+G537</f>
        <v>966227.1299999999</v>
      </c>
      <c r="H554" s="16">
        <f t="shared" si="24"/>
        <v>0.15487260627201055</v>
      </c>
      <c r="I554" s="8">
        <f>I8+I26+I75+I111+I147+I171+I201+I225++I267+I309+I351+I381+I411+I435+I453+I471+I489+I513+I537</f>
        <v>829763.2999999999</v>
      </c>
      <c r="J554" s="17">
        <f t="shared" si="25"/>
        <v>0.1329993754779626</v>
      </c>
      <c r="L554" s="10"/>
    </row>
    <row r="555" spans="3:10" ht="29.25" customHeight="1">
      <c r="C555" s="18" t="s">
        <v>14</v>
      </c>
      <c r="D555" s="8">
        <f>D9+D27+D76+D112+D148+D172+D202+D226++D268+D310+D352+D382+D412+D436+D454+D472+D490+D514+D538</f>
        <v>0</v>
      </c>
      <c r="E555" s="8">
        <f>E9+E27+E76+E112+E148+E172+E202+E226++E268+E310+E352+E382+E412+E436+E454+E472+E490+E514+E538</f>
        <v>0</v>
      </c>
      <c r="F555" s="8">
        <f>F9+F27+F76+F112+F148+F172+F202+F226++F268+F310+F352+F382+F412+F436+F454+F472+F490+F514+F538</f>
        <v>3080597.5</v>
      </c>
      <c r="G555" s="8">
        <f>G9+G27+G76+G112+G148+G172+G202+G226++G268+G310+G352+G382+G412+G436+G454+G472+G490+G514+G538</f>
        <v>486333.2</v>
      </c>
      <c r="H555" s="16">
        <f t="shared" si="24"/>
        <v>0.1578697639013211</v>
      </c>
      <c r="I555" s="8">
        <f>I9+I27+I76+I112+I148+I172+I202+I226++I268+I310+I352+I382+I412+I436+I454+I472+I490+I514+I538</f>
        <v>485897.2</v>
      </c>
      <c r="J555" s="17">
        <f t="shared" si="25"/>
        <v>0.1577282329158548</v>
      </c>
    </row>
    <row r="556" spans="2:13" s="49" customFormat="1" ht="13.5" customHeight="1">
      <c r="B556" s="47"/>
      <c r="C556" s="47"/>
      <c r="D556" s="48"/>
      <c r="E556" s="47"/>
      <c r="F556" s="47"/>
      <c r="G556" s="47"/>
      <c r="H556" s="47"/>
      <c r="I556" s="48"/>
      <c r="M556" s="47"/>
    </row>
    <row r="557" spans="2:9" s="49" customFormat="1" ht="14.25" customHeight="1">
      <c r="B557" s="61"/>
      <c r="C557" s="47"/>
      <c r="D557" s="47"/>
      <c r="E557" s="47"/>
      <c r="F557" s="47"/>
      <c r="G557" s="47"/>
      <c r="H557" s="47"/>
      <c r="I557" s="47"/>
    </row>
    <row r="558" spans="4:9" ht="15.75">
      <c r="D558" s="4"/>
      <c r="E558" s="14"/>
      <c r="F558" s="4"/>
      <c r="G558" s="4"/>
      <c r="H558" s="3"/>
      <c r="I558" s="6"/>
    </row>
    <row r="559" spans="3:9" ht="19.5" customHeight="1">
      <c r="C559" s="13"/>
      <c r="D559" s="4"/>
      <c r="E559" s="14"/>
      <c r="F559" s="4"/>
      <c r="G559" s="4"/>
      <c r="H559" s="3"/>
      <c r="I559" s="6"/>
    </row>
    <row r="560" spans="3:9" ht="15.75">
      <c r="C560" s="2"/>
      <c r="D560" s="4"/>
      <c r="E560" s="14"/>
      <c r="F560" s="4"/>
      <c r="G560" s="4"/>
      <c r="H560" s="3"/>
      <c r="I560" s="6"/>
    </row>
    <row r="561" spans="3:9" ht="15.75">
      <c r="C561" s="2"/>
      <c r="D561" s="4"/>
      <c r="E561" s="14"/>
      <c r="F561" s="4"/>
      <c r="G561" s="4"/>
      <c r="H561" s="3"/>
      <c r="I561" s="6"/>
    </row>
    <row r="562" spans="3:9" ht="15.75">
      <c r="C562" s="2"/>
      <c r="D562" s="4"/>
      <c r="E562" s="14"/>
      <c r="F562" s="4"/>
      <c r="G562" s="4"/>
      <c r="H562" s="3"/>
      <c r="I562" s="6"/>
    </row>
    <row r="563" spans="3:9" ht="15.75">
      <c r="C563" s="2"/>
      <c r="D563" s="4"/>
      <c r="E563" s="14"/>
      <c r="F563" s="4"/>
      <c r="G563" s="4"/>
      <c r="H563" s="3"/>
      <c r="I563" s="6"/>
    </row>
    <row r="564" spans="3:9" ht="15.75">
      <c r="C564" s="2"/>
      <c r="D564" s="4"/>
      <c r="E564" s="14"/>
      <c r="F564" s="4"/>
      <c r="G564" s="4"/>
      <c r="H564" s="3"/>
      <c r="I564" s="6"/>
    </row>
    <row r="565" spans="3:9" ht="15.75">
      <c r="C565" s="2"/>
      <c r="D565" s="4"/>
      <c r="E565" s="14"/>
      <c r="F565" s="4"/>
      <c r="G565" s="4"/>
      <c r="H565" s="3"/>
      <c r="I565" s="6"/>
    </row>
    <row r="566" spans="3:9" ht="15.75">
      <c r="C566" s="2"/>
      <c r="D566" s="5"/>
      <c r="E566" s="5"/>
      <c r="F566" s="3"/>
      <c r="G566" s="3"/>
      <c r="H566" s="3"/>
      <c r="I566" s="6"/>
    </row>
    <row r="567" spans="3:9" ht="15.75">
      <c r="C567" s="2"/>
      <c r="D567" s="5"/>
      <c r="E567" s="5"/>
      <c r="F567" s="3"/>
      <c r="G567" s="3"/>
      <c r="H567" s="3"/>
      <c r="I567" s="6"/>
    </row>
    <row r="568" spans="3:9" ht="15.75">
      <c r="C568" s="2"/>
      <c r="D568" s="5"/>
      <c r="E568" s="5"/>
      <c r="F568" s="3"/>
      <c r="G568" s="3"/>
      <c r="H568" s="3"/>
      <c r="I568" s="6"/>
    </row>
    <row r="569" spans="3:9" ht="15.75">
      <c r="C569" s="2"/>
      <c r="D569" s="5"/>
      <c r="E569" s="5"/>
      <c r="F569" s="3"/>
      <c r="G569" s="3"/>
      <c r="H569" s="3"/>
      <c r="I569" s="6"/>
    </row>
    <row r="570" spans="3:9" ht="15.75">
      <c r="C570" s="2"/>
      <c r="D570" s="5"/>
      <c r="E570" s="5"/>
      <c r="F570" s="3"/>
      <c r="G570" s="3"/>
      <c r="H570" s="3"/>
      <c r="I570" s="6"/>
    </row>
    <row r="571" spans="3:9" ht="15.75">
      <c r="C571" s="2"/>
      <c r="D571" s="5"/>
      <c r="E571" s="5"/>
      <c r="F571" s="3"/>
      <c r="G571" s="3"/>
      <c r="H571" s="3"/>
      <c r="I571" s="6"/>
    </row>
    <row r="572" spans="3:9" ht="15.75">
      <c r="C572" s="2"/>
      <c r="D572" s="5"/>
      <c r="E572" s="5"/>
      <c r="F572" s="3"/>
      <c r="G572" s="3"/>
      <c r="H572" s="3"/>
      <c r="I572" s="6"/>
    </row>
    <row r="573" spans="3:9" ht="15.75">
      <c r="C573" s="2"/>
      <c r="D573" s="5"/>
      <c r="E573" s="5"/>
      <c r="F573" s="3"/>
      <c r="G573" s="3"/>
      <c r="H573" s="3"/>
      <c r="I573" s="6"/>
    </row>
    <row r="574" spans="3:9" ht="15">
      <c r="C574" s="2"/>
      <c r="F574" s="2"/>
      <c r="G574" s="2"/>
      <c r="H574" s="2"/>
      <c r="I574" s="5"/>
    </row>
    <row r="575" spans="3:9" ht="15">
      <c r="C575" s="2"/>
      <c r="F575" s="2"/>
      <c r="G575" s="2"/>
      <c r="H575" s="2"/>
      <c r="I575" s="5"/>
    </row>
    <row r="576" spans="3:9" ht="15">
      <c r="C576" s="2"/>
      <c r="F576" s="2"/>
      <c r="G576" s="2"/>
      <c r="H576" s="2"/>
      <c r="I576" s="5"/>
    </row>
    <row r="577" spans="3:9" ht="15">
      <c r="C577" s="2"/>
      <c r="F577" s="2"/>
      <c r="G577" s="2"/>
      <c r="H577" s="2"/>
      <c r="I577" s="5"/>
    </row>
  </sheetData>
  <sheetProtection/>
  <mergeCells count="7">
    <mergeCell ref="C1:J1"/>
    <mergeCell ref="C2:C4"/>
    <mergeCell ref="D2:D4"/>
    <mergeCell ref="E2:E4"/>
    <mergeCell ref="F2:F4"/>
    <mergeCell ref="G2:H3"/>
    <mergeCell ref="I2:J3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Notebook</cp:lastModifiedBy>
  <cp:lastPrinted>2019-04-19T07:56:58Z</cp:lastPrinted>
  <dcterms:created xsi:type="dcterms:W3CDTF">2010-05-17T05:37:16Z</dcterms:created>
  <dcterms:modified xsi:type="dcterms:W3CDTF">2020-05-06T10:41:47Z</dcterms:modified>
  <cp:category/>
  <cp:version/>
  <cp:contentType/>
  <cp:contentStatus/>
</cp:coreProperties>
</file>