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3\февраль\"/>
    </mc:Choice>
  </mc:AlternateContent>
  <xr:revisionPtr revIDLastSave="0" documentId="13_ncr:1_{B0D430F1-97F9-47B2-A45D-86DD6912B419}" xr6:coauthVersionLast="36" xr6:coauthVersionMax="36" xr10:uidLastSave="{00000000-0000-0000-0000-000000000000}"/>
  <bookViews>
    <workbookView xWindow="0" yWindow="60" windowWidth="23040" windowHeight="876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3" l="1"/>
  <c r="H32" i="3"/>
  <c r="H31" i="3" s="1"/>
  <c r="H22" i="3"/>
  <c r="H16" i="3"/>
  <c r="H13" i="3"/>
  <c r="H9" i="3"/>
  <c r="H7" i="3"/>
  <c r="H6" i="3" s="1"/>
  <c r="H5" i="3" s="1"/>
  <c r="H4" i="3" l="1"/>
  <c r="C37" i="3" l="1"/>
  <c r="C32" i="3"/>
  <c r="C31" i="3"/>
  <c r="C22" i="3"/>
  <c r="C16" i="3"/>
  <c r="C13" i="3"/>
  <c r="C9" i="3"/>
  <c r="C7" i="3"/>
  <c r="C6" i="3"/>
  <c r="C5" i="3" s="1"/>
  <c r="C4" i="3" s="1"/>
  <c r="G36" i="3" l="1"/>
  <c r="I8" i="3" l="1"/>
  <c r="I10" i="3"/>
  <c r="I11" i="3"/>
  <c r="I12" i="3"/>
  <c r="I14" i="3"/>
  <c r="I15" i="3"/>
  <c r="I20" i="3"/>
  <c r="I23" i="3"/>
  <c r="I24" i="3"/>
  <c r="I25" i="3"/>
  <c r="I26" i="3"/>
  <c r="I28" i="3"/>
  <c r="I29" i="3"/>
  <c r="I33" i="3"/>
  <c r="I35" i="3"/>
  <c r="I40" i="3"/>
  <c r="I41" i="3"/>
  <c r="E7" i="3" l="1"/>
  <c r="I7" i="3" s="1"/>
  <c r="F27" i="3" l="1"/>
  <c r="G27" i="3"/>
  <c r="E22" i="3"/>
  <c r="I22" i="3" s="1"/>
  <c r="G8" i="3" l="1"/>
  <c r="G10" i="3"/>
  <c r="G11" i="3"/>
  <c r="G12" i="3"/>
  <c r="G14" i="3"/>
  <c r="G15" i="3"/>
  <c r="G20" i="3"/>
  <c r="G23" i="3"/>
  <c r="G24" i="3"/>
  <c r="G25" i="3"/>
  <c r="G26" i="3"/>
  <c r="G34" i="3"/>
  <c r="G35" i="3"/>
  <c r="D37" i="3"/>
  <c r="D32" i="3"/>
  <c r="D31" i="3" s="1"/>
  <c r="D22" i="3"/>
  <c r="G22" i="3" s="1"/>
  <c r="D16" i="3"/>
  <c r="D13" i="3"/>
  <c r="D9" i="3"/>
  <c r="D7" i="3"/>
  <c r="D6" i="3" l="1"/>
  <c r="D5" i="3" s="1"/>
  <c r="D4" i="3" s="1"/>
  <c r="E9" i="3" l="1"/>
  <c r="G7" i="3"/>
  <c r="G9" i="3" l="1"/>
  <c r="I9" i="3"/>
  <c r="F14" i="3"/>
  <c r="F15" i="3"/>
  <c r="F36" i="3" l="1"/>
  <c r="F16" i="3" l="1"/>
  <c r="E32" i="3" l="1"/>
  <c r="I32" i="3" s="1"/>
  <c r="G32" i="3" l="1"/>
  <c r="F8" i="3"/>
  <c r="F9" i="3"/>
  <c r="F10" i="3"/>
  <c r="F11" i="3"/>
  <c r="F12" i="3"/>
  <c r="F20" i="3"/>
  <c r="F23" i="3"/>
  <c r="F24" i="3"/>
  <c r="F25" i="3"/>
  <c r="F26" i="3"/>
  <c r="F34" i="3"/>
  <c r="F35" i="3"/>
  <c r="E13" i="3"/>
  <c r="I13" i="3" s="1"/>
  <c r="E16" i="3"/>
  <c r="E37" i="3"/>
  <c r="F32" i="3"/>
  <c r="F22" i="3"/>
  <c r="G13" i="3" l="1"/>
  <c r="F13" i="3"/>
  <c r="E31" i="3"/>
  <c r="E6" i="3"/>
  <c r="I6" i="3" s="1"/>
  <c r="G31" i="3" l="1"/>
  <c r="I31" i="3"/>
  <c r="F31" i="3"/>
  <c r="F6" i="3"/>
  <c r="E5" i="3"/>
  <c r="I5" i="3" s="1"/>
  <c r="G6" i="3"/>
  <c r="F7" i="3"/>
  <c r="G5" i="3" l="1"/>
  <c r="E4" i="3" l="1"/>
  <c r="G4" i="3" s="1"/>
  <c r="F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<sst xmlns="http://schemas.openxmlformats.org/spreadsheetml/2006/main" count="83" uniqueCount="83">
  <si>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</si>
  <si>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</si>
  <si>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</si>
  <si>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</si>
  <si>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</si>
  <si>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</si>
  <si>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</si>
  <si>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</si>
  <si>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</si>
  <si>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</si>
  <si>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</si>
  <si>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</si>
  <si>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</si>
  <si>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</si>
  <si>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</si>
  <si>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</si>
  <si>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</si>
  <si>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</si>
  <si>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</si>
  <si>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</si>
  <si>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</si>
  <si>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</si>
  <si>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</si>
  <si>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</si>
  <si>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</si>
  <si>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</si>
  <si>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</si>
  <si>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</si>
  <si>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</si>
  <si>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</si>
  <si>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</si>
  <si>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</si>
  <si>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</si>
  <si>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</si>
  <si>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</si>
  <si>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</si>
  <si>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</si>
  <si>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</si>
  <si>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</si>
  <si>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</si>
  <si>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</si>
  <si>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</si>
  <si>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</si>
  <si>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</si>
  <si>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</si>
  <si>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</si>
  <si>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</si>
  <si>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</si>
  <si>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</si>
  <si>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</si>
  <si>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</si>
  <si>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</si>
  <si>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</si>
  <si>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</si>
  <si>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</si>
  <si>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</si>
  <si>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</si>
  <si>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</si>
  <si>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</si>
  <si>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</si>
  <si>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</si>
  <si>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</si>
  <si>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</si>
  <si>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</si>
  <si>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</si>
  <si>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</si>
  <si>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</si>
  <si>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</si>
  <si>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</si>
  <si>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</si>
  <si>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</si>
  <si>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</si>
  <si>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</si>
  <si>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</si>
  <si>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</si>
  <si>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</si>
  <si>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2023год, тыс. руб.</t>
  </si>
  <si>
    <t>Годовой план в соответствии с Решением Совета депутатов от 14.12.2022 № 465/55-127-НПА на 2023 год, тыс. руб.</t>
  </si>
  <si>
    <t>% исполнения годового плана в соответствии с Решением Совета депутатов от 14.12.2022 № 465/55-127-НПА на 2023 год</t>
  </si>
  <si>
    <t>% исполнения годового плана в соответствии с отчетом об исполнении бюджета городского округа Щёлково на  2023 год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</si>
  <si>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01.03.2023)</t>
  </si>
  <si>
    <t>Фактически исполнено по состоянию на 01.03.2023, тыс. руб.</t>
  </si>
  <si>
    <t xml:space="preserve">Фактически исполнено по состоянию на 01.03.2022,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</si>
</sst>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="85" zoomScaleNormal="85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E42" sqref="E42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6" t="s">
        <v>80</v>
      </c>
      <c r="B1" s="26"/>
      <c r="C1" s="26"/>
      <c r="D1" s="26"/>
      <c r="E1" s="26"/>
      <c r="F1" s="26"/>
      <c r="G1" s="26"/>
      <c r="H1" s="26"/>
      <c r="I1" s="26"/>
    </row>
    <row r="3" spans="1:9" ht="131.44999999999999" customHeight="1" x14ac:dyDescent="0.3">
      <c r="A3" s="2" t="s">
        <v>0</v>
      </c>
      <c r="B3" s="2" t="s">
        <v>1</v>
      </c>
      <c r="C3" s="22" t="s">
        <v>77</v>
      </c>
      <c r="D3" s="22" t="s">
        <v>76</v>
      </c>
      <c r="E3" s="22" t="s">
        <v>81</v>
      </c>
      <c r="F3" s="22" t="s">
        <v>78</v>
      </c>
      <c r="G3" s="22" t="s">
        <v>79</v>
      </c>
      <c r="H3" s="23" t="s">
        <v>82</v>
      </c>
      <c r="I3" s="23" t="s">
        <v>2</v>
      </c>
    </row>
    <row r="4" spans="1:9" x14ac:dyDescent="0.3">
      <c r="A4" s="2"/>
      <c r="B4" s="3" t="s">
        <v>3</v>
      </c>
      <c r="C4" s="14">
        <f>C5+C31</f>
        <v>12427050</v>
      </c>
      <c r="D4" s="14">
        <f>D5+D31</f>
        <v>12427050</v>
      </c>
      <c r="E4" s="4">
        <f>E5+E31</f>
        <v>720758</v>
      </c>
      <c r="F4" s="5">
        <f>E4/C4</f>
        <v>5.7999122881134298E-2</v>
      </c>
      <c r="G4" s="5">
        <f>E4/D4</f>
        <v>5.7999122881134298E-2</v>
      </c>
      <c r="H4" s="4">
        <f>H5+H31</f>
        <v>1325203</v>
      </c>
      <c r="I4" s="5">
        <f>E4/H4</f>
        <v>0.54388497460389085</v>
      </c>
    </row>
    <row r="5" spans="1:9" ht="23.45" customHeight="1" x14ac:dyDescent="0.3">
      <c r="A5" s="6" t="s">
        <v>4</v>
      </c>
      <c r="B5" s="3" t="s">
        <v>5</v>
      </c>
      <c r="C5" s="14">
        <f>C6+C22</f>
        <v>5753807</v>
      </c>
      <c r="D5" s="14">
        <f>D6+D22</f>
        <v>5753807</v>
      </c>
      <c r="E5" s="14">
        <f>E6+E22</f>
        <v>51016</v>
      </c>
      <c r="F5" s="5">
        <f t="shared" ref="F5:F36" si="0">E5/C5</f>
        <v>8.8664774470189906E-3</v>
      </c>
      <c r="G5" s="5">
        <f t="shared" ref="G5:G36" si="1">E5/D5</f>
        <v>8.8664774470189906E-3</v>
      </c>
      <c r="H5" s="14">
        <f>H6+H22</f>
        <v>676478</v>
      </c>
      <c r="I5" s="5">
        <f t="shared" ref="I5:I41" si="2">E5/H5</f>
        <v>7.5414130245181663E-2</v>
      </c>
    </row>
    <row r="6" spans="1:9" x14ac:dyDescent="0.3">
      <c r="A6" s="6"/>
      <c r="B6" s="7" t="s">
        <v>6</v>
      </c>
      <c r="C6" s="15">
        <f>C7+C9+C11+C13+C16+C20+C21</f>
        <v>5275987</v>
      </c>
      <c r="D6" s="15">
        <f>D7+D9+D11+D13+D16+D20+D21</f>
        <v>5275987</v>
      </c>
      <c r="E6" s="15">
        <f>E7+E9+E11+E13+E16+E20+E21</f>
        <v>-35187</v>
      </c>
      <c r="F6" s="5">
        <f t="shared" si="0"/>
        <v>-6.6692734458974213E-3</v>
      </c>
      <c r="G6" s="5">
        <f t="shared" si="1"/>
        <v>-6.6692734458974213E-3</v>
      </c>
      <c r="H6" s="15">
        <f>H7+H9+H11+H13+H16+H20+H21</f>
        <v>610813</v>
      </c>
      <c r="I6" s="5">
        <f t="shared" si="2"/>
        <v>-5.7606828931276839E-2</v>
      </c>
    </row>
    <row r="7" spans="1:9" x14ac:dyDescent="0.3">
      <c r="A7" s="6" t="s">
        <v>7</v>
      </c>
      <c r="B7" s="3" t="s">
        <v>8</v>
      </c>
      <c r="C7" s="14">
        <f>C8</f>
        <v>3138083</v>
      </c>
      <c r="D7" s="14">
        <f>D8</f>
        <v>3138083</v>
      </c>
      <c r="E7" s="14">
        <f>E8</f>
        <v>-40431</v>
      </c>
      <c r="F7" s="5">
        <f t="shared" si="0"/>
        <v>-1.2883980442837235E-2</v>
      </c>
      <c r="G7" s="5">
        <f t="shared" si="1"/>
        <v>-1.2883980442837235E-2</v>
      </c>
      <c r="H7" s="14">
        <f>H8</f>
        <v>411014</v>
      </c>
      <c r="I7" s="5">
        <f t="shared" si="2"/>
        <v>-9.8368912007863477E-2</v>
      </c>
    </row>
    <row r="8" spans="1:9" x14ac:dyDescent="0.3">
      <c r="A8" s="2" t="s">
        <v>9</v>
      </c>
      <c r="B8" s="7" t="s">
        <v>10</v>
      </c>
      <c r="C8" s="15">
        <v>3138083</v>
      </c>
      <c r="D8" s="15">
        <v>3138083</v>
      </c>
      <c r="E8" s="9">
        <v>-40431</v>
      </c>
      <c r="F8" s="20">
        <f t="shared" si="0"/>
        <v>-1.2883980442837235E-2</v>
      </c>
      <c r="G8" s="5">
        <f t="shared" si="1"/>
        <v>-1.2883980442837235E-2</v>
      </c>
      <c r="H8" s="9">
        <v>411014</v>
      </c>
      <c r="I8" s="5">
        <f t="shared" si="2"/>
        <v>-9.8368912007863477E-2</v>
      </c>
    </row>
    <row r="9" spans="1:9" ht="45.6" customHeight="1" x14ac:dyDescent="0.3">
      <c r="A9" s="6" t="s">
        <v>11</v>
      </c>
      <c r="B9" s="3" t="s">
        <v>12</v>
      </c>
      <c r="C9" s="4">
        <f>C10</f>
        <v>71514</v>
      </c>
      <c r="D9" s="4">
        <f>D10</f>
        <v>71514</v>
      </c>
      <c r="E9" s="4">
        <f>E10</f>
        <v>8011</v>
      </c>
      <c r="F9" s="5">
        <f t="shared" si="0"/>
        <v>0.11202002405123472</v>
      </c>
      <c r="G9" s="5">
        <f t="shared" si="1"/>
        <v>0.11202002405123472</v>
      </c>
      <c r="H9" s="4">
        <f>H10</f>
        <v>5748</v>
      </c>
      <c r="I9" s="5">
        <f t="shared" si="2"/>
        <v>1.3937021572720947</v>
      </c>
    </row>
    <row r="10" spans="1:9" ht="39.6" customHeight="1" x14ac:dyDescent="0.3">
      <c r="A10" s="2" t="s">
        <v>13</v>
      </c>
      <c r="B10" s="7" t="s">
        <v>14</v>
      </c>
      <c r="C10" s="15">
        <v>71514</v>
      </c>
      <c r="D10" s="15">
        <v>71514</v>
      </c>
      <c r="E10" s="8">
        <v>8011</v>
      </c>
      <c r="F10" s="20">
        <f t="shared" si="0"/>
        <v>0.11202002405123472</v>
      </c>
      <c r="G10" s="5">
        <f t="shared" si="1"/>
        <v>0.11202002405123472</v>
      </c>
      <c r="H10" s="8">
        <v>5748</v>
      </c>
      <c r="I10" s="5">
        <f t="shared" si="2"/>
        <v>1.3937021572720947</v>
      </c>
    </row>
    <row r="11" spans="1:9" x14ac:dyDescent="0.3">
      <c r="A11" s="6" t="s">
        <v>15</v>
      </c>
      <c r="B11" s="3" t="s">
        <v>16</v>
      </c>
      <c r="C11" s="14">
        <v>1048951</v>
      </c>
      <c r="D11" s="14">
        <v>1048951</v>
      </c>
      <c r="E11" s="4">
        <v>-13767</v>
      </c>
      <c r="F11" s="5">
        <f t="shared" si="0"/>
        <v>-1.3124540612478561E-2</v>
      </c>
      <c r="G11" s="5">
        <f t="shared" si="1"/>
        <v>-1.3124540612478561E-2</v>
      </c>
      <c r="H11" s="4">
        <v>69446</v>
      </c>
      <c r="I11" s="5">
        <f t="shared" si="2"/>
        <v>-0.19824035941594909</v>
      </c>
    </row>
    <row r="12" spans="1:9" ht="29.45" customHeight="1" x14ac:dyDescent="0.3">
      <c r="A12" s="2" t="s">
        <v>17</v>
      </c>
      <c r="B12" s="7" t="s">
        <v>18</v>
      </c>
      <c r="C12" s="15">
        <v>941167</v>
      </c>
      <c r="D12" s="15">
        <v>941167</v>
      </c>
      <c r="E12" s="9">
        <v>-2022</v>
      </c>
      <c r="F12" s="20">
        <f t="shared" si="0"/>
        <v>-2.1483966182409709E-3</v>
      </c>
      <c r="G12" s="5">
        <f t="shared" si="1"/>
        <v>-2.1483966182409709E-3</v>
      </c>
      <c r="H12" s="9">
        <v>56030</v>
      </c>
      <c r="I12" s="5">
        <f t="shared" si="2"/>
        <v>-3.6087810101731219E-2</v>
      </c>
    </row>
    <row r="13" spans="1:9" x14ac:dyDescent="0.3">
      <c r="A13" s="6" t="s">
        <v>19</v>
      </c>
      <c r="B13" s="3" t="s">
        <v>20</v>
      </c>
      <c r="C13" s="14">
        <f>SUM(C14:C15)</f>
        <v>963335</v>
      </c>
      <c r="D13" s="14">
        <f>SUM(D14:D15)</f>
        <v>963335</v>
      </c>
      <c r="E13" s="4">
        <f t="shared" ref="E13" si="3">SUM(E14:E15)</f>
        <v>5103</v>
      </c>
      <c r="F13" s="20">
        <f t="shared" si="0"/>
        <v>5.2972226691649325E-3</v>
      </c>
      <c r="G13" s="5">
        <f t="shared" si="1"/>
        <v>5.2972226691649325E-3</v>
      </c>
      <c r="H13" s="4">
        <f t="shared" ref="H13" si="4">SUM(H14:H15)</f>
        <v>118128</v>
      </c>
      <c r="I13" s="5">
        <f t="shared" si="2"/>
        <v>4.3198902885006094E-2</v>
      </c>
    </row>
    <row r="14" spans="1:9" x14ac:dyDescent="0.3">
      <c r="A14" s="2" t="s">
        <v>71</v>
      </c>
      <c r="B14" s="7" t="s">
        <v>70</v>
      </c>
      <c r="C14" s="15">
        <v>199661</v>
      </c>
      <c r="D14" s="15">
        <v>199661</v>
      </c>
      <c r="E14" s="9">
        <v>3939</v>
      </c>
      <c r="F14" s="20">
        <f t="shared" si="0"/>
        <v>1.9728439705300485E-2</v>
      </c>
      <c r="G14" s="5">
        <f t="shared" si="1"/>
        <v>1.9728439705300485E-2</v>
      </c>
      <c r="H14" s="9">
        <v>9080</v>
      </c>
      <c r="I14" s="5">
        <f t="shared" si="2"/>
        <v>0.43381057268722467</v>
      </c>
    </row>
    <row r="15" spans="1:9" x14ac:dyDescent="0.3">
      <c r="A15" s="2" t="s">
        <v>73</v>
      </c>
      <c r="B15" s="7" t="s">
        <v>72</v>
      </c>
      <c r="C15" s="15">
        <v>763674</v>
      </c>
      <c r="D15" s="15">
        <v>763674</v>
      </c>
      <c r="E15" s="8">
        <v>1164</v>
      </c>
      <c r="F15" s="20">
        <f t="shared" si="0"/>
        <v>1.5242105924779422E-3</v>
      </c>
      <c r="G15" s="5">
        <f t="shared" si="1"/>
        <v>1.5242105924779422E-3</v>
      </c>
      <c r="H15" s="8">
        <v>109048</v>
      </c>
      <c r="I15" s="5">
        <f t="shared" si="2"/>
        <v>1.067419851808378E-2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F16" si="5">SUM(E17:E19)</f>
        <v>0</v>
      </c>
      <c r="F16" s="4">
        <f t="shared" si="5"/>
        <v>0</v>
      </c>
      <c r="G16" s="5"/>
      <c r="H16" s="4">
        <f t="shared" ref="H16" si="6">SUM(H17:H19)</f>
        <v>0</v>
      </c>
      <c r="I16" s="5"/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54104</v>
      </c>
      <c r="D20" s="14">
        <v>54104</v>
      </c>
      <c r="E20" s="10">
        <v>5899</v>
      </c>
      <c r="F20" s="5">
        <f t="shared" si="0"/>
        <v>0.10903075558184237</v>
      </c>
      <c r="G20" s="5">
        <f t="shared" si="1"/>
        <v>0.10903075558184237</v>
      </c>
      <c r="H20" s="10">
        <v>6477</v>
      </c>
      <c r="I20" s="5">
        <f t="shared" si="2"/>
        <v>0.91076115485564302</v>
      </c>
    </row>
    <row r="21" spans="1:9" ht="45.6" customHeight="1" x14ac:dyDescent="0.3">
      <c r="A21" s="6" t="s">
        <v>31</v>
      </c>
      <c r="B21" s="3" t="s">
        <v>32</v>
      </c>
      <c r="C21" s="14"/>
      <c r="D21" s="14"/>
      <c r="E21" s="10">
        <v>-2</v>
      </c>
      <c r="F21" s="5"/>
      <c r="G21" s="5"/>
      <c r="H21" s="10"/>
      <c r="I21" s="5"/>
    </row>
    <row r="22" spans="1:9" x14ac:dyDescent="0.3">
      <c r="A22" s="2"/>
      <c r="B22" s="7" t="s">
        <v>33</v>
      </c>
      <c r="C22" s="15">
        <f>C23+C24+C25+C26+C27+C28+C29</f>
        <v>477820</v>
      </c>
      <c r="D22" s="15">
        <f>D23+D24+D25+D26+D27+D28+D29</f>
        <v>477820</v>
      </c>
      <c r="E22" s="15">
        <f>E23+E24+E25+E26+E27+E28+E29</f>
        <v>86203</v>
      </c>
      <c r="F22" s="5">
        <f t="shared" si="0"/>
        <v>0.18040894060524884</v>
      </c>
      <c r="G22" s="5">
        <f t="shared" si="1"/>
        <v>0.18040894060524884</v>
      </c>
      <c r="H22" s="15">
        <f>H23+H24+H25+H26+H27+H28+H29</f>
        <v>65665</v>
      </c>
      <c r="I22" s="5">
        <f t="shared" si="2"/>
        <v>1.3127693596284169</v>
      </c>
    </row>
    <row r="23" spans="1:9" ht="45.6" customHeight="1" x14ac:dyDescent="0.3">
      <c r="A23" s="6" t="s">
        <v>34</v>
      </c>
      <c r="B23" s="3" t="s">
        <v>35</v>
      </c>
      <c r="C23" s="14">
        <v>417608</v>
      </c>
      <c r="D23" s="14">
        <v>417608</v>
      </c>
      <c r="E23" s="10">
        <v>39173</v>
      </c>
      <c r="F23" s="5">
        <f t="shared" si="0"/>
        <v>9.3803279630658418E-2</v>
      </c>
      <c r="G23" s="5">
        <f t="shared" si="1"/>
        <v>9.3803279630658418E-2</v>
      </c>
      <c r="H23" s="10">
        <v>43829</v>
      </c>
      <c r="I23" s="5">
        <f t="shared" si="2"/>
        <v>0.89376896575326836</v>
      </c>
    </row>
    <row r="24" spans="1:9" ht="29.45" customHeight="1" x14ac:dyDescent="0.3">
      <c r="A24" s="6" t="s">
        <v>36</v>
      </c>
      <c r="B24" s="3" t="s">
        <v>37</v>
      </c>
      <c r="C24" s="14">
        <v>2103</v>
      </c>
      <c r="D24" s="14">
        <v>2103</v>
      </c>
      <c r="E24" s="10">
        <v>363</v>
      </c>
      <c r="F24" s="5">
        <f t="shared" si="0"/>
        <v>0.17261055634807418</v>
      </c>
      <c r="G24" s="5">
        <f t="shared" si="1"/>
        <v>0.17261055634807418</v>
      </c>
      <c r="H24" s="10">
        <v>428</v>
      </c>
      <c r="I24" s="5">
        <f t="shared" si="2"/>
        <v>0.84813084112149528</v>
      </c>
    </row>
    <row r="25" spans="1:9" ht="43.15" customHeight="1" x14ac:dyDescent="0.3">
      <c r="A25" s="6" t="s">
        <v>38</v>
      </c>
      <c r="B25" s="3" t="s">
        <v>39</v>
      </c>
      <c r="C25" s="14">
        <v>5612</v>
      </c>
      <c r="D25" s="14">
        <v>5612</v>
      </c>
      <c r="E25" s="10">
        <v>5394</v>
      </c>
      <c r="F25" s="5">
        <f t="shared" si="0"/>
        <v>0.96115466856735565</v>
      </c>
      <c r="G25" s="5">
        <f t="shared" si="1"/>
        <v>0.96115466856735565</v>
      </c>
      <c r="H25" s="10">
        <v>6292</v>
      </c>
      <c r="I25" s="5">
        <f t="shared" si="2"/>
        <v>0.85727908455181179</v>
      </c>
    </row>
    <row r="26" spans="1:9" ht="42" customHeight="1" x14ac:dyDescent="0.3">
      <c r="A26" s="6" t="s">
        <v>40</v>
      </c>
      <c r="B26" s="3" t="s">
        <v>41</v>
      </c>
      <c r="C26" s="14">
        <v>32869</v>
      </c>
      <c r="D26" s="14">
        <v>32869</v>
      </c>
      <c r="E26" s="10">
        <v>7775</v>
      </c>
      <c r="F26" s="5">
        <f t="shared" si="0"/>
        <v>0.23654507286500959</v>
      </c>
      <c r="G26" s="5">
        <f t="shared" si="1"/>
        <v>0.23654507286500959</v>
      </c>
      <c r="H26" s="10">
        <v>12602</v>
      </c>
      <c r="I26" s="5">
        <f t="shared" si="2"/>
        <v>0.61696556102206002</v>
      </c>
    </row>
    <row r="27" spans="1:9" ht="27" customHeight="1" x14ac:dyDescent="0.3">
      <c r="A27" s="6" t="s">
        <v>42</v>
      </c>
      <c r="B27" s="3" t="s">
        <v>43</v>
      </c>
      <c r="C27" s="14">
        <v>19628</v>
      </c>
      <c r="D27" s="14">
        <v>19628</v>
      </c>
      <c r="E27" s="10">
        <v>33462</v>
      </c>
      <c r="F27" s="24">
        <f t="shared" si="0"/>
        <v>1.7048094558793561</v>
      </c>
      <c r="G27" s="24">
        <f t="shared" si="1"/>
        <v>1.7048094558793561</v>
      </c>
      <c r="H27" s="10"/>
      <c r="I27" s="5"/>
    </row>
    <row r="28" spans="1:9" ht="28.15" customHeight="1" x14ac:dyDescent="0.3">
      <c r="A28" s="6" t="s">
        <v>44</v>
      </c>
      <c r="B28" s="3" t="s">
        <v>45</v>
      </c>
      <c r="C28" s="14"/>
      <c r="D28" s="14"/>
      <c r="E28" s="10"/>
      <c r="F28" s="5"/>
      <c r="G28" s="5"/>
      <c r="H28" s="10">
        <v>2443</v>
      </c>
      <c r="I28" s="5">
        <f t="shared" si="2"/>
        <v>0</v>
      </c>
    </row>
    <row r="29" spans="1:9" x14ac:dyDescent="0.3">
      <c r="A29" s="6" t="s">
        <v>46</v>
      </c>
      <c r="B29" s="11" t="s">
        <v>47</v>
      </c>
      <c r="C29" s="18"/>
      <c r="D29" s="18"/>
      <c r="E29" s="10">
        <v>36</v>
      </c>
      <c r="F29" s="5"/>
      <c r="G29" s="5"/>
      <c r="H29" s="10">
        <v>71</v>
      </c>
      <c r="I29" s="5">
        <f t="shared" si="2"/>
        <v>0.50704225352112675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6673243</v>
      </c>
      <c r="D31" s="18">
        <f>D32+D37+D39+D40+D41</f>
        <v>6673243</v>
      </c>
      <c r="E31" s="10">
        <f>E32+E37+E39+E40+E41</f>
        <v>669742</v>
      </c>
      <c r="F31" s="5">
        <f t="shared" si="0"/>
        <v>0.10036229761152111</v>
      </c>
      <c r="G31" s="5">
        <f t="shared" si="1"/>
        <v>0.10036229761152111</v>
      </c>
      <c r="H31" s="10">
        <f>H32+H37+H39+H40+H41</f>
        <v>648725</v>
      </c>
      <c r="I31" s="5">
        <f t="shared" si="2"/>
        <v>1.0323973948899765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6673243</v>
      </c>
      <c r="D32" s="18">
        <f>D33+D34+D35+D36</f>
        <v>6673243</v>
      </c>
      <c r="E32" s="10">
        <f t="shared" ref="E32" si="7">E33+E34+E35+E36</f>
        <v>685839</v>
      </c>
      <c r="F32" s="5">
        <f t="shared" si="0"/>
        <v>0.10277446812591719</v>
      </c>
      <c r="G32" s="5">
        <f t="shared" si="1"/>
        <v>0.10277446812591719</v>
      </c>
      <c r="H32" s="10">
        <f t="shared" ref="H32" si="8">H33+H34+H35+H36</f>
        <v>653745</v>
      </c>
      <c r="I32" s="5">
        <f t="shared" si="2"/>
        <v>1.0490925360805818</v>
      </c>
    </row>
    <row r="33" spans="1:9" ht="28.9" customHeight="1" x14ac:dyDescent="0.3">
      <c r="A33" s="2" t="s">
        <v>52</v>
      </c>
      <c r="B33" s="7" t="s">
        <v>53</v>
      </c>
      <c r="C33" s="16"/>
      <c r="D33" s="16"/>
      <c r="E33" s="9"/>
      <c r="F33" s="20"/>
      <c r="G33" s="20"/>
      <c r="H33" s="9">
        <v>547</v>
      </c>
      <c r="I33" s="5">
        <f t="shared" si="2"/>
        <v>0</v>
      </c>
    </row>
    <row r="34" spans="1:9" ht="46.15" customHeight="1" x14ac:dyDescent="0.3">
      <c r="A34" s="2" t="s">
        <v>54</v>
      </c>
      <c r="B34" s="7" t="s">
        <v>55</v>
      </c>
      <c r="C34" s="16">
        <v>3067110</v>
      </c>
      <c r="D34" s="16">
        <v>3067110</v>
      </c>
      <c r="E34" s="9">
        <v>95101</v>
      </c>
      <c r="F34" s="20">
        <f t="shared" si="0"/>
        <v>3.1006713159945357E-2</v>
      </c>
      <c r="G34" s="20">
        <f t="shared" si="1"/>
        <v>3.1006713159945357E-2</v>
      </c>
      <c r="H34" s="9">
        <v>62301</v>
      </c>
      <c r="I34" s="5"/>
    </row>
    <row r="35" spans="1:9" ht="28.9" customHeight="1" x14ac:dyDescent="0.3">
      <c r="A35" s="2" t="s">
        <v>56</v>
      </c>
      <c r="B35" s="7" t="s">
        <v>57</v>
      </c>
      <c r="C35" s="16">
        <v>3600633</v>
      </c>
      <c r="D35" s="16">
        <v>3600633</v>
      </c>
      <c r="E35" s="9">
        <v>574358</v>
      </c>
      <c r="F35" s="20">
        <f t="shared" si="0"/>
        <v>0.15951584068690144</v>
      </c>
      <c r="G35" s="20">
        <f t="shared" si="1"/>
        <v>0.15951584068690144</v>
      </c>
      <c r="H35" s="9">
        <v>590897</v>
      </c>
      <c r="I35" s="5">
        <f t="shared" si="2"/>
        <v>0.97201035036563055</v>
      </c>
    </row>
    <row r="36" spans="1:9" x14ac:dyDescent="0.3">
      <c r="A36" s="2" t="s">
        <v>58</v>
      </c>
      <c r="B36" s="7" t="s">
        <v>59</v>
      </c>
      <c r="C36" s="16">
        <v>5500</v>
      </c>
      <c r="D36" s="16">
        <v>5500</v>
      </c>
      <c r="E36" s="9">
        <v>16380</v>
      </c>
      <c r="F36" s="20">
        <f t="shared" si="0"/>
        <v>2.978181818181818</v>
      </c>
      <c r="G36" s="20">
        <f t="shared" si="1"/>
        <v>2.978181818181818</v>
      </c>
      <c r="H36" s="9"/>
      <c r="I36" s="5"/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9">E38</f>
        <v>0</v>
      </c>
      <c r="F37" s="5"/>
      <c r="G37" s="5"/>
      <c r="H37" s="10">
        <f t="shared" ref="H37" si="10">H38</f>
        <v>0</v>
      </c>
      <c r="I37" s="5"/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5"/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/>
      <c r="I39" s="5"/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14385</v>
      </c>
      <c r="F40" s="5"/>
      <c r="G40" s="5"/>
      <c r="H40" s="10">
        <v>21690</v>
      </c>
      <c r="I40" s="5">
        <f t="shared" si="2"/>
        <v>0.66320885200553248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-30482</v>
      </c>
      <c r="F41" s="5"/>
      <c r="G41" s="5"/>
      <c r="H41" s="10">
        <v>-26710</v>
      </c>
      <c r="I41" s="5">
        <f t="shared" si="2"/>
        <v>1.1412205166604268</v>
      </c>
    </row>
    <row r="42" spans="1:9" x14ac:dyDescent="0.3">
      <c r="H42" s="25"/>
    </row>
    <row r="43" spans="1:9" x14ac:dyDescent="0.3">
      <c r="A43" s="27"/>
      <c r="B43" s="27"/>
      <c r="C43" s="27"/>
      <c r="D43" s="21"/>
    </row>
  </sheetData>
  <mergeCells count="2">
    <mergeCell ref="A1:I1"/>
    <mergeCell ref="A43:C43"/>
  </mergeCells>
  <pageMargins left="0" right="0" top="0" bottom="0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2023-04-05T08:35:50Z</cp:lastPrinted>
  <dcterms:created xsi:type="dcterms:W3CDTF">2017-12-11T14:03:53Z</dcterms:created>
  <dcterms:modified xsi:type="dcterms:W3CDTF">2023-04-05T08:43:26Z</dcterms:modified>
</cp:coreProperties>
</file>