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3\1 кв\"/>
    </mc:Choice>
  </mc:AlternateContent>
  <xr:revisionPtr revIDLastSave="0" documentId="13_ncr:1_{6E8CDD1C-F224-42EC-8137-40BFF8AC80EA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D79" i="3" l="1"/>
  <c r="D44" i="3"/>
  <c r="C4" i="3"/>
  <c r="C79" i="3"/>
  <c r="E53" i="3" l="1"/>
  <c r="E44" i="3" l="1"/>
  <c r="F68" i="3" l="1"/>
  <c r="F69" i="3"/>
  <c r="E75" i="3" l="1"/>
  <c r="G68" i="3" l="1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E56" i="3" l="1"/>
  <c r="I56" i="3" s="1"/>
  <c r="G56" i="3" l="1"/>
  <c r="D75" i="3"/>
  <c r="D70" i="3"/>
  <c r="D64" i="3"/>
  <c r="D53" i="3"/>
  <c r="D40" i="3"/>
  <c r="D34" i="3"/>
  <c r="D23" i="3"/>
  <c r="D19" i="3"/>
  <c r="D5" i="3"/>
  <c r="D4" i="3" l="1"/>
  <c r="G6" i="3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F36" i="3" l="1"/>
  <c r="F6" i="3" l="1"/>
  <c r="F7" i="3"/>
  <c r="F8" i="3"/>
  <c r="F10" i="3"/>
  <c r="E40" i="3" l="1"/>
  <c r="I40" i="3" s="1"/>
  <c r="G40" i="3" l="1"/>
  <c r="F78" i="3"/>
  <c r="F30" i="3"/>
  <c r="F27" i="3"/>
  <c r="F73" i="3"/>
  <c r="F42" i="3" l="1"/>
  <c r="I53" i="3" l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I34" i="3" s="1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<sst xmlns="http://schemas.openxmlformats.org/spreadsheetml/2006/main" count="171" uniqueCount="171">
  <si>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</si>
  <si>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</si>
  <si>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</si>
  <si>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</si>
  <si>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</si>
  <si>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</si>
  <si>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</si>
  <si>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</si>
  <si>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</si>
  <si>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</si>
  <si>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</si>
  <si>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</si>
  <si>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</si>
  <si>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</si>
  <si>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</si>
  <si>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</si>
  <si>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</si>
  <si>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</si>
  <si>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</si>
  <si>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</si>
  <si>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</si>
  <si>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</si>
  <si>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</si>
  <si>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</si>
  <si>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</si>
  <si>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</si>
  <si>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</si>
  <si>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</si>
  <si>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</si>
  <si>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</si>
  <si>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</si>
  <si>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</si>
  <si>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</si>
  <si>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</si>
  <si>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</si>
  <si>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</si>
  <si>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</si>
  <si>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</si>
  <si>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</si>
  <si>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</si>
  <si>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</si>
  <si>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</si>
  <si>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</si>
  <si>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</si>
  <si>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</si>
  <si>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</si>
  <si>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</si>
  <si>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</si>
  <si>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</si>
  <si>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</si>
  <si>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</si>
  <si>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</si>
  <si>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</si>
  <si>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</si>
  <si>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</si>
  <si>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</si>
  <si>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</si>
  <si>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</si>
  <si>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</si>
  <si>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</si>
  <si>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</si>
  <si>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</si>
  <si>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</si>
  <si>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</si>
  <si>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</si>
  <si>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</si>
  <si>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</si>
  <si>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</si>
  <si>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</si>
  <si>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</si>
  <si>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</si>
  <si>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</si>
  <si>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</si>
  <si>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</si>
  <si>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</si>
  <si>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</si>
  <si>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</si>
  <si>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</si>
  <si>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</si>
  <si>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</si>
  <si>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</si>
  <si>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</si>
  <si>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</si>
  <si>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</si>
  <si>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</si>
  <si>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</si>
  <si>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</si>
  <si>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</si>
  <si>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</si>
  <si>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</si>
  <si>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</si>
  <si>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</si>
  <si>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</si>
  <si>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</si>
  <si>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</si>
  <si>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</si>
  <si>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</si>
  <si>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</si>
  <si>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</si>
  <si>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</si>
  <si>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</si>
  <si>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</si>
  <si>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</si>
  <si>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</si>
  <si>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</si>
  <si>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</si>
  <si>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</si>
  <si>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</si>
  <si>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</si>
  <si>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</si>
  <si>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</si>
  <si>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</si>
  <si>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</si>
  <si>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</si>
  <si>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</si>
  <si>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</si>
  <si>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</si>
  <si>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</si>
  <si>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</si>
  <si>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</si>
  <si>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</si>
  <si>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</si>
  <si>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</si>
  <si>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</si>
  <si>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</si>
  <si>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</si>
  <si>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</si>
  <si>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</si>
  <si>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</si>
  <si>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</si>
  <si>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</si>
  <si>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</si>
  <si>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</si>
  <si>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</si>
  <si>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</si>
  <si>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</si>
  <si>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</si>
  <si>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</si>
  <si>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</si>
  <si>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</si>
  <si>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</si>
  <si>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</si>
  <si>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</si>
  <si>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</si>
  <si>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</si>
  <si>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</si>
  <si>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</si>
  <si>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</si>
  <si>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</si>
  <si>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</si>
  <si>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</si>
  <si>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</si>
  <si>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</si>
  <si>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</si>
  <si>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</si>
  <si>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</si>
  <si>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</si>
  <si>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</si>
  <si>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</si>
  <si>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</si>
  <si>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</si>
  <si>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</si>
  <si>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</si>
  <si>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Темп роста к соответствующему периоду 2021 года, %</t>
  </si>
  <si>
    <t>Годовые бюджетные назначения в соответствии с отчетом об исполнении бюджета городского округа Щёлково на 2023 год,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</si>
  <si>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</si>
  <si>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Годовой план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</si>
  <si>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</si>
  <si>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01.04.2023)</t>
  </si>
  <si>
    <t>Фактически исполнено по состоянию на 01.04.2023, тыс. руб.</t>
  </si>
  <si>
    <t>Фактически исполнено по состоянию на 01.04.2022,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</si>
</sst>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E8" sqref="E8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164</v>
      </c>
      <c r="E3" s="1" t="s">
        <v>169</v>
      </c>
      <c r="F3" s="1" t="s">
        <v>167</v>
      </c>
      <c r="G3" s="1" t="s">
        <v>165</v>
      </c>
      <c r="H3" s="1" t="s">
        <v>170</v>
      </c>
      <c r="I3" s="1" t="s">
        <v>163</v>
      </c>
    </row>
    <row r="4" spans="1:9" s="10" customFormat="1" x14ac:dyDescent="0.25">
      <c r="A4" s="7"/>
      <c r="B4" s="8" t="s">
        <v>0</v>
      </c>
      <c r="C4" s="2">
        <f>C5+C16+C19+C23+C34+C40+C44+C53+C56+C64+C70+C75+C79</f>
        <v>13776631</v>
      </c>
      <c r="D4" s="2">
        <f>D5+D16+D19+D23+D34+D40+D44+D53+D56+D64+D70+D75+D79</f>
        <v>13780184</v>
      </c>
      <c r="E4" s="2">
        <f>E5+E16+E19+E23+E34+E40+E44+E53+E56+E64+E70+E75+E79+E81</f>
        <v>2533987</v>
      </c>
      <c r="F4" s="9">
        <f>E4/C4</f>
        <v>0.18393372080590675</v>
      </c>
      <c r="G4" s="9">
        <f>E4/D4</f>
        <v>0.18388629643842203</v>
      </c>
      <c r="H4" s="2">
        <f>H5+H16+H19+H23+H34+H40+H44+H53+H56+H64+H70+H75+H79+H81</f>
        <v>2195796</v>
      </c>
      <c r="I4" s="9">
        <f>E4/H4</f>
        <v>1.1540174952500142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2003385</v>
      </c>
      <c r="D5" s="2">
        <f t="shared" si="0"/>
        <v>1693614</v>
      </c>
      <c r="E5" s="2">
        <f t="shared" si="0"/>
        <v>376445</v>
      </c>
      <c r="F5" s="9">
        <f t="shared" ref="F5:F68" si="1">E5/C5</f>
        <v>0.18790447168167876</v>
      </c>
      <c r="G5" s="9">
        <f t="shared" ref="G5:G68" si="2">E5/D5</f>
        <v>0.22227319802505174</v>
      </c>
      <c r="H5" s="2">
        <f t="shared" ref="H5" si="3">SUM(H6:H15)</f>
        <v>263456</v>
      </c>
      <c r="I5" s="9">
        <f t="shared" ref="I5:I64" si="4">E5/H5</f>
        <v>1.4288723733754403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851</v>
      </c>
      <c r="F6" s="13">
        <f t="shared" si="1"/>
        <v>0.22190352020860496</v>
      </c>
      <c r="G6" s="13">
        <f t="shared" si="2"/>
        <v>0.22190352020860496</v>
      </c>
      <c r="H6" s="3">
        <v>310</v>
      </c>
      <c r="I6" s="9"/>
    </row>
    <row r="7" spans="1:9" ht="36" x14ac:dyDescent="0.25">
      <c r="A7" s="11" t="s">
        <v>5</v>
      </c>
      <c r="B7" s="12" t="s">
        <v>6</v>
      </c>
      <c r="C7" s="3">
        <v>23374</v>
      </c>
      <c r="D7" s="3">
        <v>23374</v>
      </c>
      <c r="E7" s="3">
        <v>4685</v>
      </c>
      <c r="F7" s="13">
        <f t="shared" si="1"/>
        <v>0.20043638230512537</v>
      </c>
      <c r="G7" s="13">
        <f t="shared" si="2"/>
        <v>0.20043638230512537</v>
      </c>
      <c r="H7" s="3">
        <v>2559</v>
      </c>
      <c r="I7" s="9"/>
    </row>
    <row r="8" spans="1:9" ht="36" x14ac:dyDescent="0.25">
      <c r="A8" s="11" t="s">
        <v>7</v>
      </c>
      <c r="B8" s="12" t="s">
        <v>8</v>
      </c>
      <c r="C8" s="3">
        <v>451510</v>
      </c>
      <c r="D8" s="3">
        <v>447294</v>
      </c>
      <c r="E8" s="3">
        <v>126228</v>
      </c>
      <c r="F8" s="13">
        <f t="shared" si="1"/>
        <v>0.2795685588359062</v>
      </c>
      <c r="G8" s="13">
        <f t="shared" si="2"/>
        <v>0.28220365128975572</v>
      </c>
      <c r="H8" s="3">
        <v>84432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90624</v>
      </c>
      <c r="D10" s="3">
        <v>90624</v>
      </c>
      <c r="E10" s="3">
        <v>20621</v>
      </c>
      <c r="F10" s="13">
        <f t="shared" si="1"/>
        <v>0.22754457980225989</v>
      </c>
      <c r="G10" s="13">
        <f t="shared" si="2"/>
        <v>0.22754457980225989</v>
      </c>
      <c r="H10" s="3">
        <v>17171</v>
      </c>
      <c r="I10" s="9"/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13"/>
      <c r="H11" s="3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1433042</v>
      </c>
      <c r="D15" s="3">
        <v>1127487</v>
      </c>
      <c r="E15" s="3">
        <v>224060</v>
      </c>
      <c r="F15" s="13">
        <f t="shared" si="1"/>
        <v>0.15635270982985844</v>
      </c>
      <c r="G15" s="13">
        <f t="shared" si="2"/>
        <v>0.19872512942499559</v>
      </c>
      <c r="H15" s="3">
        <v>158984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213</v>
      </c>
      <c r="D16" s="2">
        <f t="shared" si="5"/>
        <v>213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213</v>
      </c>
      <c r="D18" s="3">
        <v>213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154834</v>
      </c>
      <c r="D19" s="2">
        <f t="shared" si="7"/>
        <v>168522</v>
      </c>
      <c r="E19" s="2">
        <f t="shared" si="7"/>
        <v>18192</v>
      </c>
      <c r="F19" s="9">
        <f t="shared" si="1"/>
        <v>0.11749357376286862</v>
      </c>
      <c r="G19" s="9">
        <f t="shared" si="2"/>
        <v>0.10795029729056146</v>
      </c>
      <c r="H19" s="2">
        <f t="shared" ref="H19" si="8">SUM(H20:H22)</f>
        <v>22547</v>
      </c>
      <c r="I19" s="9">
        <f t="shared" si="4"/>
        <v>0.80684791768306208</v>
      </c>
    </row>
    <row r="20" spans="1:9" ht="24" x14ac:dyDescent="0.25">
      <c r="A20" s="11" t="s">
        <v>31</v>
      </c>
      <c r="B20" s="12" t="s">
        <v>32</v>
      </c>
      <c r="C20" s="3">
        <v>8900</v>
      </c>
      <c r="D20" s="3">
        <v>8900</v>
      </c>
      <c r="E20" s="3">
        <v>300</v>
      </c>
      <c r="F20" s="13">
        <f t="shared" si="1"/>
        <v>3.3707865168539325E-2</v>
      </c>
      <c r="G20" s="13">
        <f t="shared" si="2"/>
        <v>3.3707865168539325E-2</v>
      </c>
      <c r="H20" s="3">
        <v>269</v>
      </c>
      <c r="I20" s="9"/>
    </row>
    <row r="21" spans="1:9" x14ac:dyDescent="0.25">
      <c r="A21" s="11" t="s">
        <v>33</v>
      </c>
      <c r="B21" s="12" t="s">
        <v>34</v>
      </c>
      <c r="C21" s="3">
        <v>92039</v>
      </c>
      <c r="D21" s="3">
        <v>105727</v>
      </c>
      <c r="E21" s="3">
        <v>17060</v>
      </c>
      <c r="F21" s="13"/>
      <c r="G21" s="13">
        <f t="shared" si="2"/>
        <v>0.16135897169124255</v>
      </c>
      <c r="H21" s="3">
        <v>16706</v>
      </c>
      <c r="I21" s="9"/>
    </row>
    <row r="22" spans="1:9" ht="24" x14ac:dyDescent="0.25">
      <c r="A22" s="11" t="s">
        <v>35</v>
      </c>
      <c r="B22" s="12" t="s">
        <v>36</v>
      </c>
      <c r="C22" s="3">
        <v>53895</v>
      </c>
      <c r="D22" s="3">
        <v>53895</v>
      </c>
      <c r="E22" s="3">
        <v>832</v>
      </c>
      <c r="F22" s="13">
        <f t="shared" si="1"/>
        <v>1.5437424621950089E-2</v>
      </c>
      <c r="G22" s="13">
        <f t="shared" si="2"/>
        <v>1.5437424621950089E-2</v>
      </c>
      <c r="H22" s="3">
        <v>5572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863197</v>
      </c>
      <c r="D23" s="2">
        <f t="shared" si="9"/>
        <v>794875</v>
      </c>
      <c r="E23" s="2">
        <f t="shared" si="9"/>
        <v>136189</v>
      </c>
      <c r="F23" s="9">
        <f t="shared" si="1"/>
        <v>0.1577727911473279</v>
      </c>
      <c r="G23" s="9">
        <f t="shared" si="2"/>
        <v>0.17133385752476804</v>
      </c>
      <c r="H23" s="2">
        <f t="shared" ref="H23" si="10">SUM(H24:H33)</f>
        <v>101328</v>
      </c>
      <c r="I23" s="9">
        <f t="shared" si="4"/>
        <v>1.3440411337438813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6165</v>
      </c>
      <c r="D27" s="3">
        <v>6165</v>
      </c>
      <c r="E27" s="3">
        <v>985</v>
      </c>
      <c r="F27" s="13">
        <f t="shared" si="1"/>
        <v>0.15977291159772911</v>
      </c>
      <c r="G27" s="13">
        <f t="shared" si="2"/>
        <v>0.15977291159772911</v>
      </c>
      <c r="H27" s="3"/>
      <c r="I27" s="9"/>
    </row>
    <row r="28" spans="1:9" x14ac:dyDescent="0.25">
      <c r="A28" s="11" t="s">
        <v>47</v>
      </c>
      <c r="B28" s="12" t="s">
        <v>48</v>
      </c>
      <c r="C28" s="3">
        <v>31512</v>
      </c>
      <c r="D28" s="3">
        <v>31212</v>
      </c>
      <c r="E28" s="3"/>
      <c r="F28" s="13"/>
      <c r="G28" s="13">
        <f t="shared" si="2"/>
        <v>0</v>
      </c>
      <c r="H28" s="3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2000</v>
      </c>
      <c r="D30" s="3">
        <v>1932</v>
      </c>
      <c r="E30" s="3">
        <v>1338</v>
      </c>
      <c r="F30" s="13">
        <f>E30/C30</f>
        <v>0.66900000000000004</v>
      </c>
      <c r="G30" s="13">
        <f t="shared" si="2"/>
        <v>0.69254658385093171</v>
      </c>
      <c r="H30" s="3">
        <v>480</v>
      </c>
      <c r="I30" s="9"/>
    </row>
    <row r="31" spans="1:9" x14ac:dyDescent="0.25">
      <c r="A31" s="11" t="s">
        <v>53</v>
      </c>
      <c r="B31" s="12" t="s">
        <v>54</v>
      </c>
      <c r="C31" s="3">
        <v>772476</v>
      </c>
      <c r="D31" s="3">
        <v>704512</v>
      </c>
      <c r="E31" s="3">
        <v>121139</v>
      </c>
      <c r="F31" s="13">
        <f t="shared" si="1"/>
        <v>0.15681911153226766</v>
      </c>
      <c r="G31" s="13">
        <f t="shared" si="2"/>
        <v>0.17194739053415697</v>
      </c>
      <c r="H31" s="3">
        <v>91358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51044</v>
      </c>
      <c r="D33" s="3">
        <v>51054</v>
      </c>
      <c r="E33" s="3">
        <v>12727</v>
      </c>
      <c r="F33" s="13">
        <f t="shared" si="1"/>
        <v>0.24933390800094035</v>
      </c>
      <c r="G33" s="13">
        <f t="shared" si="2"/>
        <v>0.24928507070944489</v>
      </c>
      <c r="H33" s="3">
        <v>9490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2009136</v>
      </c>
      <c r="D34" s="2">
        <f t="shared" si="11"/>
        <v>2252234</v>
      </c>
      <c r="E34" s="2">
        <f t="shared" si="11"/>
        <v>163909</v>
      </c>
      <c r="F34" s="9">
        <f t="shared" si="1"/>
        <v>8.158183418145909E-2</v>
      </c>
      <c r="G34" s="9">
        <f t="shared" si="2"/>
        <v>7.2776185778209546E-2</v>
      </c>
      <c r="H34" s="2">
        <f t="shared" ref="H34" si="12">SUM(H35:H39)</f>
        <v>156525</v>
      </c>
      <c r="I34" s="9">
        <f t="shared" si="4"/>
        <v>1.0471745727519566</v>
      </c>
    </row>
    <row r="35" spans="1:9" x14ac:dyDescent="0.25">
      <c r="A35" s="11" t="s">
        <v>61</v>
      </c>
      <c r="B35" s="12" t="s">
        <v>62</v>
      </c>
      <c r="C35" s="3">
        <v>70012</v>
      </c>
      <c r="D35" s="3">
        <v>73094</v>
      </c>
      <c r="E35" s="3">
        <v>15817</v>
      </c>
      <c r="F35" s="13">
        <f t="shared" si="1"/>
        <v>0.22591841398617379</v>
      </c>
      <c r="G35" s="13">
        <f t="shared" si="2"/>
        <v>0.21639259036309411</v>
      </c>
      <c r="H35" s="3">
        <v>13957</v>
      </c>
      <c r="I35" s="9"/>
    </row>
    <row r="36" spans="1:9" x14ac:dyDescent="0.25">
      <c r="A36" s="11" t="s">
        <v>63</v>
      </c>
      <c r="B36" s="12" t="s">
        <v>64</v>
      </c>
      <c r="C36" s="3">
        <v>463212</v>
      </c>
      <c r="D36" s="3">
        <v>463212</v>
      </c>
      <c r="E36" s="3"/>
      <c r="F36" s="13">
        <f t="shared" si="1"/>
        <v>0</v>
      </c>
      <c r="G36" s="13">
        <f t="shared" si="2"/>
        <v>0</v>
      </c>
      <c r="H36" s="3">
        <v>44665</v>
      </c>
      <c r="I36" s="9"/>
    </row>
    <row r="37" spans="1:9" x14ac:dyDescent="0.25">
      <c r="A37" s="11" t="s">
        <v>65</v>
      </c>
      <c r="B37" s="12" t="s">
        <v>66</v>
      </c>
      <c r="C37" s="3">
        <v>1475912</v>
      </c>
      <c r="D37" s="3">
        <v>1715928</v>
      </c>
      <c r="E37" s="3">
        <v>148092</v>
      </c>
      <c r="F37" s="13">
        <f t="shared" si="1"/>
        <v>0.10033931562315368</v>
      </c>
      <c r="G37" s="13">
        <f t="shared" si="2"/>
        <v>8.6304320460998368E-2</v>
      </c>
      <c r="H37" s="3">
        <v>97903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5932</v>
      </c>
      <c r="D40" s="2">
        <f>SUM(D41:D43)</f>
        <v>6230</v>
      </c>
      <c r="E40" s="2">
        <f>SUM(E41:E43)</f>
        <v>350</v>
      </c>
      <c r="F40" s="13">
        <f t="shared" si="1"/>
        <v>5.9002022926500336E-2</v>
      </c>
      <c r="G40" s="9">
        <f t="shared" si="2"/>
        <v>5.6179775280898875E-2</v>
      </c>
      <c r="H40" s="2">
        <f>SUM(H41:H43)</f>
        <v>1092</v>
      </c>
      <c r="I40" s="9">
        <f t="shared" si="4"/>
        <v>0.32051282051282054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3"/>
      <c r="I41" s="9"/>
    </row>
    <row r="42" spans="1:9" x14ac:dyDescent="0.25">
      <c r="A42" s="11" t="s">
        <v>73</v>
      </c>
      <c r="B42" s="12" t="s">
        <v>74</v>
      </c>
      <c r="C42" s="3">
        <v>3750</v>
      </c>
      <c r="D42" s="3">
        <v>4050</v>
      </c>
      <c r="E42" s="3">
        <v>350</v>
      </c>
      <c r="F42" s="13">
        <f t="shared" si="1"/>
        <v>9.3333333333333338E-2</v>
      </c>
      <c r="G42" s="13">
        <f t="shared" si="2"/>
        <v>8.6419753086419748E-2</v>
      </c>
      <c r="H42" s="3">
        <v>504</v>
      </c>
      <c r="I42" s="9"/>
    </row>
    <row r="43" spans="1:9" x14ac:dyDescent="0.25">
      <c r="A43" s="11" t="s">
        <v>75</v>
      </c>
      <c r="B43" s="12" t="s">
        <v>76</v>
      </c>
      <c r="C43" s="3">
        <v>2182</v>
      </c>
      <c r="D43" s="3">
        <v>2180</v>
      </c>
      <c r="E43" s="3"/>
      <c r="F43" s="13"/>
      <c r="G43" s="13">
        <f t="shared" si="2"/>
        <v>0</v>
      </c>
      <c r="H43" s="3">
        <v>588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" si="13">SUM(C45:C52)</f>
        <v>7379630</v>
      </c>
      <c r="D44" s="2">
        <f>SUM(D45:D52)</f>
        <v>7466106</v>
      </c>
      <c r="E44" s="2">
        <f>SUM(E45:E52)</f>
        <v>1474871</v>
      </c>
      <c r="F44" s="9">
        <f t="shared" si="1"/>
        <v>0.19985703890303444</v>
      </c>
      <c r="G44" s="9">
        <f t="shared" si="2"/>
        <v>0.19754219937407799</v>
      </c>
      <c r="H44" s="2">
        <f t="shared" ref="H44" si="14">SUM(H45:H52)</f>
        <v>1353378</v>
      </c>
      <c r="I44" s="9">
        <f t="shared" si="4"/>
        <v>1.0897701898508769</v>
      </c>
    </row>
    <row r="45" spans="1:9" x14ac:dyDescent="0.25">
      <c r="A45" s="11" t="s">
        <v>79</v>
      </c>
      <c r="B45" s="12" t="s">
        <v>80</v>
      </c>
      <c r="C45" s="3">
        <v>2344416</v>
      </c>
      <c r="D45" s="3">
        <v>2384377</v>
      </c>
      <c r="E45" s="3">
        <v>507469</v>
      </c>
      <c r="F45" s="13">
        <f>E44/C45</f>
        <v>0.62909952841133998</v>
      </c>
      <c r="G45" s="13">
        <f>E44/D45</f>
        <v>0.61855612598175536</v>
      </c>
      <c r="H45" s="3">
        <v>508914</v>
      </c>
      <c r="I45" s="9"/>
    </row>
    <row r="46" spans="1:9" x14ac:dyDescent="0.25">
      <c r="A46" s="11" t="s">
        <v>81</v>
      </c>
      <c r="B46" s="12" t="s">
        <v>82</v>
      </c>
      <c r="C46" s="3">
        <v>4297372</v>
      </c>
      <c r="D46" s="3">
        <v>4273113</v>
      </c>
      <c r="E46" s="3">
        <v>789422</v>
      </c>
      <c r="F46" s="13">
        <f>E45/C46</f>
        <v>0.11808821763626701</v>
      </c>
      <c r="G46" s="13">
        <f>E45/D46</f>
        <v>0.11875861930166602</v>
      </c>
      <c r="H46" s="3">
        <v>676988</v>
      </c>
      <c r="I46" s="9"/>
    </row>
    <row r="47" spans="1:9" x14ac:dyDescent="0.25">
      <c r="A47" s="11" t="s">
        <v>83</v>
      </c>
      <c r="B47" s="12" t="s">
        <v>84</v>
      </c>
      <c r="C47" s="3">
        <v>625935</v>
      </c>
      <c r="D47" s="3">
        <v>687362</v>
      </c>
      <c r="E47" s="3">
        <v>159479</v>
      </c>
      <c r="F47" s="13">
        <f>E46/C47</f>
        <v>1.2611884620607572</v>
      </c>
      <c r="G47" s="13">
        <f>E46/D47</f>
        <v>1.1484807132195263</v>
      </c>
      <c r="H47" s="3">
        <v>152134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H48" s="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39335</v>
      </c>
      <c r="D51" s="3">
        <v>39335</v>
      </c>
      <c r="E51" s="3">
        <v>8341</v>
      </c>
      <c r="F51" s="13">
        <f t="shared" si="1"/>
        <v>0.21205033685013347</v>
      </c>
      <c r="G51" s="13">
        <f t="shared" si="2"/>
        <v>0.21205033685013347</v>
      </c>
      <c r="H51" s="3">
        <v>6112</v>
      </c>
      <c r="I51" s="9"/>
    </row>
    <row r="52" spans="1:9" x14ac:dyDescent="0.25">
      <c r="A52" s="11" t="s">
        <v>93</v>
      </c>
      <c r="B52" s="12" t="s">
        <v>94</v>
      </c>
      <c r="C52" s="3">
        <v>72572</v>
      </c>
      <c r="D52" s="3">
        <v>81919</v>
      </c>
      <c r="E52" s="3">
        <v>10160</v>
      </c>
      <c r="F52" s="13">
        <f t="shared" si="1"/>
        <v>0.13999889764647522</v>
      </c>
      <c r="G52" s="13">
        <f t="shared" si="2"/>
        <v>0.12402495147645845</v>
      </c>
      <c r="H52" s="3">
        <v>9230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5">SUM(C54:C55)</f>
        <v>684054</v>
      </c>
      <c r="D53" s="2">
        <f t="shared" si="15"/>
        <v>685554</v>
      </c>
      <c r="E53" s="2">
        <f t="shared" si="15"/>
        <v>148799</v>
      </c>
      <c r="F53" s="9">
        <f t="shared" si="1"/>
        <v>0.21752522461677001</v>
      </c>
      <c r="G53" s="9">
        <f t="shared" si="2"/>
        <v>0.21704927693515025</v>
      </c>
      <c r="H53" s="2">
        <f t="shared" ref="H53" si="16">SUM(H54:H55)</f>
        <v>143578</v>
      </c>
      <c r="I53" s="9">
        <f t="shared" si="4"/>
        <v>1.0363635097299029</v>
      </c>
    </row>
    <row r="54" spans="1:9" x14ac:dyDescent="0.25">
      <c r="A54" s="11" t="s">
        <v>97</v>
      </c>
      <c r="B54" s="12" t="s">
        <v>98</v>
      </c>
      <c r="C54" s="3">
        <v>664157</v>
      </c>
      <c r="D54" s="3">
        <v>665657</v>
      </c>
      <c r="E54" s="3">
        <v>143592</v>
      </c>
      <c r="F54" s="13">
        <f t="shared" si="1"/>
        <v>0.21620189202251877</v>
      </c>
      <c r="G54" s="13">
        <f t="shared" si="2"/>
        <v>0.21571469991301825</v>
      </c>
      <c r="H54" s="3">
        <v>139503</v>
      </c>
      <c r="I54" s="9"/>
    </row>
    <row r="55" spans="1:9" x14ac:dyDescent="0.25">
      <c r="A55" s="11" t="s">
        <v>99</v>
      </c>
      <c r="B55" s="12" t="s">
        <v>100</v>
      </c>
      <c r="C55" s="3">
        <v>19897</v>
      </c>
      <c r="D55" s="3">
        <v>19897</v>
      </c>
      <c r="E55" s="3">
        <v>5207</v>
      </c>
      <c r="F55" s="13">
        <f t="shared" si="1"/>
        <v>0.26169774337839874</v>
      </c>
      <c r="G55" s="13">
        <f t="shared" si="2"/>
        <v>0.26169774337839874</v>
      </c>
      <c r="H55" s="3">
        <v>4075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4320</v>
      </c>
      <c r="D56" s="2">
        <f t="shared" si="17"/>
        <v>4320</v>
      </c>
      <c r="E56" s="2">
        <f t="shared" si="17"/>
        <v>700</v>
      </c>
      <c r="F56" s="9"/>
      <c r="G56" s="13">
        <f t="shared" si="2"/>
        <v>0.16203703703703703</v>
      </c>
      <c r="H56" s="2">
        <f t="shared" ref="H56" si="18">SUM(H57:H63)</f>
        <v>577</v>
      </c>
      <c r="I56" s="9">
        <f t="shared" si="4"/>
        <v>1.2131715771230502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>
        <v>4320</v>
      </c>
      <c r="D63" s="3">
        <v>4320</v>
      </c>
      <c r="E63" s="3">
        <v>700</v>
      </c>
      <c r="F63" s="13"/>
      <c r="G63" s="13">
        <f t="shared" si="2"/>
        <v>0.16203703703703703</v>
      </c>
      <c r="H63" s="3">
        <v>577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9">SUM(C65:C69)</f>
        <v>218400</v>
      </c>
      <c r="D64" s="2">
        <f t="shared" si="19"/>
        <v>218400</v>
      </c>
      <c r="E64" s="2">
        <f t="shared" si="19"/>
        <v>104695</v>
      </c>
      <c r="F64" s="9">
        <f t="shared" si="1"/>
        <v>0.47937271062271064</v>
      </c>
      <c r="G64" s="9">
        <f t="shared" si="2"/>
        <v>0.47937271062271064</v>
      </c>
      <c r="H64" s="2">
        <f t="shared" ref="H64" si="20">SUM(H65:H69)</f>
        <v>59998</v>
      </c>
      <c r="I64" s="9">
        <f t="shared" si="4"/>
        <v>1.7449748324944165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6547</v>
      </c>
      <c r="F65" s="13">
        <f t="shared" si="1"/>
        <v>0.23382142857142857</v>
      </c>
      <c r="G65" s="13">
        <f t="shared" si="2"/>
        <v>0.23382142857142857</v>
      </c>
      <c r="H65" s="3">
        <v>4333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19539</v>
      </c>
      <c r="D67" s="3">
        <v>19539</v>
      </c>
      <c r="E67" s="3">
        <v>19538</v>
      </c>
      <c r="F67" s="13">
        <f t="shared" si="1"/>
        <v>0.99994882030810173</v>
      </c>
      <c r="G67" s="13">
        <f t="shared" si="2"/>
        <v>0.99994882030810173</v>
      </c>
      <c r="H67" s="3">
        <v>10470</v>
      </c>
      <c r="I67" s="9"/>
    </row>
    <row r="68" spans="1:9" x14ac:dyDescent="0.25">
      <c r="A68" s="11" t="s">
        <v>125</v>
      </c>
      <c r="B68" s="12" t="s">
        <v>126</v>
      </c>
      <c r="C68" s="3">
        <v>170161</v>
      </c>
      <c r="D68" s="3">
        <v>170161</v>
      </c>
      <c r="E68" s="3">
        <v>78610</v>
      </c>
      <c r="F68" s="13">
        <f t="shared" si="1"/>
        <v>0.46197424791814812</v>
      </c>
      <c r="G68" s="13">
        <f t="shared" si="2"/>
        <v>0.46197424791814812</v>
      </c>
      <c r="H68" s="3">
        <v>45195</v>
      </c>
      <c r="I68" s="9"/>
    </row>
    <row r="69" spans="1:9" x14ac:dyDescent="0.25">
      <c r="A69" s="11" t="s">
        <v>127</v>
      </c>
      <c r="B69" s="12" t="s">
        <v>128</v>
      </c>
      <c r="C69" s="3">
        <v>700</v>
      </c>
      <c r="D69" s="3">
        <v>700</v>
      </c>
      <c r="E69" s="3"/>
      <c r="F69" s="13">
        <f t="shared" ref="F69" si="21">E69/C69</f>
        <v>0</v>
      </c>
      <c r="G69" s="13">
        <f t="shared" ref="G69:G78" si="22">E69/D69</f>
        <v>0</v>
      </c>
      <c r="H69" s="3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3">SUM(C71:C74)</f>
        <v>429730</v>
      </c>
      <c r="D70" s="2">
        <f t="shared" si="23"/>
        <v>466316</v>
      </c>
      <c r="E70" s="2">
        <f t="shared" si="23"/>
        <v>106033</v>
      </c>
      <c r="F70" s="9">
        <f t="shared" ref="F70:F78" si="24">E70/C70</f>
        <v>0.24674330393502897</v>
      </c>
      <c r="G70" s="9">
        <f t="shared" si="22"/>
        <v>0.22738443458942004</v>
      </c>
      <c r="H70" s="2">
        <f t="shared" ref="H70" si="25">SUM(H71:H74)</f>
        <v>90911</v>
      </c>
      <c r="I70" s="9">
        <f t="shared" ref="I70:I75" si="26">E70/H70</f>
        <v>1.1663385068913552</v>
      </c>
    </row>
    <row r="71" spans="1:9" x14ac:dyDescent="0.25">
      <c r="A71" s="11" t="s">
        <v>131</v>
      </c>
      <c r="B71" s="12" t="s">
        <v>132</v>
      </c>
      <c r="C71" s="3">
        <v>292384</v>
      </c>
      <c r="D71" s="3">
        <v>328770</v>
      </c>
      <c r="E71" s="3">
        <v>71989</v>
      </c>
      <c r="F71" s="13">
        <f t="shared" si="24"/>
        <v>0.24621388311261902</v>
      </c>
      <c r="G71" s="13">
        <f t="shared" si="22"/>
        <v>0.21896462572619158</v>
      </c>
      <c r="H71" s="3">
        <v>59112</v>
      </c>
      <c r="I71" s="9"/>
    </row>
    <row r="72" spans="1:9" x14ac:dyDescent="0.25">
      <c r="A72" s="11" t="s">
        <v>133</v>
      </c>
      <c r="B72" s="12" t="s">
        <v>134</v>
      </c>
      <c r="C72" s="3"/>
      <c r="D72" s="3"/>
      <c r="E72" s="3"/>
      <c r="F72" s="13"/>
      <c r="G72" s="13"/>
      <c r="H72" s="3"/>
      <c r="I72" s="9"/>
    </row>
    <row r="73" spans="1:9" x14ac:dyDescent="0.25">
      <c r="A73" s="11" t="s">
        <v>135</v>
      </c>
      <c r="B73" s="12" t="s">
        <v>136</v>
      </c>
      <c r="C73" s="3">
        <v>111546</v>
      </c>
      <c r="D73" s="3">
        <v>111746</v>
      </c>
      <c r="E73" s="3">
        <v>27911</v>
      </c>
      <c r="F73" s="13">
        <f t="shared" si="24"/>
        <v>0.25021964032775718</v>
      </c>
      <c r="G73" s="13">
        <f t="shared" si="22"/>
        <v>0.2497718039124443</v>
      </c>
      <c r="H73" s="3">
        <v>26725</v>
      </c>
      <c r="I73" s="9"/>
    </row>
    <row r="74" spans="1:9" x14ac:dyDescent="0.25">
      <c r="A74" s="11" t="s">
        <v>137</v>
      </c>
      <c r="B74" s="12" t="s">
        <v>138</v>
      </c>
      <c r="C74" s="3">
        <v>25800</v>
      </c>
      <c r="D74" s="3">
        <v>25800</v>
      </c>
      <c r="E74" s="3">
        <v>6133</v>
      </c>
      <c r="F74" s="13">
        <f t="shared" si="24"/>
        <v>0.23771317829457364</v>
      </c>
      <c r="G74" s="13">
        <f t="shared" si="22"/>
        <v>0.23771317829457364</v>
      </c>
      <c r="H74" s="3">
        <v>5074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7">SUM(C76:C78)</f>
        <v>23300</v>
      </c>
      <c r="D75" s="2">
        <f t="shared" si="27"/>
        <v>23300</v>
      </c>
      <c r="E75" s="2">
        <f t="shared" si="27"/>
        <v>3804</v>
      </c>
      <c r="F75" s="9">
        <f t="shared" si="24"/>
        <v>0.16326180257510731</v>
      </c>
      <c r="G75" s="9">
        <f t="shared" si="22"/>
        <v>0.16326180257510731</v>
      </c>
      <c r="H75" s="2">
        <f t="shared" ref="H75" si="28">SUM(H76:H78)</f>
        <v>2406</v>
      </c>
      <c r="I75" s="9">
        <f t="shared" si="26"/>
        <v>1.5810473815461346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23300</v>
      </c>
      <c r="D78" s="3">
        <v>23300</v>
      </c>
      <c r="E78" s="3">
        <v>3804</v>
      </c>
      <c r="F78" s="13">
        <f t="shared" si="24"/>
        <v>0.16326180257510731</v>
      </c>
      <c r="G78" s="13">
        <f t="shared" si="22"/>
        <v>0.16326180257510731</v>
      </c>
      <c r="H78" s="3">
        <v>2406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f>C80</f>
        <v>500</v>
      </c>
      <c r="D79" s="2">
        <f>D80</f>
        <v>500</v>
      </c>
      <c r="E79" s="2">
        <f t="shared" ref="E79" si="29">SUM(E80)</f>
        <v>0</v>
      </c>
      <c r="F79" s="9"/>
      <c r="G79" s="9"/>
      <c r="H79" s="2">
        <f t="shared" ref="H79" si="30">SUM(H80)</f>
        <v>0</v>
      </c>
      <c r="I79" s="9"/>
    </row>
    <row r="80" spans="1:9" x14ac:dyDescent="0.25">
      <c r="A80" s="11" t="s">
        <v>149</v>
      </c>
      <c r="B80" s="12" t="s">
        <v>150</v>
      </c>
      <c r="C80" s="3">
        <v>500</v>
      </c>
      <c r="D80" s="3">
        <v>500</v>
      </c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1">SUM(E82:E84)</f>
        <v>0</v>
      </c>
      <c r="F81" s="9"/>
      <c r="G81" s="9"/>
      <c r="H81" s="2">
        <f t="shared" ref="H81" si="32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/>
      <c r="D82" s="3"/>
      <c r="E82" s="3"/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/>
      <c r="D83" s="3"/>
      <c r="E83" s="3"/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/>
      <c r="D84" s="3"/>
      <c r="E84" s="3"/>
      <c r="F84" s="13"/>
      <c r="G84" s="13"/>
      <c r="H84" s="3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2023-04-05T09:37:38Z</cp:lastPrinted>
  <dcterms:created xsi:type="dcterms:W3CDTF">2017-12-11T14:03:53Z</dcterms:created>
  <dcterms:modified xsi:type="dcterms:W3CDTF">2023-04-05T13:13:44Z</dcterms:modified>
</cp:coreProperties>
</file>