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июль\"/>
    </mc:Choice>
  </mc:AlternateContent>
  <xr:revisionPtr revIDLastSave="0" documentId="13_ncr:1_{F1FD9505-49FA-4CE5-B131-91E6371C1304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D79" i="3" l="1"/>
  <c r="D44" i="3"/>
  <c r="C4" i="3"/>
  <c r="C79" i="3"/>
  <c r="E53" i="3" l="1"/>
  <c r="E44" i="3" l="1"/>
  <c r="F68" i="3" l="1"/>
  <c r="F69" i="3"/>
  <c r="E75" i="3" l="1"/>
  <c r="G68" i="3" l="1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E56" i="3" l="1"/>
  <c r="I56" i="3" s="1"/>
  <c r="G56" i="3" l="1"/>
  <c r="D75" i="3"/>
  <c r="D70" i="3"/>
  <c r="D64" i="3"/>
  <c r="D53" i="3"/>
  <c r="D40" i="3"/>
  <c r="D34" i="3"/>
  <c r="D23" i="3"/>
  <c r="D19" i="3"/>
  <c r="D5" i="3"/>
  <c r="D4" i="3" l="1"/>
  <c r="G6" i="3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I53" i="3" l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<sst xmlns="http://schemas.openxmlformats.org/spreadsheetml/2006/main" count="171" uniqueCount="171">
  <si>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</si>
  <si>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</si>
  <si>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</si>
  <si>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</si>
  <si>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</si>
  <si>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</si>
  <si>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</si>
  <si>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</si>
  <si>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</si>
  <si>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</si>
  <si>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</si>
  <si>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</si>
  <si>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</si>
  <si>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</si>
  <si>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</si>
  <si>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</si>
  <si>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</si>
  <si>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</si>
  <si>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</si>
  <si>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</si>
  <si>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</si>
  <si>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</si>
  <si>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</si>
  <si>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</si>
  <si>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</si>
  <si>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</si>
  <si>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</si>
  <si>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</si>
  <si>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</si>
  <si>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</si>
  <si>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</si>
  <si>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</si>
  <si>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</si>
  <si>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</si>
  <si>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</si>
  <si>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</si>
  <si>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</si>
  <si>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</si>
  <si>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</si>
  <si>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</si>
  <si>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</si>
  <si>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</si>
  <si>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</si>
  <si>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</si>
  <si>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</si>
  <si>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</si>
  <si>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</si>
  <si>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</si>
  <si>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</si>
  <si>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</si>
  <si>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</si>
  <si>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</si>
  <si>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</si>
  <si>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</si>
  <si>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</si>
  <si>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</si>
  <si>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</si>
  <si>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</si>
  <si>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</si>
  <si>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</si>
  <si>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</si>
  <si>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</si>
  <si>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</si>
  <si>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</si>
  <si>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</si>
  <si>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</si>
  <si>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</si>
  <si>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</si>
  <si>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</si>
  <si>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</si>
  <si>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</si>
  <si>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</si>
  <si>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</si>
  <si>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</si>
  <si>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</si>
  <si>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</si>
  <si>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</si>
  <si>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</si>
  <si>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</si>
  <si>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</si>
  <si>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</si>
  <si>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</si>
  <si>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</si>
  <si>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</si>
  <si>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</si>
  <si>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</si>
  <si>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</si>
  <si>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</si>
  <si>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</si>
  <si>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</si>
  <si>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</si>
  <si>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</si>
  <si>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</si>
  <si>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</si>
  <si>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</si>
  <si>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</si>
  <si>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</si>
  <si>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</si>
  <si>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</si>
  <si>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</si>
  <si>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</si>
  <si>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</si>
  <si>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</si>
  <si>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</si>
  <si>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</si>
  <si>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</si>
  <si>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</si>
  <si>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</si>
  <si>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</si>
  <si>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</si>
  <si>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</si>
  <si>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</si>
  <si>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</si>
  <si>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</si>
  <si>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</si>
  <si>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</si>
  <si>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</si>
  <si>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</si>
  <si>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</si>
  <si>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</si>
  <si>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</si>
  <si>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</si>
  <si>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</si>
  <si>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</si>
  <si>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</si>
  <si>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</si>
  <si>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</si>
  <si>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</si>
  <si>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</si>
  <si>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</si>
  <si>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</si>
  <si>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</si>
  <si>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</si>
  <si>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</si>
  <si>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</si>
  <si>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</si>
  <si>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</si>
  <si>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</si>
  <si>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</si>
  <si>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</si>
  <si>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</si>
  <si>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</si>
  <si>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</si>
  <si>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</si>
  <si>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</si>
  <si>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</si>
  <si>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</si>
  <si>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</si>
  <si>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</si>
  <si>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</si>
  <si>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</si>
  <si>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</si>
  <si>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</si>
  <si>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</si>
  <si>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</si>
  <si>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</si>
  <si>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</si>
  <si>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</si>
  <si>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</si>
  <si>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</si>
  <si>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</si>
  <si>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</si>
  <si>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</si>
  <si>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Темп роста к соответствующему периоду 2021 года, %</t>
  </si>
  <si>
    <t>Годовые бюджетные назначения в соответствии с отчетом об исполнении бюджета городского округа Щёлково на 2023 год,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</si>
  <si>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</si>
  <si>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Годовой план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</si>
  <si>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</si>
  <si>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01.08.2023)</t>
  </si>
  <si>
    <t>Фактически исполнено по состоянию на 01.08.2023, тыс. руб.</t>
  </si>
  <si>
    <t>Фактически исполнено по состоянию на 01.08.2022,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</si>
</sst>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D68" sqref="D68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164</v>
      </c>
      <c r="E3" s="1" t="s">
        <v>169</v>
      </c>
      <c r="F3" s="1" t="s">
        <v>167</v>
      </c>
      <c r="G3" s="1" t="s">
        <v>165</v>
      </c>
      <c r="H3" s="1" t="s">
        <v>170</v>
      </c>
      <c r="I3" s="1" t="s">
        <v>163</v>
      </c>
    </row>
    <row r="4" spans="1:9" s="10" customFormat="1" x14ac:dyDescent="0.25">
      <c r="A4" s="7"/>
      <c r="B4" s="8" t="s">
        <v>0</v>
      </c>
      <c r="C4" s="2">
        <f>C5+C16+C19+C23+C34+C40+C44+C53+C56+C64+C70+C75+C79</f>
        <v>13776631</v>
      </c>
      <c r="D4" s="2">
        <f>D5+D16+D19+D23+D34+D40+D44+D53+D56+D64+D70+D75+D79</f>
        <v>14478032</v>
      </c>
      <c r="E4" s="2">
        <f>E5+E16+E19+E23+E34+E40+E44+E53+E56+E64+E70+E75+E79+E81</f>
        <v>6818727</v>
      </c>
      <c r="F4" s="9">
        <f>E4/C4</f>
        <v>0.49494880134337632</v>
      </c>
      <c r="G4" s="9">
        <f>E4/D4</f>
        <v>0.4709705711383978</v>
      </c>
      <c r="H4" s="2">
        <f>H5+H16+H19+H23+H34+H40+H44+H53+H56+H64+H70+H75+H79+H81</f>
        <v>6717783</v>
      </c>
      <c r="I4" s="9">
        <f>E4/H4</f>
        <v>1.0150263859371462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2003385</v>
      </c>
      <c r="D5" s="2">
        <f t="shared" si="0"/>
        <v>1569698</v>
      </c>
      <c r="E5" s="2">
        <f t="shared" si="0"/>
        <v>820921</v>
      </c>
      <c r="F5" s="9">
        <f t="shared" ref="F5:F68" si="1">E5/C5</f>
        <v>0.40976696940428325</v>
      </c>
      <c r="G5" s="9">
        <f t="shared" ref="G5:G68" si="2">E5/D5</f>
        <v>0.5229802165766918</v>
      </c>
      <c r="H5" s="2">
        <f t="shared" ref="H5" si="3">SUM(H6:H15)</f>
        <v>767064</v>
      </c>
      <c r="I5" s="9">
        <f t="shared" ref="I5:I64" si="4">E5/H5</f>
        <v>1.0702118728033123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2034</v>
      </c>
      <c r="F6" s="13">
        <f t="shared" si="1"/>
        <v>0.53037809647979139</v>
      </c>
      <c r="G6" s="13">
        <f t="shared" si="2"/>
        <v>0.53037809647979139</v>
      </c>
      <c r="H6" s="3">
        <v>1715</v>
      </c>
      <c r="I6" s="9"/>
    </row>
    <row r="7" spans="1:9" ht="36" x14ac:dyDescent="0.25">
      <c r="A7" s="11" t="s">
        <v>5</v>
      </c>
      <c r="B7" s="12" t="s">
        <v>6</v>
      </c>
      <c r="C7" s="3">
        <v>23374</v>
      </c>
      <c r="D7" s="3">
        <v>23374</v>
      </c>
      <c r="E7" s="3">
        <v>11067</v>
      </c>
      <c r="F7" s="13">
        <f t="shared" si="1"/>
        <v>0.47347480106100798</v>
      </c>
      <c r="G7" s="13">
        <f t="shared" si="2"/>
        <v>0.47347480106100798</v>
      </c>
      <c r="H7" s="3">
        <v>8618</v>
      </c>
      <c r="I7" s="9"/>
    </row>
    <row r="8" spans="1:9" ht="36" x14ac:dyDescent="0.25">
      <c r="A8" s="11" t="s">
        <v>7</v>
      </c>
      <c r="B8" s="12" t="s">
        <v>8</v>
      </c>
      <c r="C8" s="3">
        <v>451510</v>
      </c>
      <c r="D8" s="3">
        <v>444280</v>
      </c>
      <c r="E8" s="3">
        <v>245048</v>
      </c>
      <c r="F8" s="13">
        <f t="shared" si="1"/>
        <v>0.54272995061017471</v>
      </c>
      <c r="G8" s="13">
        <f t="shared" si="2"/>
        <v>0.55156207796884849</v>
      </c>
      <c r="H8" s="3">
        <v>240920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90624</v>
      </c>
      <c r="D10" s="3">
        <v>90624</v>
      </c>
      <c r="E10" s="3">
        <v>44846</v>
      </c>
      <c r="F10" s="13">
        <f t="shared" si="1"/>
        <v>0.4948578742937853</v>
      </c>
      <c r="G10" s="13">
        <f t="shared" si="2"/>
        <v>0.4948578742937853</v>
      </c>
      <c r="H10" s="3">
        <v>46591</v>
      </c>
      <c r="I10" s="9"/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13"/>
      <c r="H11" s="3">
        <v>10200</v>
      </c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1433042</v>
      </c>
      <c r="D15" s="3">
        <v>1006585</v>
      </c>
      <c r="E15" s="3">
        <v>517926</v>
      </c>
      <c r="F15" s="13">
        <f t="shared" si="1"/>
        <v>0.36141718107354842</v>
      </c>
      <c r="G15" s="13">
        <f t="shared" si="2"/>
        <v>0.51453776879250135</v>
      </c>
      <c r="H15" s="3">
        <v>459020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213</v>
      </c>
      <c r="D16" s="2">
        <f t="shared" si="5"/>
        <v>213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213</v>
      </c>
      <c r="D18" s="3">
        <v>213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154834</v>
      </c>
      <c r="D19" s="2">
        <f t="shared" si="7"/>
        <v>168522</v>
      </c>
      <c r="E19" s="2">
        <f t="shared" si="7"/>
        <v>69046</v>
      </c>
      <c r="F19" s="9">
        <f t="shared" si="1"/>
        <v>0.44593564720926926</v>
      </c>
      <c r="G19" s="9">
        <f t="shared" si="2"/>
        <v>0.40971505204068309</v>
      </c>
      <c r="H19" s="2">
        <f t="shared" ref="H19" si="8">SUM(H20:H22)</f>
        <v>71967</v>
      </c>
      <c r="I19" s="9">
        <f t="shared" si="4"/>
        <v>0.95941195270054336</v>
      </c>
    </row>
    <row r="20" spans="1:9" ht="24" x14ac:dyDescent="0.25">
      <c r="A20" s="11" t="s">
        <v>31</v>
      </c>
      <c r="B20" s="12" t="s">
        <v>32</v>
      </c>
      <c r="C20" s="3">
        <v>8900</v>
      </c>
      <c r="D20" s="3">
        <v>8900</v>
      </c>
      <c r="E20" s="3">
        <v>1022</v>
      </c>
      <c r="F20" s="13">
        <f t="shared" si="1"/>
        <v>0.11483146067415731</v>
      </c>
      <c r="G20" s="13">
        <f t="shared" si="2"/>
        <v>0.11483146067415731</v>
      </c>
      <c r="H20" s="3">
        <v>762</v>
      </c>
      <c r="I20" s="9"/>
    </row>
    <row r="21" spans="1:9" x14ac:dyDescent="0.25">
      <c r="A21" s="11" t="s">
        <v>33</v>
      </c>
      <c r="B21" s="12" t="s">
        <v>34</v>
      </c>
      <c r="C21" s="3">
        <v>92039</v>
      </c>
      <c r="D21" s="3">
        <v>105727</v>
      </c>
      <c r="E21" s="3">
        <v>45798</v>
      </c>
      <c r="F21" s="13"/>
      <c r="G21" s="13">
        <f t="shared" si="2"/>
        <v>0.43317222658355953</v>
      </c>
      <c r="H21" s="3">
        <v>53263</v>
      </c>
      <c r="I21" s="9"/>
    </row>
    <row r="22" spans="1:9" ht="24" x14ac:dyDescent="0.25">
      <c r="A22" s="11" t="s">
        <v>35</v>
      </c>
      <c r="B22" s="12" t="s">
        <v>36</v>
      </c>
      <c r="C22" s="3">
        <v>53895</v>
      </c>
      <c r="D22" s="3">
        <v>53895</v>
      </c>
      <c r="E22" s="3">
        <v>22226</v>
      </c>
      <c r="F22" s="13">
        <f t="shared" si="1"/>
        <v>0.41239447073012336</v>
      </c>
      <c r="G22" s="13">
        <f t="shared" si="2"/>
        <v>0.41239447073012336</v>
      </c>
      <c r="H22" s="3">
        <v>17942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863197</v>
      </c>
      <c r="D23" s="2">
        <f t="shared" si="9"/>
        <v>922111</v>
      </c>
      <c r="E23" s="2">
        <f t="shared" si="9"/>
        <v>428398</v>
      </c>
      <c r="F23" s="9">
        <f t="shared" si="1"/>
        <v>0.49629227163671791</v>
      </c>
      <c r="G23" s="9">
        <f t="shared" si="2"/>
        <v>0.464583981754908</v>
      </c>
      <c r="H23" s="2">
        <f t="shared" ref="H23" si="10">SUM(H24:H33)</f>
        <v>282230</v>
      </c>
      <c r="I23" s="9">
        <f t="shared" si="4"/>
        <v>1.5179038372958225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6165</v>
      </c>
      <c r="D27" s="3">
        <v>8141</v>
      </c>
      <c r="E27" s="3">
        <v>3500</v>
      </c>
      <c r="F27" s="13">
        <f t="shared" si="1"/>
        <v>0.56772100567721007</v>
      </c>
      <c r="G27" s="13">
        <f t="shared" si="2"/>
        <v>0.42992261392949271</v>
      </c>
      <c r="H27" s="3">
        <v>2697</v>
      </c>
      <c r="I27" s="9"/>
    </row>
    <row r="28" spans="1:9" x14ac:dyDescent="0.25">
      <c r="A28" s="11" t="s">
        <v>47</v>
      </c>
      <c r="B28" s="12" t="s">
        <v>48</v>
      </c>
      <c r="C28" s="3">
        <v>31512</v>
      </c>
      <c r="D28" s="3">
        <v>31012</v>
      </c>
      <c r="E28" s="3">
        <v>25573</v>
      </c>
      <c r="F28" s="13"/>
      <c r="G28" s="13">
        <f t="shared" si="2"/>
        <v>0.82461627756997291</v>
      </c>
      <c r="H28" s="3">
        <v>250</v>
      </c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2000</v>
      </c>
      <c r="D30" s="3">
        <v>3932</v>
      </c>
      <c r="E30" s="3">
        <v>2776</v>
      </c>
      <c r="F30" s="13">
        <f>E30/C30</f>
        <v>1.3879999999999999</v>
      </c>
      <c r="G30" s="13">
        <f t="shared" si="2"/>
        <v>0.70600203458799593</v>
      </c>
      <c r="H30" s="3">
        <v>1731</v>
      </c>
      <c r="I30" s="9"/>
    </row>
    <row r="31" spans="1:9" x14ac:dyDescent="0.25">
      <c r="A31" s="11" t="s">
        <v>53</v>
      </c>
      <c r="B31" s="12" t="s">
        <v>54</v>
      </c>
      <c r="C31" s="3">
        <v>772476</v>
      </c>
      <c r="D31" s="3">
        <v>828926</v>
      </c>
      <c r="E31" s="3">
        <v>369885</v>
      </c>
      <c r="F31" s="13">
        <f t="shared" si="1"/>
        <v>0.47883041026517331</v>
      </c>
      <c r="G31" s="13">
        <f t="shared" si="2"/>
        <v>0.44622197880148529</v>
      </c>
      <c r="H31" s="3">
        <v>248807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51044</v>
      </c>
      <c r="D33" s="3">
        <v>50100</v>
      </c>
      <c r="E33" s="3">
        <v>26664</v>
      </c>
      <c r="F33" s="13">
        <f t="shared" si="1"/>
        <v>0.52237285479194417</v>
      </c>
      <c r="G33" s="13">
        <f t="shared" si="2"/>
        <v>0.5322155688622755</v>
      </c>
      <c r="H33" s="3">
        <v>28745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2009136</v>
      </c>
      <c r="D34" s="2">
        <f t="shared" si="11"/>
        <v>2435411</v>
      </c>
      <c r="E34" s="2">
        <f t="shared" si="11"/>
        <v>707504</v>
      </c>
      <c r="F34" s="9">
        <f t="shared" si="1"/>
        <v>0.35214340890810775</v>
      </c>
      <c r="G34" s="9">
        <f t="shared" si="2"/>
        <v>0.29050702324987443</v>
      </c>
      <c r="H34" s="2">
        <f t="shared" ref="H34" si="12">SUM(H35:H39)</f>
        <v>494604</v>
      </c>
      <c r="I34" s="9">
        <f t="shared" si="4"/>
        <v>1.4304453663941255</v>
      </c>
    </row>
    <row r="35" spans="1:9" x14ac:dyDescent="0.25">
      <c r="A35" s="11" t="s">
        <v>61</v>
      </c>
      <c r="B35" s="12" t="s">
        <v>62</v>
      </c>
      <c r="C35" s="3">
        <v>70012</v>
      </c>
      <c r="D35" s="3">
        <v>90928</v>
      </c>
      <c r="E35" s="3">
        <v>35333</v>
      </c>
      <c r="F35" s="13">
        <f t="shared" si="1"/>
        <v>0.50467062789236128</v>
      </c>
      <c r="G35" s="13">
        <f t="shared" si="2"/>
        <v>0.3885821749076192</v>
      </c>
      <c r="H35" s="3">
        <v>32287</v>
      </c>
      <c r="I35" s="9"/>
    </row>
    <row r="36" spans="1:9" x14ac:dyDescent="0.25">
      <c r="A36" s="11" t="s">
        <v>63</v>
      </c>
      <c r="B36" s="12" t="s">
        <v>64</v>
      </c>
      <c r="C36" s="3">
        <v>463212</v>
      </c>
      <c r="D36" s="3">
        <v>600421</v>
      </c>
      <c r="E36" s="3">
        <v>8678</v>
      </c>
      <c r="F36" s="13">
        <f t="shared" si="1"/>
        <v>1.8734402390266226E-2</v>
      </c>
      <c r="G36" s="13">
        <f t="shared" si="2"/>
        <v>1.4453192010272791E-2</v>
      </c>
      <c r="H36" s="3">
        <v>53086</v>
      </c>
      <c r="I36" s="9"/>
    </row>
    <row r="37" spans="1:9" x14ac:dyDescent="0.25">
      <c r="A37" s="11" t="s">
        <v>65</v>
      </c>
      <c r="B37" s="12" t="s">
        <v>66</v>
      </c>
      <c r="C37" s="3">
        <v>1475912</v>
      </c>
      <c r="D37" s="3">
        <v>1744062</v>
      </c>
      <c r="E37" s="3">
        <v>663493</v>
      </c>
      <c r="F37" s="13">
        <f t="shared" si="1"/>
        <v>0.44954780501818536</v>
      </c>
      <c r="G37" s="13">
        <f t="shared" si="2"/>
        <v>0.38042970949427257</v>
      </c>
      <c r="H37" s="3">
        <v>409231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5932</v>
      </c>
      <c r="D40" s="2">
        <f>SUM(D41:D43)</f>
        <v>6230</v>
      </c>
      <c r="E40" s="2">
        <f>SUM(E41:E43)</f>
        <v>3250</v>
      </c>
      <c r="F40" s="13">
        <f t="shared" si="1"/>
        <v>0.54787592717464595</v>
      </c>
      <c r="G40" s="9">
        <f t="shared" si="2"/>
        <v>0.521669341894061</v>
      </c>
      <c r="H40" s="2">
        <f>SUM(H41:H43)</f>
        <v>6945</v>
      </c>
      <c r="I40" s="9">
        <f t="shared" si="4"/>
        <v>0.46796256299496042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3"/>
      <c r="I41" s="9"/>
    </row>
    <row r="42" spans="1:9" x14ac:dyDescent="0.25">
      <c r="A42" s="11" t="s">
        <v>73</v>
      </c>
      <c r="B42" s="12" t="s">
        <v>74</v>
      </c>
      <c r="C42" s="3">
        <v>3750</v>
      </c>
      <c r="D42" s="3">
        <v>4050</v>
      </c>
      <c r="E42" s="3">
        <v>2182</v>
      </c>
      <c r="F42" s="13">
        <f t="shared" si="1"/>
        <v>0.58186666666666664</v>
      </c>
      <c r="G42" s="13">
        <f t="shared" si="2"/>
        <v>0.53876543209876548</v>
      </c>
      <c r="H42" s="3">
        <v>2086</v>
      </c>
      <c r="I42" s="9"/>
    </row>
    <row r="43" spans="1:9" x14ac:dyDescent="0.25">
      <c r="A43" s="11" t="s">
        <v>75</v>
      </c>
      <c r="B43" s="12" t="s">
        <v>76</v>
      </c>
      <c r="C43" s="3">
        <v>2182</v>
      </c>
      <c r="D43" s="3">
        <v>2180</v>
      </c>
      <c r="E43" s="3">
        <v>1068</v>
      </c>
      <c r="F43" s="13"/>
      <c r="G43" s="13">
        <f t="shared" si="2"/>
        <v>0.48990825688073397</v>
      </c>
      <c r="H43" s="3">
        <v>4859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" si="13">SUM(C45:C52)</f>
        <v>7379630</v>
      </c>
      <c r="D44" s="2">
        <f>SUM(D45:D52)</f>
        <v>7802009</v>
      </c>
      <c r="E44" s="2">
        <f>SUM(E45:E52)</f>
        <v>3995226</v>
      </c>
      <c r="F44" s="9">
        <f t="shared" si="1"/>
        <v>0.54138567922782033</v>
      </c>
      <c r="G44" s="9">
        <f t="shared" si="2"/>
        <v>0.51207656899652387</v>
      </c>
      <c r="H44" s="2">
        <f>SUM(H45:H52)</f>
        <v>4312370</v>
      </c>
      <c r="I44" s="9">
        <f t="shared" si="4"/>
        <v>0.92645714537481705</v>
      </c>
    </row>
    <row r="45" spans="1:9" x14ac:dyDescent="0.25">
      <c r="A45" s="11" t="s">
        <v>79</v>
      </c>
      <c r="B45" s="12" t="s">
        <v>80</v>
      </c>
      <c r="C45" s="3">
        <v>2344416</v>
      </c>
      <c r="D45" s="3">
        <v>2382553</v>
      </c>
      <c r="E45" s="3">
        <v>1358107</v>
      </c>
      <c r="F45" s="13">
        <f>E44/C45</f>
        <v>1.704145510011875</v>
      </c>
      <c r="G45" s="13">
        <f>E44/D45</f>
        <v>1.6768676289677502</v>
      </c>
      <c r="H45" s="3">
        <v>1398901</v>
      </c>
      <c r="I45" s="9"/>
    </row>
    <row r="46" spans="1:9" x14ac:dyDescent="0.25">
      <c r="A46" s="11" t="s">
        <v>81</v>
      </c>
      <c r="B46" s="12" t="s">
        <v>82</v>
      </c>
      <c r="C46" s="3">
        <v>4297372</v>
      </c>
      <c r="D46" s="3">
        <v>4611467</v>
      </c>
      <c r="E46" s="3">
        <v>2147341</v>
      </c>
      <c r="F46" s="13">
        <f>E45/C46</f>
        <v>0.31603198419871492</v>
      </c>
      <c r="G46" s="13">
        <f>E45/D46</f>
        <v>0.29450649869119738</v>
      </c>
      <c r="H46" s="3">
        <v>2479302</v>
      </c>
      <c r="I46" s="9"/>
    </row>
    <row r="47" spans="1:9" x14ac:dyDescent="0.25">
      <c r="A47" s="11" t="s">
        <v>83</v>
      </c>
      <c r="B47" s="12" t="s">
        <v>84</v>
      </c>
      <c r="C47" s="3">
        <v>625935</v>
      </c>
      <c r="D47" s="3">
        <v>686735</v>
      </c>
      <c r="E47" s="3">
        <v>423214</v>
      </c>
      <c r="F47" s="13">
        <f>E46/C47</f>
        <v>3.4306134023500845</v>
      </c>
      <c r="G47" s="13">
        <f>E46/D47</f>
        <v>3.1268844605269863</v>
      </c>
      <c r="H47" s="3">
        <v>378223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39335</v>
      </c>
      <c r="D51" s="3">
        <v>39335</v>
      </c>
      <c r="E51" s="3">
        <v>22938</v>
      </c>
      <c r="F51" s="13">
        <f t="shared" si="1"/>
        <v>0.5831447820007627</v>
      </c>
      <c r="G51" s="13">
        <f t="shared" si="2"/>
        <v>0.5831447820007627</v>
      </c>
      <c r="H51" s="3">
        <v>14962</v>
      </c>
      <c r="I51" s="9"/>
    </row>
    <row r="52" spans="1:9" x14ac:dyDescent="0.25">
      <c r="A52" s="11" t="s">
        <v>93</v>
      </c>
      <c r="B52" s="12" t="s">
        <v>94</v>
      </c>
      <c r="C52" s="3">
        <v>72572</v>
      </c>
      <c r="D52" s="3">
        <v>81919</v>
      </c>
      <c r="E52" s="3">
        <v>43626</v>
      </c>
      <c r="F52" s="13">
        <f t="shared" si="1"/>
        <v>0.60114093589814255</v>
      </c>
      <c r="G52" s="13">
        <f t="shared" si="2"/>
        <v>0.53255044617243863</v>
      </c>
      <c r="H52" s="3">
        <v>40982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4">SUM(C54:C55)</f>
        <v>684054</v>
      </c>
      <c r="D53" s="2">
        <f t="shared" si="14"/>
        <v>853203</v>
      </c>
      <c r="E53" s="2">
        <f t="shared" si="14"/>
        <v>375588</v>
      </c>
      <c r="F53" s="9">
        <f t="shared" si="1"/>
        <v>0.54906191616451328</v>
      </c>
      <c r="G53" s="9">
        <f t="shared" si="2"/>
        <v>0.44020942261103163</v>
      </c>
      <c r="H53" s="2">
        <f t="shared" ref="H53" si="15">SUM(H54:H55)</f>
        <v>422995</v>
      </c>
      <c r="I53" s="9">
        <f t="shared" si="4"/>
        <v>0.88792538918899755</v>
      </c>
    </row>
    <row r="54" spans="1:9" x14ac:dyDescent="0.25">
      <c r="A54" s="11" t="s">
        <v>97</v>
      </c>
      <c r="B54" s="12" t="s">
        <v>98</v>
      </c>
      <c r="C54" s="3">
        <v>664157</v>
      </c>
      <c r="D54" s="3">
        <v>833306</v>
      </c>
      <c r="E54" s="3">
        <v>364122</v>
      </c>
      <c r="F54" s="13">
        <f t="shared" si="1"/>
        <v>0.54824687536230143</v>
      </c>
      <c r="G54" s="13">
        <f t="shared" si="2"/>
        <v>0.43696073231201982</v>
      </c>
      <c r="H54" s="3">
        <v>411877</v>
      </c>
      <c r="I54" s="9"/>
    </row>
    <row r="55" spans="1:9" x14ac:dyDescent="0.25">
      <c r="A55" s="11" t="s">
        <v>99</v>
      </c>
      <c r="B55" s="12" t="s">
        <v>100</v>
      </c>
      <c r="C55" s="3">
        <v>19897</v>
      </c>
      <c r="D55" s="3">
        <v>19897</v>
      </c>
      <c r="E55" s="3">
        <v>11466</v>
      </c>
      <c r="F55" s="13">
        <f t="shared" si="1"/>
        <v>0.57626777906217019</v>
      </c>
      <c r="G55" s="13">
        <f t="shared" si="2"/>
        <v>0.57626777906217019</v>
      </c>
      <c r="H55" s="3">
        <v>11118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6">SUM(C57:C63)</f>
        <v>4320</v>
      </c>
      <c r="D56" s="2">
        <f t="shared" si="16"/>
        <v>4320</v>
      </c>
      <c r="E56" s="2">
        <f t="shared" si="16"/>
        <v>1960</v>
      </c>
      <c r="F56" s="9"/>
      <c r="G56" s="13">
        <f t="shared" si="2"/>
        <v>0.45370370370370372</v>
      </c>
      <c r="H56" s="2">
        <f t="shared" ref="H56" si="17">SUM(H57:H63)</f>
        <v>1797</v>
      </c>
      <c r="I56" s="9">
        <f t="shared" si="4"/>
        <v>1.0907067334446299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>
        <v>4320</v>
      </c>
      <c r="D63" s="3">
        <v>4320</v>
      </c>
      <c r="E63" s="3">
        <v>1960</v>
      </c>
      <c r="F63" s="13"/>
      <c r="G63" s="13">
        <f t="shared" si="2"/>
        <v>0.45370370370370372</v>
      </c>
      <c r="H63" s="3">
        <v>1797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8">SUM(C65:C69)</f>
        <v>218400</v>
      </c>
      <c r="D64" s="2">
        <f t="shared" si="18"/>
        <v>226199</v>
      </c>
      <c r="E64" s="2">
        <f t="shared" si="18"/>
        <v>145744</v>
      </c>
      <c r="F64" s="9">
        <f t="shared" si="1"/>
        <v>0.66732600732600733</v>
      </c>
      <c r="G64" s="9">
        <f t="shared" si="2"/>
        <v>0.64431761413622524</v>
      </c>
      <c r="H64" s="2">
        <f t="shared" ref="H64" si="19">SUM(H65:H69)</f>
        <v>104972</v>
      </c>
      <c r="I64" s="9">
        <f t="shared" si="4"/>
        <v>1.3884083374614182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13180</v>
      </c>
      <c r="F65" s="13">
        <f t="shared" si="1"/>
        <v>0.4707142857142857</v>
      </c>
      <c r="G65" s="13">
        <f t="shared" si="2"/>
        <v>0.4707142857142857</v>
      </c>
      <c r="H65" s="3">
        <v>13125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19539</v>
      </c>
      <c r="D67" s="3">
        <v>19539</v>
      </c>
      <c r="E67" s="3">
        <v>19538</v>
      </c>
      <c r="F67" s="13">
        <f t="shared" si="1"/>
        <v>0.99994882030810173</v>
      </c>
      <c r="G67" s="13">
        <f t="shared" si="2"/>
        <v>0.99994882030810173</v>
      </c>
      <c r="H67" s="3">
        <v>19935</v>
      </c>
      <c r="I67" s="9"/>
    </row>
    <row r="68" spans="1:9" x14ac:dyDescent="0.25">
      <c r="A68" s="11" t="s">
        <v>125</v>
      </c>
      <c r="B68" s="12" t="s">
        <v>126</v>
      </c>
      <c r="C68" s="3">
        <v>170161</v>
      </c>
      <c r="D68" s="3">
        <v>177960</v>
      </c>
      <c r="E68" s="3">
        <v>112526</v>
      </c>
      <c r="F68" s="13">
        <f t="shared" si="1"/>
        <v>0.66129136523645249</v>
      </c>
      <c r="G68" s="13">
        <f t="shared" si="2"/>
        <v>0.63231063160260736</v>
      </c>
      <c r="H68" s="3">
        <v>71412</v>
      </c>
      <c r="I68" s="9"/>
    </row>
    <row r="69" spans="1:9" x14ac:dyDescent="0.25">
      <c r="A69" s="11" t="s">
        <v>127</v>
      </c>
      <c r="B69" s="12" t="s">
        <v>128</v>
      </c>
      <c r="C69" s="3">
        <v>700</v>
      </c>
      <c r="D69" s="3">
        <v>700</v>
      </c>
      <c r="E69" s="3">
        <v>500</v>
      </c>
      <c r="F69" s="13">
        <f t="shared" ref="F69" si="20">E69/C69</f>
        <v>0.7142857142857143</v>
      </c>
      <c r="G69" s="13">
        <f t="shared" ref="G69:G78" si="21">E69/D69</f>
        <v>0.7142857142857143</v>
      </c>
      <c r="H69" s="3">
        <v>500</v>
      </c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2">SUM(C71:C74)</f>
        <v>429730</v>
      </c>
      <c r="D70" s="2">
        <f t="shared" si="22"/>
        <v>466316</v>
      </c>
      <c r="E70" s="2">
        <f t="shared" si="22"/>
        <v>260894</v>
      </c>
      <c r="F70" s="9">
        <f t="shared" ref="F70:F78" si="23">E70/C70</f>
        <v>0.60711144206827539</v>
      </c>
      <c r="G70" s="9">
        <f t="shared" si="21"/>
        <v>0.55947897991919637</v>
      </c>
      <c r="H70" s="2">
        <f t="shared" ref="H70" si="24">SUM(H71:H74)</f>
        <v>241972</v>
      </c>
      <c r="I70" s="9">
        <f t="shared" ref="I70:I75" si="25">E70/H70</f>
        <v>1.0781991304779066</v>
      </c>
    </row>
    <row r="71" spans="1:9" x14ac:dyDescent="0.25">
      <c r="A71" s="11" t="s">
        <v>131</v>
      </c>
      <c r="B71" s="12" t="s">
        <v>132</v>
      </c>
      <c r="C71" s="3">
        <v>292384</v>
      </c>
      <c r="D71" s="3">
        <v>328770</v>
      </c>
      <c r="E71" s="3">
        <v>180126</v>
      </c>
      <c r="F71" s="13">
        <f t="shared" si="23"/>
        <v>0.61605970230929186</v>
      </c>
      <c r="G71" s="13">
        <f t="shared" si="21"/>
        <v>0.54787845606350949</v>
      </c>
      <c r="H71" s="3">
        <v>163196</v>
      </c>
      <c r="I71" s="9"/>
    </row>
    <row r="72" spans="1:9" x14ac:dyDescent="0.25">
      <c r="A72" s="11" t="s">
        <v>133</v>
      </c>
      <c r="B72" s="12" t="s">
        <v>134</v>
      </c>
      <c r="C72" s="3"/>
      <c r="D72" s="3"/>
      <c r="E72" s="3"/>
      <c r="F72" s="13"/>
      <c r="G72" s="13"/>
      <c r="H72" s="3">
        <v>1681</v>
      </c>
      <c r="I72" s="9"/>
    </row>
    <row r="73" spans="1:9" x14ac:dyDescent="0.25">
      <c r="A73" s="11" t="s">
        <v>135</v>
      </c>
      <c r="B73" s="12" t="s">
        <v>136</v>
      </c>
      <c r="C73" s="3">
        <v>111546</v>
      </c>
      <c r="D73" s="3">
        <v>111748</v>
      </c>
      <c r="E73" s="3">
        <v>65727</v>
      </c>
      <c r="F73" s="13">
        <f t="shared" si="23"/>
        <v>0.58923672744876554</v>
      </c>
      <c r="G73" s="13">
        <f t="shared" si="21"/>
        <v>0.58817160038658411</v>
      </c>
      <c r="H73" s="3">
        <v>63381</v>
      </c>
      <c r="I73" s="9"/>
    </row>
    <row r="74" spans="1:9" x14ac:dyDescent="0.25">
      <c r="A74" s="11" t="s">
        <v>137</v>
      </c>
      <c r="B74" s="12" t="s">
        <v>138</v>
      </c>
      <c r="C74" s="3">
        <v>25800</v>
      </c>
      <c r="D74" s="3">
        <v>25798</v>
      </c>
      <c r="E74" s="3">
        <v>15041</v>
      </c>
      <c r="F74" s="13">
        <f t="shared" si="23"/>
        <v>0.58298449612403103</v>
      </c>
      <c r="G74" s="13">
        <f t="shared" si="21"/>
        <v>0.58302969222420342</v>
      </c>
      <c r="H74" s="3">
        <v>13714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6">SUM(C76:C78)</f>
        <v>23300</v>
      </c>
      <c r="D75" s="2">
        <f t="shared" si="26"/>
        <v>23300</v>
      </c>
      <c r="E75" s="2">
        <f t="shared" si="26"/>
        <v>10196</v>
      </c>
      <c r="F75" s="9">
        <f t="shared" si="23"/>
        <v>0.43759656652360512</v>
      </c>
      <c r="G75" s="9">
        <f t="shared" si="21"/>
        <v>0.43759656652360512</v>
      </c>
      <c r="H75" s="2">
        <f t="shared" ref="H75" si="27">SUM(H76:H78)</f>
        <v>10867</v>
      </c>
      <c r="I75" s="9">
        <f t="shared" si="25"/>
        <v>0.93825342780896293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23300</v>
      </c>
      <c r="D78" s="3">
        <v>23300</v>
      </c>
      <c r="E78" s="3">
        <v>10196</v>
      </c>
      <c r="F78" s="13">
        <f t="shared" si="23"/>
        <v>0.43759656652360512</v>
      </c>
      <c r="G78" s="13">
        <f t="shared" si="21"/>
        <v>0.43759656652360512</v>
      </c>
      <c r="H78" s="3">
        <v>10867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f>C80</f>
        <v>500</v>
      </c>
      <c r="D79" s="2">
        <f>D80</f>
        <v>500</v>
      </c>
      <c r="E79" s="2">
        <f t="shared" ref="E79" si="28">SUM(E80)</f>
        <v>0</v>
      </c>
      <c r="F79" s="9"/>
      <c r="G79" s="9"/>
      <c r="H79" s="2">
        <f t="shared" ref="H79" si="29">SUM(H80)</f>
        <v>0</v>
      </c>
      <c r="I79" s="9"/>
    </row>
    <row r="80" spans="1:9" x14ac:dyDescent="0.25">
      <c r="A80" s="11" t="s">
        <v>149</v>
      </c>
      <c r="B80" s="12" t="s">
        <v>150</v>
      </c>
      <c r="C80" s="3">
        <v>500</v>
      </c>
      <c r="D80" s="3">
        <v>500</v>
      </c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0">SUM(E82:E84)</f>
        <v>0</v>
      </c>
      <c r="F81" s="9"/>
      <c r="G81" s="9"/>
      <c r="H81" s="2">
        <f t="shared" ref="H81" si="31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2023-08-04T08:03:14Z</cp:lastPrinted>
  <dcterms:created xsi:type="dcterms:W3CDTF">2017-12-11T14:03:53Z</dcterms:created>
  <dcterms:modified xsi:type="dcterms:W3CDTF">2023-08-04T08:52:01Z</dcterms:modified>
</cp:coreProperties>
</file>