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Z:\Крикун\Открытый бюджет исполнение за год\2022\Готово\"/>
    </mc:Choice>
  </mc:AlternateContent>
  <xr:revisionPtr revIDLastSave="0" documentId="13_ncr:1_{D5236874-C9A7-474C-BE8C-3BB4EF0112DF}" xr6:coauthVersionLast="36" xr6:coauthVersionMax="36" xr10:uidLastSave="{00000000-0000-0000-0000-000000000000}"/>
  <bookViews>
    <workbookView xWindow="0" yWindow="60" windowWidth="23040" windowHeight="876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" l="1"/>
  <c r="C37" i="3"/>
  <c r="D32" i="3"/>
  <c r="C32" i="3"/>
  <c r="D31" i="3"/>
  <c r="C31" i="3"/>
  <c r="D22" i="3"/>
  <c r="C22" i="3"/>
  <c r="D16" i="3"/>
  <c r="C16" i="3"/>
  <c r="D13" i="3"/>
  <c r="C13" i="3"/>
  <c r="D9" i="3"/>
  <c r="C9" i="3"/>
  <c r="D7" i="3"/>
  <c r="C7" i="3"/>
  <c r="D6" i="3"/>
  <c r="C6" i="3"/>
  <c r="D5" i="3"/>
  <c r="C5" i="3"/>
  <c r="D4" i="3"/>
  <c r="C4" i="3"/>
  <c r="H37" i="3" l="1"/>
  <c r="H32" i="3"/>
  <c r="H31" i="3"/>
  <c r="H22" i="3"/>
  <c r="H16" i="3"/>
  <c r="H13" i="3"/>
  <c r="H9" i="3"/>
  <c r="H7" i="3"/>
  <c r="H6" i="3"/>
  <c r="H5" i="3" s="1"/>
  <c r="H4" i="3" s="1"/>
  <c r="I33" i="3" l="1"/>
  <c r="I34" i="3"/>
  <c r="I35" i="3"/>
  <c r="I36" i="3"/>
  <c r="I41" i="3"/>
  <c r="I40" i="3"/>
  <c r="E7" i="3" l="1"/>
  <c r="I23" i="3" l="1"/>
  <c r="G21" i="3"/>
  <c r="F21" i="3"/>
  <c r="F27" i="3" l="1"/>
  <c r="G27" i="3"/>
  <c r="I27" i="3"/>
  <c r="E22" i="3"/>
  <c r="G8" i="3" l="1"/>
  <c r="G10" i="3"/>
  <c r="G11" i="3"/>
  <c r="G12" i="3"/>
  <c r="G14" i="3"/>
  <c r="G15" i="3"/>
  <c r="G20" i="3"/>
  <c r="G23" i="3"/>
  <c r="G24" i="3"/>
  <c r="G25" i="3"/>
  <c r="G26" i="3"/>
  <c r="G28" i="3"/>
  <c r="G29" i="3"/>
  <c r="G33" i="3"/>
  <c r="G34" i="3"/>
  <c r="G35" i="3"/>
  <c r="G36" i="3"/>
  <c r="G22" i="3"/>
  <c r="I38" i="3" l="1"/>
  <c r="I39" i="3"/>
  <c r="E9" i="3" l="1"/>
  <c r="G9" i="3" s="1"/>
  <c r="G7" i="3"/>
  <c r="I14" i="3" l="1"/>
  <c r="I15" i="3"/>
  <c r="F14" i="3"/>
  <c r="F15" i="3"/>
  <c r="F36" i="3" l="1"/>
  <c r="F29" i="3"/>
  <c r="I12" i="3" l="1"/>
  <c r="I8" i="3"/>
  <c r="F16" i="3" l="1"/>
  <c r="I16" i="3"/>
  <c r="E32" i="3" l="1"/>
  <c r="I32" i="3" s="1"/>
  <c r="G32" i="3" l="1"/>
  <c r="I10" i="3"/>
  <c r="I9" i="3"/>
  <c r="I11" i="3"/>
  <c r="I20" i="3"/>
  <c r="I24" i="3"/>
  <c r="I25" i="3"/>
  <c r="I26" i="3"/>
  <c r="I28" i="3"/>
  <c r="I29" i="3"/>
  <c r="F8" i="3"/>
  <c r="F9" i="3"/>
  <c r="F10" i="3"/>
  <c r="F11" i="3"/>
  <c r="F12" i="3"/>
  <c r="F20" i="3"/>
  <c r="F23" i="3"/>
  <c r="F24" i="3"/>
  <c r="F25" i="3"/>
  <c r="F26" i="3"/>
  <c r="F28" i="3"/>
  <c r="F33" i="3"/>
  <c r="F34" i="3"/>
  <c r="F35" i="3"/>
  <c r="E13" i="3"/>
  <c r="E16" i="3"/>
  <c r="E37" i="3"/>
  <c r="I37" i="3" s="1"/>
  <c r="F32" i="3"/>
  <c r="E31" i="3" l="1"/>
  <c r="G13" i="3"/>
  <c r="E6" i="3"/>
  <c r="F13" i="3"/>
  <c r="I13" i="3"/>
  <c r="F22" i="3"/>
  <c r="I22" i="3"/>
  <c r="G31" i="3" l="1"/>
  <c r="I31" i="3"/>
  <c r="F31" i="3"/>
  <c r="F6" i="3"/>
  <c r="E5" i="3"/>
  <c r="G6" i="3"/>
  <c r="I7" i="3"/>
  <c r="F7" i="3"/>
  <c r="I6" i="3" l="1"/>
  <c r="G5" i="3"/>
  <c r="E4" i="3" l="1"/>
  <c r="G4" i="3" s="1"/>
  <c r="F5" i="3"/>
  <c r="I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<sst xmlns="http://schemas.openxmlformats.org/spreadsheetml/2006/main" count="83" uniqueCount="83">
  <si>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</si>
  <si>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</si>
  <si>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</si>
  <si>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</si>
  <si>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</si>
  <si>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</si>
  <si>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</si>
  <si>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</si>
  <si>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</si>
  <si>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</si>
  <si>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</si>
  <si>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</si>
  <si>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</si>
  <si>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</si>
  <si>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</si>
  <si>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</si>
  <si>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</si>
  <si>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</si>
  <si>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</si>
  <si>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</si>
  <si>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</si>
  <si>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</si>
  <si>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</si>
  <si>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</si>
  <si>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</si>
  <si>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</si>
  <si>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</si>
  <si>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</si>
  <si>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</si>
  <si>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</si>
  <si>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</si>
  <si>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</si>
  <si>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</si>
  <si>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</si>
  <si>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</si>
  <si>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</si>
  <si>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</si>
  <si>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</si>
  <si>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</si>
  <si>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</si>
  <si>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</si>
  <si>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</si>
  <si>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</si>
  <si>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</si>
  <si>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</si>
  <si>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</si>
  <si>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</si>
  <si>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</si>
  <si>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</si>
  <si>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</si>
  <si>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</si>
  <si>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</si>
  <si>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</si>
  <si>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</si>
  <si>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</si>
  <si>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</si>
  <si>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</si>
  <si>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</si>
  <si>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</si>
  <si>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</si>
  <si>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</si>
  <si>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</si>
  <si>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</si>
  <si>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</si>
  <si>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</si>
  <si>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</si>
  <si>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</si>
  <si>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</si>
  <si>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</si>
  <si>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</si>
  <si>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</si>
  <si>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</si>
  <si>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</si>
  <si>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</si>
  <si>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</si>
  <si>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</si>
  <si>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01.01.2023)</t>
  </si>
  <si>
    <t>Годовой план в соответствии с Решением Совета депутатов от 15.12.2021 № 300/39-77-НПА на 2022 год, тыс. руб.</t>
  </si>
  <si>
    <t>Годовой план в соответствии с отчетом об исполнении бюджета городского округа Щёлково на 2022год, тыс. руб.</t>
  </si>
  <si>
    <t>% исполнения годового плана в соответствии с Решением Совета депутатов от 15.12.2021 № 300/39-77-НПА на  2022 год</t>
  </si>
  <si>
    <t>% исполнения годового плана в соответствии с отчетом об исполнении бюджета городского округа Щёлково на  2022 год</t>
  </si>
  <si>
    <t>Фактически исполнено по состоянию на 01.01.2023, тыс. руб.</t>
  </si>
  <si>
    <t xml:space="preserve">Фактически исполнено по состоянию на 01.01.2022,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</si>
</sst>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10" fontId="9" fillId="0" borderId="1" xfId="0" applyNumberFormat="1" applyFont="1" applyBorder="1" applyAlignment="1">
      <alignment horizontal="right" vertical="center" wrapText="1"/>
    </xf>
    <xf numFmtId="0" fontId="10" fillId="2" borderId="0" xfId="0" applyFont="1" applyFill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0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85" zoomScaleNormal="85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H4" sqref="H4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7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7" t="s">
        <v>76</v>
      </c>
      <c r="B1" s="27"/>
      <c r="C1" s="27"/>
      <c r="D1" s="27"/>
      <c r="E1" s="27"/>
      <c r="F1" s="27"/>
      <c r="G1" s="27"/>
      <c r="H1" s="27"/>
      <c r="I1" s="27"/>
    </row>
    <row r="3" spans="1:9" ht="131.44999999999999" customHeight="1" x14ac:dyDescent="0.3">
      <c r="A3" s="2" t="s">
        <v>0</v>
      </c>
      <c r="B3" s="2" t="s">
        <v>1</v>
      </c>
      <c r="C3" s="23" t="s">
        <v>77</v>
      </c>
      <c r="D3" s="23" t="s">
        <v>78</v>
      </c>
      <c r="E3" s="23" t="s">
        <v>81</v>
      </c>
      <c r="F3" s="23" t="s">
        <v>79</v>
      </c>
      <c r="G3" s="23" t="s">
        <v>80</v>
      </c>
      <c r="H3" s="24" t="s">
        <v>82</v>
      </c>
      <c r="I3" s="24" t="s">
        <v>2</v>
      </c>
    </row>
    <row r="4" spans="1:9" x14ac:dyDescent="0.3">
      <c r="A4" s="2"/>
      <c r="B4" s="3" t="s">
        <v>3</v>
      </c>
      <c r="C4" s="14">
        <f>C5+C31</f>
        <v>11399991</v>
      </c>
      <c r="D4" s="14">
        <f>D5+D31</f>
        <v>12984898</v>
      </c>
      <c r="E4" s="4">
        <f>E5+E31</f>
        <v>13048180</v>
      </c>
      <c r="F4" s="5">
        <f>E4/C4</f>
        <v>1.1445780965967429</v>
      </c>
      <c r="G4" s="5">
        <f>E4/D4</f>
        <v>1.0048735076702182</v>
      </c>
      <c r="H4" s="4">
        <f>H5+H31</f>
        <v>10797287</v>
      </c>
      <c r="I4" s="5">
        <f>E4/H4</f>
        <v>1.2084683865493249</v>
      </c>
    </row>
    <row r="5" spans="1:9" ht="23.45" customHeight="1" x14ac:dyDescent="0.3">
      <c r="A5" s="6" t="s">
        <v>4</v>
      </c>
      <c r="B5" s="3" t="s">
        <v>5</v>
      </c>
      <c r="C5" s="14">
        <f>C6+C22</f>
        <v>5759422</v>
      </c>
      <c r="D5" s="14">
        <f>D6+D22</f>
        <v>6201256</v>
      </c>
      <c r="E5" s="14">
        <f>E6+E22</f>
        <v>6339195</v>
      </c>
      <c r="F5" s="5">
        <f t="shared" ref="F5:F36" si="0">E5/C5</f>
        <v>1.1006651361890134</v>
      </c>
      <c r="G5" s="5">
        <f t="shared" ref="G5:G36" si="1">E5/D5</f>
        <v>1.0222437196593723</v>
      </c>
      <c r="H5" s="14">
        <f>H6+H22</f>
        <v>6010733</v>
      </c>
      <c r="I5" s="5">
        <f t="shared" ref="I5:I29" si="2">E5/H5</f>
        <v>1.0546459142337548</v>
      </c>
    </row>
    <row r="6" spans="1:9" x14ac:dyDescent="0.3">
      <c r="A6" s="6"/>
      <c r="B6" s="7" t="s">
        <v>6</v>
      </c>
      <c r="C6" s="15">
        <f>C7+C9+C11+C13+C16+C20+C21</f>
        <v>5272506</v>
      </c>
      <c r="D6" s="15">
        <f>D7+D9+D11+D13+D16+D20+D21</f>
        <v>5559040</v>
      </c>
      <c r="E6" s="15">
        <f>E7+E9+E11+E13+E16+E20+E21</f>
        <v>5675829</v>
      </c>
      <c r="F6" s="5">
        <f t="shared" si="0"/>
        <v>1.07649550327681</v>
      </c>
      <c r="G6" s="5">
        <f t="shared" si="1"/>
        <v>1.0210088432535114</v>
      </c>
      <c r="H6" s="15">
        <f>H7+H9+H11+H13+H16+H20+H21</f>
        <v>5383916</v>
      </c>
      <c r="I6" s="20">
        <f t="shared" si="2"/>
        <v>1.0542194566185654</v>
      </c>
    </row>
    <row r="7" spans="1:9" x14ac:dyDescent="0.3">
      <c r="A7" s="6" t="s">
        <v>7</v>
      </c>
      <c r="B7" s="3" t="s">
        <v>8</v>
      </c>
      <c r="C7" s="14">
        <f>C8</f>
        <v>3365164</v>
      </c>
      <c r="D7" s="14">
        <f>D8</f>
        <v>3681200</v>
      </c>
      <c r="E7" s="14">
        <f>E8</f>
        <v>3694108</v>
      </c>
      <c r="F7" s="5">
        <f t="shared" si="0"/>
        <v>1.0977497679162145</v>
      </c>
      <c r="G7" s="5">
        <f t="shared" si="1"/>
        <v>1.0035064652830599</v>
      </c>
      <c r="H7" s="14">
        <f>H8</f>
        <v>3653558</v>
      </c>
      <c r="I7" s="5">
        <f t="shared" si="2"/>
        <v>1.0110987700208947</v>
      </c>
    </row>
    <row r="8" spans="1:9" x14ac:dyDescent="0.3">
      <c r="A8" s="2" t="s">
        <v>9</v>
      </c>
      <c r="B8" s="7" t="s">
        <v>10</v>
      </c>
      <c r="C8" s="15">
        <v>3365164</v>
      </c>
      <c r="D8" s="15">
        <v>3681200</v>
      </c>
      <c r="E8" s="9">
        <v>3694108</v>
      </c>
      <c r="F8" s="20">
        <f t="shared" si="0"/>
        <v>1.0977497679162145</v>
      </c>
      <c r="G8" s="5">
        <f t="shared" si="1"/>
        <v>1.0035064652830599</v>
      </c>
      <c r="H8" s="9">
        <v>3653558</v>
      </c>
      <c r="I8" s="20">
        <f t="shared" si="2"/>
        <v>1.0110987700208947</v>
      </c>
    </row>
    <row r="9" spans="1:9" ht="45.6" customHeight="1" x14ac:dyDescent="0.3">
      <c r="A9" s="6" t="s">
        <v>11</v>
      </c>
      <c r="B9" s="3" t="s">
        <v>12</v>
      </c>
      <c r="C9" s="4">
        <f>C10</f>
        <v>61373</v>
      </c>
      <c r="D9" s="4">
        <f>D10</f>
        <v>67373</v>
      </c>
      <c r="E9" s="4">
        <f>E10</f>
        <v>70819</v>
      </c>
      <c r="F9" s="5">
        <f t="shared" si="0"/>
        <v>1.1539113290860803</v>
      </c>
      <c r="G9" s="5">
        <f t="shared" si="1"/>
        <v>1.0511480860285278</v>
      </c>
      <c r="H9" s="4">
        <f>H10</f>
        <v>61071</v>
      </c>
      <c r="I9" s="5">
        <f t="shared" si="2"/>
        <v>1.1596174943917734</v>
      </c>
    </row>
    <row r="10" spans="1:9" ht="39.6" customHeight="1" x14ac:dyDescent="0.3">
      <c r="A10" s="2" t="s">
        <v>13</v>
      </c>
      <c r="B10" s="7" t="s">
        <v>14</v>
      </c>
      <c r="C10" s="15">
        <v>61373</v>
      </c>
      <c r="D10" s="15">
        <v>67373</v>
      </c>
      <c r="E10" s="8">
        <v>70819</v>
      </c>
      <c r="F10" s="20">
        <f t="shared" si="0"/>
        <v>1.1539113290860803</v>
      </c>
      <c r="G10" s="5">
        <f t="shared" si="1"/>
        <v>1.0511480860285278</v>
      </c>
      <c r="H10" s="8">
        <v>61071</v>
      </c>
      <c r="I10" s="20">
        <f t="shared" si="2"/>
        <v>1.1596174943917734</v>
      </c>
    </row>
    <row r="11" spans="1:9" x14ac:dyDescent="0.3">
      <c r="A11" s="6" t="s">
        <v>15</v>
      </c>
      <c r="B11" s="3" t="s">
        <v>16</v>
      </c>
      <c r="C11" s="14">
        <v>847223</v>
      </c>
      <c r="D11" s="14">
        <v>851912</v>
      </c>
      <c r="E11" s="4">
        <v>887064</v>
      </c>
      <c r="F11" s="5">
        <f t="shared" si="0"/>
        <v>1.0470253994520924</v>
      </c>
      <c r="G11" s="5">
        <f t="shared" si="1"/>
        <v>1.04126247781461</v>
      </c>
      <c r="H11" s="4">
        <v>748581</v>
      </c>
      <c r="I11" s="5">
        <f t="shared" si="2"/>
        <v>1.1849940086643931</v>
      </c>
    </row>
    <row r="12" spans="1:9" ht="29.45" customHeight="1" x14ac:dyDescent="0.3">
      <c r="A12" s="2" t="s">
        <v>17</v>
      </c>
      <c r="B12" s="7" t="s">
        <v>18</v>
      </c>
      <c r="C12" s="15">
        <v>741363</v>
      </c>
      <c r="D12" s="15">
        <v>750370</v>
      </c>
      <c r="E12" s="9">
        <v>789423</v>
      </c>
      <c r="F12" s="20">
        <f t="shared" si="0"/>
        <v>1.0648265424630039</v>
      </c>
      <c r="G12" s="5">
        <f t="shared" si="1"/>
        <v>1.0520449911377054</v>
      </c>
      <c r="H12" s="9">
        <v>640538</v>
      </c>
      <c r="I12" s="20">
        <f t="shared" si="2"/>
        <v>1.2324374197939856</v>
      </c>
    </row>
    <row r="13" spans="1:9" x14ac:dyDescent="0.3">
      <c r="A13" s="6" t="s">
        <v>19</v>
      </c>
      <c r="B13" s="3" t="s">
        <v>20</v>
      </c>
      <c r="C13" s="14">
        <f>SUM(C14:C15)</f>
        <v>951159</v>
      </c>
      <c r="D13" s="14">
        <f>SUM(D14:D15)</f>
        <v>910968</v>
      </c>
      <c r="E13" s="4">
        <f t="shared" ref="E13" si="3">SUM(E14:E15)</f>
        <v>974922</v>
      </c>
      <c r="F13" s="5">
        <f t="shared" si="0"/>
        <v>1.0249832047007914</v>
      </c>
      <c r="G13" s="5">
        <f t="shared" si="1"/>
        <v>1.07020444186843</v>
      </c>
      <c r="H13" s="4">
        <f t="shared" ref="H13" si="4">SUM(H14:H15)</f>
        <v>876284</v>
      </c>
      <c r="I13" s="5">
        <f t="shared" si="2"/>
        <v>1.1125639632813107</v>
      </c>
    </row>
    <row r="14" spans="1:9" x14ac:dyDescent="0.3">
      <c r="A14" s="2" t="s">
        <v>71</v>
      </c>
      <c r="B14" s="7" t="s">
        <v>70</v>
      </c>
      <c r="C14" s="15">
        <v>168808</v>
      </c>
      <c r="D14" s="15">
        <v>168808</v>
      </c>
      <c r="E14" s="9">
        <v>191897</v>
      </c>
      <c r="F14" s="20">
        <f t="shared" si="0"/>
        <v>1.1367766930477228</v>
      </c>
      <c r="G14" s="5">
        <f t="shared" si="1"/>
        <v>1.1367766930477228</v>
      </c>
      <c r="H14" s="9">
        <v>148097</v>
      </c>
      <c r="I14" s="20">
        <f t="shared" si="2"/>
        <v>1.2957521084154304</v>
      </c>
    </row>
    <row r="15" spans="1:9" x14ac:dyDescent="0.3">
      <c r="A15" s="2" t="s">
        <v>73</v>
      </c>
      <c r="B15" s="7" t="s">
        <v>72</v>
      </c>
      <c r="C15" s="15">
        <v>782351</v>
      </c>
      <c r="D15" s="15">
        <v>742160</v>
      </c>
      <c r="E15" s="8">
        <v>783025</v>
      </c>
      <c r="F15" s="20">
        <f t="shared" si="0"/>
        <v>1.0008615058969694</v>
      </c>
      <c r="G15" s="5">
        <f t="shared" si="1"/>
        <v>1.055062250727606</v>
      </c>
      <c r="H15" s="8">
        <v>728187</v>
      </c>
      <c r="I15" s="20">
        <f t="shared" si="2"/>
        <v>1.0753075789598001</v>
      </c>
    </row>
    <row r="16" spans="1:9" ht="41.45" hidden="1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I16" si="5">SUM(E17:E19)</f>
        <v>0</v>
      </c>
      <c r="F16" s="4">
        <f t="shared" si="5"/>
        <v>0</v>
      </c>
      <c r="G16" s="5"/>
      <c r="H16" s="4">
        <f t="shared" ref="H16" si="6">SUM(H17:H19)</f>
        <v>0</v>
      </c>
      <c r="I16" s="4">
        <f t="shared" si="5"/>
        <v>0</v>
      </c>
    </row>
    <row r="17" spans="1:9" hidden="1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hidden="1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hidden="1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47587</v>
      </c>
      <c r="D20" s="14">
        <v>47587</v>
      </c>
      <c r="E20" s="10">
        <v>48914</v>
      </c>
      <c r="F20" s="5">
        <f t="shared" si="0"/>
        <v>1.0278857671212727</v>
      </c>
      <c r="G20" s="5">
        <f t="shared" si="1"/>
        <v>1.0278857671212727</v>
      </c>
      <c r="H20" s="10">
        <v>44409</v>
      </c>
      <c r="I20" s="5">
        <f t="shared" si="2"/>
        <v>1.101443401112387</v>
      </c>
    </row>
    <row r="21" spans="1:9" ht="45.6" customHeight="1" x14ac:dyDescent="0.3">
      <c r="A21" s="6" t="s">
        <v>31</v>
      </c>
      <c r="B21" s="3" t="s">
        <v>32</v>
      </c>
      <c r="C21" s="14"/>
      <c r="D21" s="14"/>
      <c r="E21" s="10">
        <v>2</v>
      </c>
      <c r="F21" s="25" t="e">
        <f t="shared" si="0"/>
        <v>#DIV/0!</v>
      </c>
      <c r="G21" s="25" t="e">
        <f t="shared" si="1"/>
        <v>#DIV/0!</v>
      </c>
      <c r="H21" s="10">
        <v>13</v>
      </c>
      <c r="I21" s="5"/>
    </row>
    <row r="22" spans="1:9" x14ac:dyDescent="0.3">
      <c r="A22" s="2"/>
      <c r="B22" s="7" t="s">
        <v>33</v>
      </c>
      <c r="C22" s="15">
        <f>C23+C24+C25+C26+C27+C28+C29</f>
        <v>486916</v>
      </c>
      <c r="D22" s="15">
        <f>D23+D24+D25+D26+D27+D28+D29</f>
        <v>642216</v>
      </c>
      <c r="E22" s="15">
        <f>E23+E24+E25+E26+E27+E28+E29</f>
        <v>663366</v>
      </c>
      <c r="F22" s="20">
        <f t="shared" si="0"/>
        <v>1.362382834000115</v>
      </c>
      <c r="G22" s="5">
        <f t="shared" si="1"/>
        <v>1.032932845024104</v>
      </c>
      <c r="H22" s="15">
        <f>H23+H24+H25+H26+H27+H28+H29</f>
        <v>626817</v>
      </c>
      <c r="I22" s="20">
        <f t="shared" si="2"/>
        <v>1.0583088844112396</v>
      </c>
    </row>
    <row r="23" spans="1:9" ht="45.6" customHeight="1" x14ac:dyDescent="0.3">
      <c r="A23" s="6" t="s">
        <v>34</v>
      </c>
      <c r="B23" s="3" t="s">
        <v>35</v>
      </c>
      <c r="C23" s="14">
        <v>442000</v>
      </c>
      <c r="D23" s="14">
        <v>445234</v>
      </c>
      <c r="E23" s="10">
        <v>429785</v>
      </c>
      <c r="F23" s="5">
        <f t="shared" si="0"/>
        <v>0.97236425339366517</v>
      </c>
      <c r="G23" s="5">
        <f t="shared" si="1"/>
        <v>0.9653013920769753</v>
      </c>
      <c r="H23" s="10">
        <v>461106</v>
      </c>
      <c r="I23" s="5">
        <f>E23/H23</f>
        <v>0.93207418684640841</v>
      </c>
    </row>
    <row r="24" spans="1:9" ht="29.45" customHeight="1" x14ac:dyDescent="0.3">
      <c r="A24" s="6" t="s">
        <v>36</v>
      </c>
      <c r="B24" s="3" t="s">
        <v>37</v>
      </c>
      <c r="C24" s="14">
        <v>2073</v>
      </c>
      <c r="D24" s="14">
        <v>2073</v>
      </c>
      <c r="E24" s="10">
        <v>2351</v>
      </c>
      <c r="F24" s="5">
        <f t="shared" si="0"/>
        <v>1.1341051616015436</v>
      </c>
      <c r="G24" s="5">
        <f t="shared" si="1"/>
        <v>1.1341051616015436</v>
      </c>
      <c r="H24" s="10">
        <v>2546</v>
      </c>
      <c r="I24" s="5">
        <f t="shared" si="2"/>
        <v>0.92340926944226243</v>
      </c>
    </row>
    <row r="25" spans="1:9" ht="43.15" customHeight="1" x14ac:dyDescent="0.3">
      <c r="A25" s="6" t="s">
        <v>38</v>
      </c>
      <c r="B25" s="3" t="s">
        <v>39</v>
      </c>
      <c r="C25" s="14">
        <v>6000</v>
      </c>
      <c r="D25" s="14">
        <v>33450</v>
      </c>
      <c r="E25" s="10">
        <v>43635</v>
      </c>
      <c r="F25" s="5">
        <f t="shared" si="0"/>
        <v>7.2725</v>
      </c>
      <c r="G25" s="5">
        <f t="shared" si="1"/>
        <v>1.3044843049327355</v>
      </c>
      <c r="H25" s="10">
        <v>32728</v>
      </c>
      <c r="I25" s="5">
        <f t="shared" si="2"/>
        <v>1.3332620386213641</v>
      </c>
    </row>
    <row r="26" spans="1:9" ht="42" customHeight="1" x14ac:dyDescent="0.3">
      <c r="A26" s="6" t="s">
        <v>40</v>
      </c>
      <c r="B26" s="3" t="s">
        <v>41</v>
      </c>
      <c r="C26" s="14">
        <v>27236</v>
      </c>
      <c r="D26" s="14">
        <v>100205</v>
      </c>
      <c r="E26" s="10">
        <v>120787</v>
      </c>
      <c r="F26" s="5">
        <f t="shared" si="0"/>
        <v>4.434828902922602</v>
      </c>
      <c r="G26" s="5">
        <f t="shared" si="1"/>
        <v>1.2053989321890126</v>
      </c>
      <c r="H26" s="10">
        <v>80042</v>
      </c>
      <c r="I26" s="5">
        <f t="shared" si="2"/>
        <v>1.5090452512430974</v>
      </c>
    </row>
    <row r="27" spans="1:9" ht="27" hidden="1" customHeight="1" x14ac:dyDescent="0.3">
      <c r="A27" s="6" t="s">
        <v>42</v>
      </c>
      <c r="B27" s="3" t="s">
        <v>43</v>
      </c>
      <c r="C27" s="14"/>
      <c r="D27" s="14"/>
      <c r="E27" s="10"/>
      <c r="F27" s="25" t="e">
        <f t="shared" si="0"/>
        <v>#DIV/0!</v>
      </c>
      <c r="G27" s="25" t="e">
        <f t="shared" si="1"/>
        <v>#DIV/0!</v>
      </c>
      <c r="H27" s="10">
        <v>0</v>
      </c>
      <c r="I27" s="25" t="e">
        <f t="shared" si="2"/>
        <v>#DIV/0!</v>
      </c>
    </row>
    <row r="28" spans="1:9" ht="28.15" customHeight="1" x14ac:dyDescent="0.3">
      <c r="A28" s="6" t="s">
        <v>44</v>
      </c>
      <c r="B28" s="3" t="s">
        <v>45</v>
      </c>
      <c r="C28" s="14">
        <v>9607</v>
      </c>
      <c r="D28" s="14">
        <v>13270</v>
      </c>
      <c r="E28" s="10">
        <v>18700</v>
      </c>
      <c r="F28" s="5">
        <f t="shared" si="0"/>
        <v>1.9464973456854378</v>
      </c>
      <c r="G28" s="5">
        <f t="shared" si="1"/>
        <v>1.4091936699321779</v>
      </c>
      <c r="H28" s="10">
        <v>24479</v>
      </c>
      <c r="I28" s="5">
        <f t="shared" si="2"/>
        <v>0.76392009477511336</v>
      </c>
    </row>
    <row r="29" spans="1:9" x14ac:dyDescent="0.3">
      <c r="A29" s="6" t="s">
        <v>46</v>
      </c>
      <c r="B29" s="11" t="s">
        <v>47</v>
      </c>
      <c r="C29" s="18"/>
      <c r="D29" s="18">
        <v>47984</v>
      </c>
      <c r="E29" s="10">
        <v>48108</v>
      </c>
      <c r="F29" s="5" t="e">
        <f t="shared" si="0"/>
        <v>#DIV/0!</v>
      </c>
      <c r="G29" s="5">
        <f t="shared" si="1"/>
        <v>1.0025841947315772</v>
      </c>
      <c r="H29" s="10">
        <v>25916</v>
      </c>
      <c r="I29" s="5">
        <f t="shared" si="2"/>
        <v>1.8563049853372433</v>
      </c>
    </row>
    <row r="30" spans="1:9" ht="55.9" hidden="1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5640569</v>
      </c>
      <c r="D31" s="18">
        <f>D32+D37+D39+D40+D41</f>
        <v>6783642</v>
      </c>
      <c r="E31" s="10">
        <f>E32+E37+E39+E40+E41</f>
        <v>6708985</v>
      </c>
      <c r="F31" s="5">
        <f t="shared" si="0"/>
        <v>1.189416351435467</v>
      </c>
      <c r="G31" s="5">
        <f t="shared" si="1"/>
        <v>0.98899455484236931</v>
      </c>
      <c r="H31" s="10">
        <f>H32+H37+H39+H40+H41</f>
        <v>4786554</v>
      </c>
      <c r="I31" s="5">
        <f>E31/H31</f>
        <v>1.4016315286529726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5640569</v>
      </c>
      <c r="D32" s="18">
        <f>D33+D34+D35+D36</f>
        <v>6783642</v>
      </c>
      <c r="E32" s="10">
        <f t="shared" ref="E32" si="7">E33+E34+E35+E36</f>
        <v>6714639</v>
      </c>
      <c r="F32" s="5">
        <f t="shared" si="0"/>
        <v>1.1904187325782203</v>
      </c>
      <c r="G32" s="5">
        <f t="shared" si="1"/>
        <v>0.98982803042967182</v>
      </c>
      <c r="H32" s="10">
        <f t="shared" ref="H32" si="8">H33+H34+H35+H36</f>
        <v>4798938</v>
      </c>
      <c r="I32" s="5">
        <f>E32/H32</f>
        <v>1.3991926963840751</v>
      </c>
    </row>
    <row r="33" spans="1:9" ht="28.9" customHeight="1" x14ac:dyDescent="0.3">
      <c r="A33" s="2" t="s">
        <v>52</v>
      </c>
      <c r="B33" s="7" t="s">
        <v>53</v>
      </c>
      <c r="C33" s="16">
        <v>3283</v>
      </c>
      <c r="D33" s="16">
        <v>13461</v>
      </c>
      <c r="E33" s="9">
        <v>118518</v>
      </c>
      <c r="F33" s="20">
        <f t="shared" si="0"/>
        <v>36.100517819067925</v>
      </c>
      <c r="G33" s="20">
        <f t="shared" si="1"/>
        <v>8.8045464675729885</v>
      </c>
      <c r="H33" s="9">
        <v>294550</v>
      </c>
      <c r="I33" s="20">
        <f t="shared" ref="I33:I36" si="9">E33/H33</f>
        <v>0.40236971651672043</v>
      </c>
    </row>
    <row r="34" spans="1:9" ht="46.15" customHeight="1" x14ac:dyDescent="0.3">
      <c r="A34" s="2" t="s">
        <v>54</v>
      </c>
      <c r="B34" s="7" t="s">
        <v>55</v>
      </c>
      <c r="C34" s="16">
        <v>2361628</v>
      </c>
      <c r="D34" s="16">
        <v>3209385</v>
      </c>
      <c r="E34" s="9">
        <v>3120936</v>
      </c>
      <c r="F34" s="20">
        <f t="shared" si="0"/>
        <v>1.3215188844305708</v>
      </c>
      <c r="G34" s="20">
        <f t="shared" si="1"/>
        <v>0.97244051430414236</v>
      </c>
      <c r="H34" s="9">
        <v>1471208</v>
      </c>
      <c r="I34" s="20">
        <f t="shared" si="9"/>
        <v>2.1213424614330538</v>
      </c>
    </row>
    <row r="35" spans="1:9" ht="28.9" customHeight="1" x14ac:dyDescent="0.3">
      <c r="A35" s="2" t="s">
        <v>56</v>
      </c>
      <c r="B35" s="7" t="s">
        <v>57</v>
      </c>
      <c r="C35" s="16">
        <v>3274658</v>
      </c>
      <c r="D35" s="16">
        <v>3527260</v>
      </c>
      <c r="E35" s="9">
        <v>3422489</v>
      </c>
      <c r="F35" s="20">
        <f t="shared" si="0"/>
        <v>1.0451439509102936</v>
      </c>
      <c r="G35" s="20">
        <f t="shared" si="1"/>
        <v>0.97029677426671124</v>
      </c>
      <c r="H35" s="9">
        <v>3032341</v>
      </c>
      <c r="I35" s="20">
        <f t="shared" si="9"/>
        <v>1.1286623107361606</v>
      </c>
    </row>
    <row r="36" spans="1:9" x14ac:dyDescent="0.3">
      <c r="A36" s="2" t="s">
        <v>58</v>
      </c>
      <c r="B36" s="7" t="s">
        <v>59</v>
      </c>
      <c r="C36" s="16">
        <v>1000</v>
      </c>
      <c r="D36" s="16">
        <v>33536</v>
      </c>
      <c r="E36" s="9">
        <v>52696</v>
      </c>
      <c r="F36" s="20">
        <f t="shared" si="0"/>
        <v>52.695999999999998</v>
      </c>
      <c r="G36" s="20">
        <f t="shared" si="1"/>
        <v>1.5713263358778626</v>
      </c>
      <c r="H36" s="9">
        <v>839</v>
      </c>
      <c r="I36" s="20">
        <f t="shared" si="9"/>
        <v>62.808104886769961</v>
      </c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10">E38</f>
        <v>0</v>
      </c>
      <c r="F37" s="5"/>
      <c r="G37" s="5"/>
      <c r="H37" s="10">
        <f t="shared" ref="H37" si="11">H38</f>
        <v>0</v>
      </c>
      <c r="I37" s="21" t="e">
        <f t="shared" ref="I37:I39" si="12">E37/H38</f>
        <v>#DIV/0!</v>
      </c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21" t="e">
        <f t="shared" si="12"/>
        <v>#DIV/0!</v>
      </c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/>
      <c r="I39" s="5">
        <f t="shared" si="12"/>
        <v>0</v>
      </c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21736</v>
      </c>
      <c r="F40" s="5"/>
      <c r="G40" s="5"/>
      <c r="H40" s="10">
        <v>14890</v>
      </c>
      <c r="I40" s="5">
        <f>E40/H40</f>
        <v>1.4597716588314305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-27390</v>
      </c>
      <c r="F41" s="5"/>
      <c r="G41" s="5"/>
      <c r="H41" s="10">
        <v>-27274</v>
      </c>
      <c r="I41" s="5">
        <f>E41/H41</f>
        <v>1.0042531348537069</v>
      </c>
    </row>
    <row r="42" spans="1:9" x14ac:dyDescent="0.3">
      <c r="H42" s="26"/>
    </row>
    <row r="43" spans="1:9" x14ac:dyDescent="0.3">
      <c r="A43" s="28"/>
      <c r="B43" s="28"/>
      <c r="C43" s="28"/>
      <c r="D43" s="22"/>
    </row>
  </sheetData>
  <mergeCells count="2">
    <mergeCell ref="A1:I1"/>
    <mergeCell ref="A43:C43"/>
  </mergeCells>
  <pageMargins left="0" right="0" top="0" bottom="0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2021-10-07T07:39:29Z</cp:lastPrinted>
  <dcterms:created xsi:type="dcterms:W3CDTF">2017-12-11T14:03:53Z</dcterms:created>
  <dcterms:modified xsi:type="dcterms:W3CDTF">2023-02-20T12:24:31Z</dcterms:modified>
</cp:coreProperties>
</file>