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рикун\Открытый бюджет исполнение за год\2022\Готово\"/>
    </mc:Choice>
  </mc:AlternateContent>
  <bookViews>
    <workbookView xWindow="7212" yWindow="0" windowWidth="12708" windowHeight="12876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3" l="1"/>
  <c r="C70" i="3"/>
  <c r="C64" i="3"/>
  <c r="C56" i="3"/>
  <c r="C53" i="3"/>
  <c r="C44" i="3"/>
  <c r="C40" i="3"/>
  <c r="C34" i="3"/>
  <c r="C23" i="3"/>
  <c r="C19" i="3"/>
  <c r="C16" i="3"/>
  <c r="C5" i="3"/>
  <c r="C4" i="3" l="1"/>
  <c r="F72" i="3"/>
  <c r="G72" i="3"/>
  <c r="F69" i="3"/>
  <c r="D56" i="3"/>
  <c r="E34" i="3"/>
  <c r="G11" i="3"/>
  <c r="I78" i="3" l="1"/>
  <c r="F78" i="3"/>
  <c r="I71" i="3"/>
  <c r="I73" i="3"/>
  <c r="I74" i="3"/>
  <c r="I65" i="3"/>
  <c r="I67" i="3"/>
  <c r="I68" i="3"/>
  <c r="I63" i="3"/>
  <c r="I20" i="3"/>
  <c r="I22" i="3"/>
  <c r="G31" i="3"/>
  <c r="G30" i="3"/>
  <c r="F8" i="3"/>
  <c r="F7" i="3"/>
  <c r="F6" i="3"/>
  <c r="I55" i="3"/>
  <c r="I54" i="3"/>
  <c r="I52" i="3"/>
  <c r="I51" i="3"/>
  <c r="I47" i="3"/>
  <c r="I46" i="3"/>
  <c r="I45" i="3"/>
  <c r="I37" i="3"/>
  <c r="I36" i="3"/>
  <c r="I35" i="3"/>
  <c r="I32" i="3"/>
  <c r="I33" i="3"/>
  <c r="I31" i="3"/>
  <c r="I30" i="3"/>
  <c r="I27" i="3"/>
  <c r="I15" i="3"/>
  <c r="I7" i="3"/>
  <c r="I6" i="3"/>
  <c r="I42" i="3"/>
  <c r="I43" i="3"/>
  <c r="F18" i="3"/>
  <c r="I10" i="3"/>
  <c r="I8" i="3"/>
  <c r="F41" i="3"/>
  <c r="E56" i="3" l="1"/>
  <c r="I56" i="3" s="1"/>
  <c r="D75" i="3" l="1"/>
  <c r="D70" i="3"/>
  <c r="D64" i="3"/>
  <c r="D53" i="3"/>
  <c r="D44" i="3"/>
  <c r="D40" i="3"/>
  <c r="D34" i="3"/>
  <c r="D23" i="3"/>
  <c r="D19" i="3"/>
  <c r="D5" i="3"/>
  <c r="G6" i="3" l="1"/>
  <c r="G7" i="3"/>
  <c r="G8" i="3"/>
  <c r="G10" i="3"/>
  <c r="G13" i="3"/>
  <c r="G15" i="3"/>
  <c r="G18" i="3"/>
  <c r="G20" i="3"/>
  <c r="G21" i="3"/>
  <c r="G22" i="3"/>
  <c r="G27" i="3"/>
  <c r="G28" i="3"/>
  <c r="G33" i="3"/>
  <c r="G35" i="3"/>
  <c r="G36" i="3"/>
  <c r="G37" i="3"/>
  <c r="G41" i="3"/>
  <c r="G42" i="3"/>
  <c r="G43" i="3"/>
  <c r="G45" i="3"/>
  <c r="G46" i="3"/>
  <c r="G47" i="3"/>
  <c r="G51" i="3"/>
  <c r="G52" i="3"/>
  <c r="G54" i="3"/>
  <c r="G55" i="3"/>
  <c r="G63" i="3"/>
  <c r="G65" i="3"/>
  <c r="G67" i="3"/>
  <c r="G68" i="3"/>
  <c r="G69" i="3"/>
  <c r="G71" i="3"/>
  <c r="G73" i="3"/>
  <c r="G74" i="3"/>
  <c r="G78" i="3"/>
  <c r="D4" i="3" l="1"/>
  <c r="F36" i="3" l="1"/>
  <c r="F10" i="3" l="1"/>
  <c r="E40" i="3" l="1"/>
  <c r="I40" i="3" s="1"/>
  <c r="G40" i="3" l="1"/>
  <c r="F63" i="3"/>
  <c r="F30" i="3"/>
  <c r="F27" i="3"/>
  <c r="F73" i="3"/>
  <c r="F42" i="3" l="1"/>
  <c r="E53" i="3" l="1"/>
  <c r="I53" i="3" s="1"/>
  <c r="G53" i="3" l="1"/>
  <c r="F15" i="3"/>
  <c r="F20" i="3"/>
  <c r="F22" i="3"/>
  <c r="F31" i="3"/>
  <c r="F33" i="3"/>
  <c r="F35" i="3"/>
  <c r="F37" i="3"/>
  <c r="F45" i="3"/>
  <c r="F46" i="3"/>
  <c r="F47" i="3"/>
  <c r="F51" i="3"/>
  <c r="F52" i="3"/>
  <c r="F54" i="3"/>
  <c r="F55" i="3"/>
  <c r="F65" i="3"/>
  <c r="F67" i="3"/>
  <c r="F68" i="3"/>
  <c r="F71" i="3"/>
  <c r="F74" i="3"/>
  <c r="E81" i="3" l="1"/>
  <c r="E79" i="3"/>
  <c r="E75" i="3"/>
  <c r="I75" i="3" s="1"/>
  <c r="E70" i="3"/>
  <c r="I70" i="3" s="1"/>
  <c r="E64" i="3"/>
  <c r="I64" i="3" s="1"/>
  <c r="E44" i="3"/>
  <c r="I44" i="3" s="1"/>
  <c r="I34" i="3"/>
  <c r="E23" i="3"/>
  <c r="E19" i="3"/>
  <c r="I19" i="3" s="1"/>
  <c r="E16" i="3"/>
  <c r="E5" i="3"/>
  <c r="I23" i="3" l="1"/>
  <c r="E4" i="3"/>
  <c r="G16" i="3"/>
  <c r="F16" i="3"/>
  <c r="G5" i="3"/>
  <c r="F5" i="3"/>
  <c r="I5" i="3"/>
  <c r="G75" i="3"/>
  <c r="G70" i="3"/>
  <c r="G64" i="3"/>
  <c r="G56" i="3"/>
  <c r="G44" i="3"/>
  <c r="G34" i="3"/>
  <c r="G23" i="3"/>
  <c r="G19" i="3"/>
  <c r="F40" i="3"/>
  <c r="F19" i="3"/>
  <c r="F23" i="3"/>
  <c r="F34" i="3"/>
  <c r="F44" i="3"/>
  <c r="F53" i="3"/>
  <c r="F56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<sst xmlns="http://schemas.openxmlformats.org/spreadsheetml/2006/main" count="171" uniqueCount="171">
  <si>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</si>
  <si>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</si>
  <si>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</si>
  <si>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</si>
  <si>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</si>
  <si>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</si>
  <si>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</si>
  <si>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</si>
  <si>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</si>
  <si>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</si>
  <si>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</si>
  <si>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</si>
  <si>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</si>
  <si>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</si>
  <si>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</si>
  <si>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</si>
  <si>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</si>
  <si>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</si>
  <si>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</si>
  <si>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</si>
  <si>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</si>
  <si>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</si>
  <si>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</si>
  <si>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</si>
  <si>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</si>
  <si>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</si>
  <si>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</si>
  <si>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</si>
  <si>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</si>
  <si>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</si>
  <si>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</si>
  <si>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</si>
  <si>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</si>
  <si>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</si>
  <si>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</si>
  <si>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</si>
  <si>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</si>
  <si>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</si>
  <si>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</si>
  <si>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</si>
  <si>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</si>
  <si>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</si>
  <si>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</si>
  <si>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</si>
  <si>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</si>
  <si>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</si>
  <si>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</si>
  <si>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</si>
  <si>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</si>
  <si>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</si>
  <si>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</si>
  <si>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</si>
  <si>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</si>
  <si>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</si>
  <si>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</si>
  <si>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</si>
  <si>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</si>
  <si>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</si>
  <si>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</si>
  <si>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</si>
  <si>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</si>
  <si>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</si>
  <si>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</si>
  <si>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</si>
  <si>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</si>
  <si>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</si>
  <si>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</si>
  <si>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</si>
  <si>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</si>
  <si>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</si>
  <si>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</si>
  <si>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</si>
  <si>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</si>
  <si>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</si>
  <si>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</si>
  <si>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</si>
  <si>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</si>
  <si>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</si>
  <si>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</si>
  <si>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</si>
  <si>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</si>
  <si>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</si>
  <si>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</si>
  <si>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</si>
  <si>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</si>
  <si>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</si>
  <si>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</si>
  <si>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</si>
  <si>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</si>
  <si>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</si>
  <si>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</si>
  <si>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</si>
  <si>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</si>
  <si>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</si>
  <si>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</si>
  <si>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</si>
  <si>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</si>
  <si>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</si>
  <si>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</si>
  <si>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</si>
  <si>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</si>
  <si>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</si>
  <si>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</si>
  <si>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</si>
  <si>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</si>
  <si>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</si>
  <si>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</si>
  <si>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</si>
  <si>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</si>
  <si>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</si>
  <si>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</si>
  <si>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</si>
  <si>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</si>
  <si>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</si>
  <si>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</si>
  <si>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</si>
  <si>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</si>
  <si>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</si>
  <si>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</si>
  <si>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</si>
  <si>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</si>
  <si>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</si>
  <si>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</si>
  <si>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</si>
  <si>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</si>
  <si>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</si>
  <si>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</si>
  <si>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</si>
  <si>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</si>
  <si>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</si>
  <si>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</si>
  <si>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</si>
  <si>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</si>
  <si>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</si>
  <si>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</si>
  <si>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</si>
  <si>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</si>
  <si>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</si>
  <si>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</si>
  <si>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</si>
  <si>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</si>
  <si>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</si>
  <si>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</si>
  <si>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</si>
  <si>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</si>
  <si>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</si>
  <si>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</si>
  <si>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</si>
  <si>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</si>
  <si>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</si>
  <si>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</si>
  <si>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</si>
  <si>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</si>
  <si>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</si>
  <si>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</si>
  <si>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</si>
  <si>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</si>
  <si>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</si>
  <si>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</si>
  <si>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</si>
  <si>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</si>
  <si>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</si>
  <si>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</si>
  <si>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01.01.2023)</t>
  </si>
  <si>
    <t>Годовой план в соответствии с Решением Совета депутатов от 15.12.2021 № 300/39-77-НПА на 2022 год, тыс. руб.</t>
  </si>
  <si>
    <t>Годовой план в соответствии с отчетом об исполнении бюджета городского округа Щёлково на 2022год, тыс. руб.</t>
  </si>
  <si>
    <t>Фактически исполнено по состоянию на 01.01.2023, тыс. руб.</t>
  </si>
  <si>
    <t>% исполнения годового плана в соответствии с Решением Совета депутатов от 15.12.2021 № 300/39-77-НПА на  2022 год</t>
  </si>
  <si>
    <t>% исполнения годового плана в соответствии с отчетом об исполнении бюджета городского округа Щёлково на  2022 год</t>
  </si>
  <si>
    <t xml:space="preserve">Фактически исполнено по состоянию на 01.01.2022, тыс. руб. </t>
  </si>
  <si>
    <t>Темп роста к соответствующему периоду прошлого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</si>
</sst>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3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/>
    <xf numFmtId="3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3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70" zoomScaleNormal="100" zoomScaleSheetLayoutView="70" workbookViewId="0">
      <selection activeCell="E7" sqref="E7"/>
    </sheetView>
  </sheetViews>
  <sheetFormatPr defaultColWidth="9.109375" defaultRowHeight="14.4" x14ac:dyDescent="0.3"/>
  <cols>
    <col min="1" max="1" width="6.6640625" style="5" customWidth="1"/>
    <col min="2" max="2" width="54.33203125" style="5" customWidth="1"/>
    <col min="3" max="3" width="18.5546875" style="4" customWidth="1"/>
    <col min="4" max="4" width="18.5546875" style="17" customWidth="1"/>
    <col min="5" max="5" width="19.109375" style="4" customWidth="1"/>
    <col min="6" max="7" width="12.5546875" style="4" customWidth="1"/>
    <col min="8" max="8" width="12.44140625" style="4" customWidth="1"/>
    <col min="9" max="9" width="12.6640625" style="4" customWidth="1"/>
    <col min="10" max="10" width="9.109375" style="5" customWidth="1"/>
    <col min="11" max="16384" width="9.109375" style="5"/>
  </cols>
  <sheetData>
    <row r="1" spans="1:9" ht="52.5" customHeight="1" x14ac:dyDescent="0.3">
      <c r="A1" s="19" t="s">
        <v>163</v>
      </c>
      <c r="B1" s="19"/>
      <c r="C1" s="19"/>
      <c r="D1" s="19"/>
      <c r="E1" s="19"/>
      <c r="F1" s="19"/>
      <c r="G1" s="19"/>
      <c r="H1" s="19"/>
      <c r="I1" s="19"/>
    </row>
    <row r="3" spans="1:9" ht="108" x14ac:dyDescent="0.3">
      <c r="A3" s="6" t="s">
        <v>159</v>
      </c>
      <c r="B3" s="6" t="s">
        <v>160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8" t="s">
        <v>169</v>
      </c>
      <c r="I3" s="18" t="s">
        <v>170</v>
      </c>
    </row>
    <row r="4" spans="1:9" s="10" customFormat="1" x14ac:dyDescent="0.3">
      <c r="A4" s="7"/>
      <c r="B4" s="8" t="s">
        <v>0</v>
      </c>
      <c r="C4" s="15">
        <f>C5+C16+C19+C23+C34+C40+C44+C53+C56+C64+C70+C75</f>
        <v>12238665</v>
      </c>
      <c r="D4" s="15">
        <f>D5+D16+D19+D23+D34+D40+D44+D53+D56+D64+D70+D75</f>
        <v>14412243</v>
      </c>
      <c r="E4" s="15">
        <f>E5+E16+E19+E23+E34+E40+E44+E53+E56+E64+E70+E75</f>
        <v>13518030</v>
      </c>
      <c r="F4" s="9">
        <f>E4/C4</f>
        <v>1.1045346857684233</v>
      </c>
      <c r="G4" s="9">
        <f>E4/D4</f>
        <v>0.93795462649359995</v>
      </c>
      <c r="H4" s="2">
        <v>10014814</v>
      </c>
      <c r="I4" s="9">
        <f>E4/H4</f>
        <v>1.3498034012414011</v>
      </c>
    </row>
    <row r="5" spans="1:9" s="10" customFormat="1" x14ac:dyDescent="0.3">
      <c r="A5" s="7" t="s">
        <v>1</v>
      </c>
      <c r="B5" s="8" t="s">
        <v>2</v>
      </c>
      <c r="C5" s="15">
        <f t="shared" ref="C5:E5" si="0">SUM(C6:C15)</f>
        <v>2052414</v>
      </c>
      <c r="D5" s="15">
        <f t="shared" si="0"/>
        <v>1554826</v>
      </c>
      <c r="E5" s="2">
        <f t="shared" si="0"/>
        <v>1480332</v>
      </c>
      <c r="F5" s="9">
        <f>E5/C5</f>
        <v>0.72126383858227439</v>
      </c>
      <c r="G5" s="9">
        <f t="shared" ref="G5:G68" si="1">E5/D5</f>
        <v>0.95208852952034506</v>
      </c>
      <c r="H5" s="2">
        <v>1347971</v>
      </c>
      <c r="I5" s="9">
        <f>E5/H5</f>
        <v>1.0981927652746239</v>
      </c>
    </row>
    <row r="6" spans="1:9" ht="24" x14ac:dyDescent="0.3">
      <c r="A6" s="11" t="s">
        <v>3</v>
      </c>
      <c r="B6" s="12" t="s">
        <v>4</v>
      </c>
      <c r="C6" s="3">
        <v>3835</v>
      </c>
      <c r="D6" s="1">
        <v>4673</v>
      </c>
      <c r="E6" s="3">
        <v>3881</v>
      </c>
      <c r="F6" s="13">
        <f>E6/C6</f>
        <v>1.0119947848761408</v>
      </c>
      <c r="G6" s="13">
        <f t="shared" si="1"/>
        <v>0.83051572865396961</v>
      </c>
      <c r="H6" s="3">
        <v>3800</v>
      </c>
      <c r="I6" s="13">
        <f>E6/H6</f>
        <v>1.0213157894736842</v>
      </c>
    </row>
    <row r="7" spans="1:9" ht="36" x14ac:dyDescent="0.3">
      <c r="A7" s="11" t="s">
        <v>5</v>
      </c>
      <c r="B7" s="12" t="s">
        <v>6</v>
      </c>
      <c r="C7" s="3">
        <v>22074</v>
      </c>
      <c r="D7" s="1">
        <v>19894</v>
      </c>
      <c r="E7" s="3">
        <v>17887</v>
      </c>
      <c r="F7" s="13">
        <f>E7/C7</f>
        <v>0.81031983328803114</v>
      </c>
      <c r="G7" s="13">
        <f t="shared" si="1"/>
        <v>0.89911531114909016</v>
      </c>
      <c r="H7" s="3">
        <v>17398</v>
      </c>
      <c r="I7" s="13">
        <f>E7/H7</f>
        <v>1.0281066789286124</v>
      </c>
    </row>
    <row r="8" spans="1:9" ht="36" x14ac:dyDescent="0.3">
      <c r="A8" s="11" t="s">
        <v>7</v>
      </c>
      <c r="B8" s="12" t="s">
        <v>8</v>
      </c>
      <c r="C8" s="3">
        <v>424325</v>
      </c>
      <c r="D8" s="1">
        <v>455921</v>
      </c>
      <c r="E8" s="3">
        <v>446746</v>
      </c>
      <c r="F8" s="13">
        <f>E8/C8</f>
        <v>1.0528392152241797</v>
      </c>
      <c r="G8" s="13">
        <f t="shared" si="1"/>
        <v>0.97987589955277343</v>
      </c>
      <c r="H8" s="3">
        <v>406443</v>
      </c>
      <c r="I8" s="13">
        <f t="shared" ref="I8:I10" si="2">E8/H8</f>
        <v>1.0991602758566392</v>
      </c>
    </row>
    <row r="9" spans="1:9" x14ac:dyDescent="0.3">
      <c r="A9" s="11" t="s">
        <v>9</v>
      </c>
      <c r="B9" s="12" t="s">
        <v>10</v>
      </c>
      <c r="C9" s="3"/>
      <c r="D9" s="1"/>
      <c r="E9" s="3"/>
      <c r="F9" s="13"/>
      <c r="G9" s="13"/>
      <c r="H9" s="3"/>
      <c r="I9" s="13"/>
    </row>
    <row r="10" spans="1:9" ht="24" x14ac:dyDescent="0.3">
      <c r="A10" s="11" t="s">
        <v>11</v>
      </c>
      <c r="B10" s="12" t="s">
        <v>12</v>
      </c>
      <c r="C10" s="20">
        <v>84716</v>
      </c>
      <c r="D10" s="1">
        <v>90463</v>
      </c>
      <c r="E10" s="3">
        <v>85347</v>
      </c>
      <c r="F10" s="13">
        <f t="shared" ref="F10:F69" si="3">E10/C10</f>
        <v>1.0074484158836583</v>
      </c>
      <c r="G10" s="13">
        <f t="shared" si="1"/>
        <v>0.94344649193592955</v>
      </c>
      <c r="H10" s="3">
        <v>81225</v>
      </c>
      <c r="I10" s="13">
        <f t="shared" si="2"/>
        <v>1.0507479224376732</v>
      </c>
    </row>
    <row r="11" spans="1:9" x14ac:dyDescent="0.3">
      <c r="A11" s="11" t="s">
        <v>13</v>
      </c>
      <c r="B11" s="12" t="s">
        <v>14</v>
      </c>
      <c r="C11" s="3"/>
      <c r="D11" s="1">
        <v>10200</v>
      </c>
      <c r="E11" s="3">
        <v>10113</v>
      </c>
      <c r="F11" s="13"/>
      <c r="G11" s="9">
        <f t="shared" si="1"/>
        <v>0.9914705882352941</v>
      </c>
      <c r="H11" s="3"/>
      <c r="I11" s="13"/>
    </row>
    <row r="12" spans="1:9" x14ac:dyDescent="0.3">
      <c r="A12" s="11" t="s">
        <v>15</v>
      </c>
      <c r="B12" s="12" t="s">
        <v>16</v>
      </c>
      <c r="C12" s="3"/>
      <c r="D12" s="1"/>
      <c r="E12" s="3"/>
      <c r="F12" s="13"/>
      <c r="G12" s="9"/>
      <c r="H12" s="3"/>
      <c r="I12" s="13"/>
    </row>
    <row r="13" spans="1:9" x14ac:dyDescent="0.3">
      <c r="A13" s="11" t="s">
        <v>17</v>
      </c>
      <c r="B13" s="12" t="s">
        <v>18</v>
      </c>
      <c r="C13" s="3">
        <v>1000</v>
      </c>
      <c r="D13" s="1">
        <v>1000</v>
      </c>
      <c r="E13" s="3">
        <v>0</v>
      </c>
      <c r="F13" s="13"/>
      <c r="G13" s="13">
        <f t="shared" si="1"/>
        <v>0</v>
      </c>
      <c r="H13" s="3">
        <v>0</v>
      </c>
      <c r="I13" s="13"/>
    </row>
    <row r="14" spans="1:9" ht="24" x14ac:dyDescent="0.3">
      <c r="A14" s="11" t="s">
        <v>19</v>
      </c>
      <c r="B14" s="12" t="s">
        <v>20</v>
      </c>
      <c r="C14" s="3"/>
      <c r="D14" s="1"/>
      <c r="E14" s="3"/>
      <c r="F14" s="13"/>
      <c r="G14" s="13"/>
      <c r="H14" s="3"/>
      <c r="I14" s="9"/>
    </row>
    <row r="15" spans="1:9" x14ac:dyDescent="0.3">
      <c r="A15" s="11" t="s">
        <v>21</v>
      </c>
      <c r="B15" s="12" t="s">
        <v>22</v>
      </c>
      <c r="C15" s="3">
        <v>1516464</v>
      </c>
      <c r="D15" s="1">
        <v>972675</v>
      </c>
      <c r="E15" s="3">
        <v>916358</v>
      </c>
      <c r="F15" s="13">
        <f t="shared" si="3"/>
        <v>0.60427283469966975</v>
      </c>
      <c r="G15" s="13">
        <f t="shared" si="1"/>
        <v>0.942100907291747</v>
      </c>
      <c r="H15" s="3">
        <v>839105</v>
      </c>
      <c r="I15" s="13">
        <f>E15/H15</f>
        <v>1.0920659512218376</v>
      </c>
    </row>
    <row r="16" spans="1:9" s="10" customFormat="1" x14ac:dyDescent="0.3">
      <c r="A16" s="7" t="s">
        <v>23</v>
      </c>
      <c r="B16" s="8" t="s">
        <v>24</v>
      </c>
      <c r="C16" s="2">
        <f>C18</f>
        <v>207</v>
      </c>
      <c r="D16" s="15">
        <v>207</v>
      </c>
      <c r="E16" s="2">
        <f t="shared" ref="E16" si="4">SUM(E17:E18)</f>
        <v>0</v>
      </c>
      <c r="F16" s="13">
        <f t="shared" si="3"/>
        <v>0</v>
      </c>
      <c r="G16" s="9">
        <f t="shared" si="1"/>
        <v>0</v>
      </c>
      <c r="H16" s="2">
        <v>0</v>
      </c>
      <c r="I16" s="13"/>
    </row>
    <row r="17" spans="1:9" x14ac:dyDescent="0.3">
      <c r="A17" s="11" t="s">
        <v>25</v>
      </c>
      <c r="B17" s="12" t="s">
        <v>26</v>
      </c>
      <c r="C17" s="3"/>
      <c r="D17" s="1"/>
      <c r="E17" s="3"/>
      <c r="F17" s="13"/>
      <c r="G17" s="13"/>
      <c r="H17" s="16"/>
      <c r="I17" s="13"/>
    </row>
    <row r="18" spans="1:9" x14ac:dyDescent="0.3">
      <c r="A18" s="11" t="s">
        <v>27</v>
      </c>
      <c r="B18" s="12" t="s">
        <v>28</v>
      </c>
      <c r="C18" s="3">
        <v>207</v>
      </c>
      <c r="D18" s="1">
        <v>207</v>
      </c>
      <c r="E18" s="3">
        <v>0</v>
      </c>
      <c r="F18" s="13">
        <f t="shared" si="3"/>
        <v>0</v>
      </c>
      <c r="G18" s="13">
        <f t="shared" si="1"/>
        <v>0</v>
      </c>
      <c r="H18" s="3">
        <v>0</v>
      </c>
      <c r="I18" s="13"/>
    </row>
    <row r="19" spans="1:9" s="10" customFormat="1" x14ac:dyDescent="0.3">
      <c r="A19" s="7" t="s">
        <v>29</v>
      </c>
      <c r="B19" s="8" t="s">
        <v>30</v>
      </c>
      <c r="C19" s="15">
        <f t="shared" ref="C19:E19" si="5">SUM(C20:C22)</f>
        <v>130124</v>
      </c>
      <c r="D19" s="15">
        <f t="shared" si="5"/>
        <v>162464</v>
      </c>
      <c r="E19" s="2">
        <f t="shared" si="5"/>
        <v>146474</v>
      </c>
      <c r="F19" s="9">
        <f t="shared" si="3"/>
        <v>1.125649380590821</v>
      </c>
      <c r="G19" s="9">
        <f t="shared" si="1"/>
        <v>0.90157819578491238</v>
      </c>
      <c r="H19" s="2">
        <v>170752</v>
      </c>
      <c r="I19" s="9">
        <f>E19/H19</f>
        <v>0.85781718515742134</v>
      </c>
    </row>
    <row r="20" spans="1:9" ht="24" x14ac:dyDescent="0.3">
      <c r="A20" s="11" t="s">
        <v>31</v>
      </c>
      <c r="B20" s="12" t="s">
        <v>32</v>
      </c>
      <c r="C20" s="3">
        <v>1400</v>
      </c>
      <c r="D20" s="1">
        <v>2407</v>
      </c>
      <c r="E20" s="3">
        <v>2296</v>
      </c>
      <c r="F20" s="13">
        <f t="shared" si="3"/>
        <v>1.64</v>
      </c>
      <c r="G20" s="13">
        <f t="shared" si="1"/>
        <v>0.95388450353136689</v>
      </c>
      <c r="H20" s="3">
        <v>1295</v>
      </c>
      <c r="I20" s="13">
        <f t="shared" ref="I20:I22" si="6">E20/H20</f>
        <v>1.7729729729729731</v>
      </c>
    </row>
    <row r="21" spans="1:9" x14ac:dyDescent="0.3">
      <c r="A21" s="11" t="s">
        <v>33</v>
      </c>
      <c r="B21" s="12" t="s">
        <v>34</v>
      </c>
      <c r="C21" s="3">
        <v>84479</v>
      </c>
      <c r="D21" s="1">
        <v>113661</v>
      </c>
      <c r="E21" s="3">
        <v>98989</v>
      </c>
      <c r="F21" s="13"/>
      <c r="G21" s="13">
        <f t="shared" si="1"/>
        <v>0.87091438576116698</v>
      </c>
      <c r="H21" s="3">
        <v>95625</v>
      </c>
      <c r="I21" s="13"/>
    </row>
    <row r="22" spans="1:9" ht="24" x14ac:dyDescent="0.3">
      <c r="A22" s="11" t="s">
        <v>35</v>
      </c>
      <c r="B22" s="12" t="s">
        <v>36</v>
      </c>
      <c r="C22" s="3">
        <v>44245</v>
      </c>
      <c r="D22" s="1">
        <v>46396</v>
      </c>
      <c r="E22" s="3">
        <v>45189</v>
      </c>
      <c r="F22" s="13">
        <f t="shared" si="3"/>
        <v>1.0213357441518816</v>
      </c>
      <c r="G22" s="13">
        <f t="shared" si="1"/>
        <v>0.97398482627812744</v>
      </c>
      <c r="H22" s="3">
        <v>73832</v>
      </c>
      <c r="I22" s="13">
        <f t="shared" si="6"/>
        <v>0.61205168490627371</v>
      </c>
    </row>
    <row r="23" spans="1:9" s="10" customFormat="1" x14ac:dyDescent="0.3">
      <c r="A23" s="7" t="s">
        <v>37</v>
      </c>
      <c r="B23" s="8" t="s">
        <v>38</v>
      </c>
      <c r="C23" s="15">
        <f t="shared" ref="C23:E23" si="7">SUM(C24:C33)</f>
        <v>676347</v>
      </c>
      <c r="D23" s="15">
        <f t="shared" si="7"/>
        <v>1000310</v>
      </c>
      <c r="E23" s="2">
        <f t="shared" si="7"/>
        <v>903035</v>
      </c>
      <c r="F23" s="9">
        <f t="shared" si="3"/>
        <v>1.3351652332308712</v>
      </c>
      <c r="G23" s="9">
        <f t="shared" si="1"/>
        <v>0.90275514590476957</v>
      </c>
      <c r="H23" s="2">
        <v>656770</v>
      </c>
      <c r="I23" s="9">
        <f>E23/H23</f>
        <v>1.3749638381777487</v>
      </c>
    </row>
    <row r="24" spans="1:9" x14ac:dyDescent="0.3">
      <c r="A24" s="11" t="s">
        <v>39</v>
      </c>
      <c r="B24" s="12" t="s">
        <v>40</v>
      </c>
      <c r="C24" s="3"/>
      <c r="D24" s="1"/>
      <c r="E24" s="3"/>
      <c r="F24" s="13"/>
      <c r="G24" s="9"/>
      <c r="H24" s="16"/>
      <c r="I24" s="13"/>
    </row>
    <row r="25" spans="1:9" x14ac:dyDescent="0.3">
      <c r="A25" s="11" t="s">
        <v>41</v>
      </c>
      <c r="B25" s="12" t="s">
        <v>42</v>
      </c>
      <c r="C25" s="3"/>
      <c r="D25" s="1"/>
      <c r="E25" s="3"/>
      <c r="F25" s="13"/>
      <c r="G25" s="9"/>
      <c r="H25" s="16"/>
      <c r="I25" s="13"/>
    </row>
    <row r="26" spans="1:9" x14ac:dyDescent="0.3">
      <c r="A26" s="11" t="s">
        <v>43</v>
      </c>
      <c r="B26" s="12" t="s">
        <v>44</v>
      </c>
      <c r="C26" s="3"/>
      <c r="D26" s="1"/>
      <c r="E26" s="3"/>
      <c r="F26" s="13"/>
      <c r="G26" s="9"/>
      <c r="H26" s="16"/>
      <c r="I26" s="13"/>
    </row>
    <row r="27" spans="1:9" x14ac:dyDescent="0.3">
      <c r="A27" s="11" t="s">
        <v>45</v>
      </c>
      <c r="B27" s="12" t="s">
        <v>46</v>
      </c>
      <c r="C27" s="3">
        <v>6656</v>
      </c>
      <c r="D27" s="1">
        <v>8031</v>
      </c>
      <c r="E27" s="3">
        <v>6738</v>
      </c>
      <c r="F27" s="13">
        <f t="shared" si="3"/>
        <v>1.0123197115384615</v>
      </c>
      <c r="G27" s="13">
        <f t="shared" si="1"/>
        <v>0.83899887934254758</v>
      </c>
      <c r="H27" s="3">
        <v>6256</v>
      </c>
      <c r="I27" s="13">
        <f>E27/H27</f>
        <v>1.0770460358056266</v>
      </c>
    </row>
    <row r="28" spans="1:9" x14ac:dyDescent="0.3">
      <c r="A28" s="11" t="s">
        <v>47</v>
      </c>
      <c r="B28" s="12" t="s">
        <v>48</v>
      </c>
      <c r="C28" s="3">
        <v>8855</v>
      </c>
      <c r="D28" s="1">
        <v>9232</v>
      </c>
      <c r="E28" s="3">
        <v>9232</v>
      </c>
      <c r="F28" s="13"/>
      <c r="G28" s="13">
        <f t="shared" si="1"/>
        <v>1</v>
      </c>
      <c r="H28" s="3">
        <v>3021</v>
      </c>
      <c r="I28" s="13"/>
    </row>
    <row r="29" spans="1:9" x14ac:dyDescent="0.3">
      <c r="A29" s="11" t="s">
        <v>49</v>
      </c>
      <c r="B29" s="12" t="s">
        <v>50</v>
      </c>
      <c r="C29" s="3"/>
      <c r="D29" s="1"/>
      <c r="E29" s="3"/>
      <c r="F29" s="13"/>
      <c r="G29" s="13"/>
      <c r="H29" s="3"/>
      <c r="I29" s="13"/>
    </row>
    <row r="30" spans="1:9" x14ac:dyDescent="0.3">
      <c r="A30" s="11" t="s">
        <v>51</v>
      </c>
      <c r="B30" s="12" t="s">
        <v>52</v>
      </c>
      <c r="C30" s="3">
        <v>3486</v>
      </c>
      <c r="D30" s="1">
        <v>3486</v>
      </c>
      <c r="E30" s="3">
        <v>3477</v>
      </c>
      <c r="F30" s="13">
        <f>E30/C30</f>
        <v>0.9974182444061962</v>
      </c>
      <c r="G30" s="13">
        <f>E30/D30</f>
        <v>0.9974182444061962</v>
      </c>
      <c r="H30" s="3">
        <v>2041</v>
      </c>
      <c r="I30" s="13">
        <f t="shared" ref="I30:I37" si="8">E30/H30</f>
        <v>1.7035766780989712</v>
      </c>
    </row>
    <row r="31" spans="1:9" x14ac:dyDescent="0.3">
      <c r="A31" s="11" t="s">
        <v>53</v>
      </c>
      <c r="B31" s="12" t="s">
        <v>54</v>
      </c>
      <c r="C31" s="20">
        <v>610583</v>
      </c>
      <c r="D31" s="1">
        <v>923156</v>
      </c>
      <c r="E31" s="3">
        <v>828083</v>
      </c>
      <c r="F31" s="13">
        <f t="shared" si="3"/>
        <v>1.35621692710082</v>
      </c>
      <c r="G31" s="13">
        <f>E31/D31</f>
        <v>0.8970130725467852</v>
      </c>
      <c r="H31" s="3">
        <v>599033</v>
      </c>
      <c r="I31" s="13">
        <f t="shared" si="8"/>
        <v>1.3823662469346429</v>
      </c>
    </row>
    <row r="32" spans="1:9" x14ac:dyDescent="0.3">
      <c r="A32" s="11" t="s">
        <v>55</v>
      </c>
      <c r="B32" s="12" t="s">
        <v>56</v>
      </c>
      <c r="C32" s="3"/>
      <c r="D32" s="1"/>
      <c r="E32" s="3"/>
      <c r="F32" s="13"/>
      <c r="G32" s="13"/>
      <c r="H32" s="3"/>
      <c r="I32" s="13" t="e">
        <f t="shared" si="8"/>
        <v>#DIV/0!</v>
      </c>
    </row>
    <row r="33" spans="1:9" x14ac:dyDescent="0.3">
      <c r="A33" s="11" t="s">
        <v>57</v>
      </c>
      <c r="B33" s="12" t="s">
        <v>58</v>
      </c>
      <c r="C33" s="3">
        <v>46767</v>
      </c>
      <c r="D33" s="1">
        <v>56405</v>
      </c>
      <c r="E33" s="3">
        <v>55505</v>
      </c>
      <c r="F33" s="13">
        <f t="shared" si="3"/>
        <v>1.1868411486732098</v>
      </c>
      <c r="G33" s="13">
        <f t="shared" si="1"/>
        <v>0.98404396773335701</v>
      </c>
      <c r="H33" s="3">
        <v>46419</v>
      </c>
      <c r="I33" s="13">
        <f t="shared" si="8"/>
        <v>1.1957388138477778</v>
      </c>
    </row>
    <row r="34" spans="1:9" s="10" customFormat="1" x14ac:dyDescent="0.3">
      <c r="A34" s="7" t="s">
        <v>59</v>
      </c>
      <c r="B34" s="8" t="s">
        <v>60</v>
      </c>
      <c r="C34" s="15">
        <f t="shared" ref="C34:D34" si="9">SUM(C35:C39)</f>
        <v>1617724</v>
      </c>
      <c r="D34" s="15">
        <f t="shared" si="9"/>
        <v>1894485</v>
      </c>
      <c r="E34" s="2">
        <f>SUM(E35:E39)</f>
        <v>1789815</v>
      </c>
      <c r="F34" s="9">
        <f t="shared" si="3"/>
        <v>1.1063784675259809</v>
      </c>
      <c r="G34" s="9">
        <f t="shared" si="1"/>
        <v>0.94475015637495152</v>
      </c>
      <c r="H34" s="2">
        <v>1233153</v>
      </c>
      <c r="I34" s="9">
        <f t="shared" si="8"/>
        <v>1.4514135715519485</v>
      </c>
    </row>
    <row r="35" spans="1:9" x14ac:dyDescent="0.3">
      <c r="A35" s="11" t="s">
        <v>61</v>
      </c>
      <c r="B35" s="12" t="s">
        <v>62</v>
      </c>
      <c r="C35" s="3">
        <v>83990</v>
      </c>
      <c r="D35" s="1">
        <v>96103</v>
      </c>
      <c r="E35" s="3">
        <v>83792</v>
      </c>
      <c r="F35" s="13">
        <f t="shared" si="3"/>
        <v>0.997642576497202</v>
      </c>
      <c r="G35" s="13">
        <f t="shared" si="1"/>
        <v>0.87189785958815025</v>
      </c>
      <c r="H35" s="3">
        <v>63411</v>
      </c>
      <c r="I35" s="13">
        <f t="shared" si="8"/>
        <v>1.3214111116367822</v>
      </c>
    </row>
    <row r="36" spans="1:9" x14ac:dyDescent="0.3">
      <c r="A36" s="11" t="s">
        <v>63</v>
      </c>
      <c r="B36" s="12" t="s">
        <v>64</v>
      </c>
      <c r="C36" s="3">
        <v>453907</v>
      </c>
      <c r="D36" s="1">
        <v>441995</v>
      </c>
      <c r="E36" s="3">
        <v>432871</v>
      </c>
      <c r="F36" s="13">
        <f t="shared" si="3"/>
        <v>0.95365570480296624</v>
      </c>
      <c r="G36" s="13">
        <f t="shared" si="1"/>
        <v>0.97935723254787954</v>
      </c>
      <c r="H36" s="3">
        <v>254811</v>
      </c>
      <c r="I36" s="13">
        <f t="shared" si="8"/>
        <v>1.6987924383170272</v>
      </c>
    </row>
    <row r="37" spans="1:9" x14ac:dyDescent="0.3">
      <c r="A37" s="11" t="s">
        <v>65</v>
      </c>
      <c r="B37" s="12" t="s">
        <v>66</v>
      </c>
      <c r="C37" s="3">
        <v>1079827</v>
      </c>
      <c r="D37" s="1">
        <v>1356387</v>
      </c>
      <c r="E37" s="3">
        <v>1273152</v>
      </c>
      <c r="F37" s="13">
        <f t="shared" si="3"/>
        <v>1.179033308113244</v>
      </c>
      <c r="G37" s="13">
        <f t="shared" si="1"/>
        <v>0.93863477016515195</v>
      </c>
      <c r="H37" s="3">
        <v>914931</v>
      </c>
      <c r="I37" s="13">
        <f t="shared" si="8"/>
        <v>1.3915278857094142</v>
      </c>
    </row>
    <row r="38" spans="1:9" ht="24" x14ac:dyDescent="0.3">
      <c r="A38" s="11" t="s">
        <v>67</v>
      </c>
      <c r="B38" s="12" t="s">
        <v>68</v>
      </c>
      <c r="C38" s="3"/>
      <c r="D38" s="1"/>
      <c r="E38" s="3"/>
      <c r="F38" s="13"/>
      <c r="G38" s="9"/>
      <c r="H38" s="3"/>
      <c r="I38" s="13"/>
    </row>
    <row r="39" spans="1:9" x14ac:dyDescent="0.3">
      <c r="A39" s="11" t="s">
        <v>69</v>
      </c>
      <c r="B39" s="12" t="s">
        <v>70</v>
      </c>
      <c r="C39" s="3"/>
      <c r="D39" s="1"/>
      <c r="E39" s="3"/>
      <c r="F39" s="13"/>
      <c r="G39" s="9"/>
      <c r="H39" s="3"/>
      <c r="I39" s="9"/>
    </row>
    <row r="40" spans="1:9" s="10" customFormat="1" x14ac:dyDescent="0.3">
      <c r="A40" s="7" t="s">
        <v>71</v>
      </c>
      <c r="B40" s="8" t="s">
        <v>72</v>
      </c>
      <c r="C40" s="15">
        <f>SUM(C41:C43)</f>
        <v>40329</v>
      </c>
      <c r="D40" s="15">
        <f>SUM(D41:D43)</f>
        <v>15632</v>
      </c>
      <c r="E40" s="2">
        <f>SUM(E41:E43)</f>
        <v>15355</v>
      </c>
      <c r="F40" s="9">
        <f t="shared" si="3"/>
        <v>0.38074338565300403</v>
      </c>
      <c r="G40" s="9">
        <f t="shared" si="1"/>
        <v>0.98227993858751284</v>
      </c>
      <c r="H40" s="2">
        <v>15793</v>
      </c>
      <c r="I40" s="9">
        <f>E40/H40</f>
        <v>0.9722661938833661</v>
      </c>
    </row>
    <row r="41" spans="1:9" s="10" customFormat="1" x14ac:dyDescent="0.3">
      <c r="A41" s="11" t="s">
        <v>162</v>
      </c>
      <c r="B41" s="12" t="s">
        <v>161</v>
      </c>
      <c r="C41" s="3"/>
      <c r="D41" s="1"/>
      <c r="E41" s="3"/>
      <c r="F41" s="13" t="e">
        <f t="shared" si="3"/>
        <v>#DIV/0!</v>
      </c>
      <c r="G41" s="13" t="e">
        <f t="shared" si="1"/>
        <v>#DIV/0!</v>
      </c>
      <c r="H41" s="3">
        <v>0</v>
      </c>
      <c r="I41" s="9"/>
    </row>
    <row r="42" spans="1:9" x14ac:dyDescent="0.3">
      <c r="A42" s="11" t="s">
        <v>73</v>
      </c>
      <c r="B42" s="12" t="s">
        <v>74</v>
      </c>
      <c r="C42" s="3">
        <v>4213</v>
      </c>
      <c r="D42" s="1">
        <v>5368</v>
      </c>
      <c r="E42" s="3">
        <v>5090</v>
      </c>
      <c r="F42" s="13">
        <f t="shared" si="3"/>
        <v>1.2081652029432708</v>
      </c>
      <c r="G42" s="13">
        <f t="shared" si="1"/>
        <v>0.94821162444113261</v>
      </c>
      <c r="H42" s="3">
        <v>4455</v>
      </c>
      <c r="I42" s="13">
        <f>E42/H42</f>
        <v>1.1425364758698091</v>
      </c>
    </row>
    <row r="43" spans="1:9" x14ac:dyDescent="0.3">
      <c r="A43" s="11" t="s">
        <v>75</v>
      </c>
      <c r="B43" s="12" t="s">
        <v>76</v>
      </c>
      <c r="C43" s="3">
        <v>36116</v>
      </c>
      <c r="D43" s="1">
        <v>10264</v>
      </c>
      <c r="E43" s="3">
        <v>10265</v>
      </c>
      <c r="F43" s="13"/>
      <c r="G43" s="13">
        <f t="shared" si="1"/>
        <v>1.0000974279033514</v>
      </c>
      <c r="H43" s="3">
        <v>11338</v>
      </c>
      <c r="I43" s="13">
        <f t="shared" ref="I43" si="10">E43/H43</f>
        <v>0.90536249779502553</v>
      </c>
    </row>
    <row r="44" spans="1:9" s="10" customFormat="1" x14ac:dyDescent="0.3">
      <c r="A44" s="7" t="s">
        <v>77</v>
      </c>
      <c r="B44" s="8" t="s">
        <v>78</v>
      </c>
      <c r="C44" s="15">
        <f t="shared" ref="C44:E44" si="11">SUM(C45:C52)</f>
        <v>6315682</v>
      </c>
      <c r="D44" s="15">
        <f t="shared" si="11"/>
        <v>8110929</v>
      </c>
      <c r="E44" s="2">
        <f t="shared" si="11"/>
        <v>7619215</v>
      </c>
      <c r="F44" s="9">
        <f t="shared" si="3"/>
        <v>1.2063962371759693</v>
      </c>
      <c r="G44" s="9">
        <f t="shared" si="1"/>
        <v>0.93937636490222021</v>
      </c>
      <c r="H44" s="2">
        <v>5237786</v>
      </c>
      <c r="I44" s="9">
        <f>E44/H44</f>
        <v>1.454663287121696</v>
      </c>
    </row>
    <row r="45" spans="1:9" x14ac:dyDescent="0.3">
      <c r="A45" s="11" t="s">
        <v>79</v>
      </c>
      <c r="B45" s="12" t="s">
        <v>80</v>
      </c>
      <c r="C45" s="3">
        <v>1840132</v>
      </c>
      <c r="D45" s="1">
        <v>2014279</v>
      </c>
      <c r="E45" s="3">
        <v>2001990</v>
      </c>
      <c r="F45" s="13">
        <f t="shared" si="3"/>
        <v>1.087959994174331</v>
      </c>
      <c r="G45" s="13">
        <f t="shared" si="1"/>
        <v>0.99389905767771003</v>
      </c>
      <c r="H45" s="3">
        <v>1540784</v>
      </c>
      <c r="I45" s="13">
        <f>E45/H45</f>
        <v>1.2993320283699727</v>
      </c>
    </row>
    <row r="46" spans="1:9" x14ac:dyDescent="0.3">
      <c r="A46" s="11" t="s">
        <v>81</v>
      </c>
      <c r="B46" s="12" t="s">
        <v>82</v>
      </c>
      <c r="C46" s="3">
        <v>3815363</v>
      </c>
      <c r="D46" s="1">
        <v>5371742</v>
      </c>
      <c r="E46" s="3">
        <v>4912579</v>
      </c>
      <c r="F46" s="13">
        <f t="shared" si="3"/>
        <v>1.2875784034179709</v>
      </c>
      <c r="G46" s="13">
        <f t="shared" si="1"/>
        <v>0.91452251429796894</v>
      </c>
      <c r="H46" s="3">
        <v>3070594</v>
      </c>
      <c r="I46" s="13">
        <f>E46/H46</f>
        <v>1.5998790462040895</v>
      </c>
    </row>
    <row r="47" spans="1:9" x14ac:dyDescent="0.3">
      <c r="A47" s="11" t="s">
        <v>83</v>
      </c>
      <c r="B47" s="12" t="s">
        <v>84</v>
      </c>
      <c r="C47" s="3">
        <v>571732</v>
      </c>
      <c r="D47" s="1">
        <v>627719</v>
      </c>
      <c r="E47" s="3">
        <v>609821</v>
      </c>
      <c r="F47" s="13">
        <f t="shared" si="3"/>
        <v>1.0666203745810974</v>
      </c>
      <c r="G47" s="13">
        <f t="shared" si="1"/>
        <v>0.97148724190282598</v>
      </c>
      <c r="H47" s="3">
        <v>536487</v>
      </c>
      <c r="I47" s="13">
        <f>E47/H47</f>
        <v>1.1366929673971597</v>
      </c>
    </row>
    <row r="48" spans="1:9" x14ac:dyDescent="0.3">
      <c r="A48" s="11" t="s">
        <v>85</v>
      </c>
      <c r="B48" s="12" t="s">
        <v>86</v>
      </c>
      <c r="C48" s="3"/>
      <c r="D48" s="1"/>
      <c r="E48" s="3"/>
      <c r="F48" s="13"/>
      <c r="G48" s="13"/>
      <c r="H48" s="3"/>
      <c r="I48" s="13"/>
    </row>
    <row r="49" spans="1:9" ht="24" x14ac:dyDescent="0.3">
      <c r="A49" s="11" t="s">
        <v>87</v>
      </c>
      <c r="B49" s="12" t="s">
        <v>88</v>
      </c>
      <c r="C49" s="3"/>
      <c r="D49" s="1"/>
      <c r="E49" s="3"/>
      <c r="F49" s="13"/>
      <c r="G49" s="13"/>
      <c r="H49" s="3"/>
      <c r="I49" s="13"/>
    </row>
    <row r="50" spans="1:9" x14ac:dyDescent="0.3">
      <c r="A50" s="11" t="s">
        <v>89</v>
      </c>
      <c r="B50" s="12" t="s">
        <v>90</v>
      </c>
      <c r="C50" s="3"/>
      <c r="D50" s="1"/>
      <c r="E50" s="3"/>
      <c r="F50" s="13"/>
      <c r="G50" s="13"/>
      <c r="H50" s="3"/>
      <c r="I50" s="13"/>
    </row>
    <row r="51" spans="1:9" x14ac:dyDescent="0.3">
      <c r="A51" s="11" t="s">
        <v>91</v>
      </c>
      <c r="B51" s="12" t="s">
        <v>92</v>
      </c>
      <c r="C51" s="3">
        <v>24719</v>
      </c>
      <c r="D51" s="1">
        <v>24819</v>
      </c>
      <c r="E51" s="3">
        <v>24594</v>
      </c>
      <c r="F51" s="13">
        <f t="shared" si="3"/>
        <v>0.9949431611311137</v>
      </c>
      <c r="G51" s="13">
        <f t="shared" si="1"/>
        <v>0.99093436480116037</v>
      </c>
      <c r="H51" s="3">
        <v>24151</v>
      </c>
      <c r="I51" s="13">
        <f t="shared" ref="I51:I56" si="12">E51/H51</f>
        <v>1.0183429257587677</v>
      </c>
    </row>
    <row r="52" spans="1:9" x14ac:dyDescent="0.3">
      <c r="A52" s="11" t="s">
        <v>93</v>
      </c>
      <c r="B52" s="12" t="s">
        <v>94</v>
      </c>
      <c r="C52" s="3">
        <v>63736</v>
      </c>
      <c r="D52" s="1">
        <v>72370</v>
      </c>
      <c r="E52" s="3">
        <v>70231</v>
      </c>
      <c r="F52" s="13">
        <f t="shared" si="3"/>
        <v>1.1019047320195807</v>
      </c>
      <c r="G52" s="13">
        <f t="shared" si="1"/>
        <v>0.97044355395882276</v>
      </c>
      <c r="H52" s="3">
        <v>65770</v>
      </c>
      <c r="I52" s="13">
        <f t="shared" si="12"/>
        <v>1.0678272768739547</v>
      </c>
    </row>
    <row r="53" spans="1:9" s="10" customFormat="1" x14ac:dyDescent="0.3">
      <c r="A53" s="7" t="s">
        <v>95</v>
      </c>
      <c r="B53" s="8" t="s">
        <v>96</v>
      </c>
      <c r="C53" s="15">
        <f t="shared" ref="C53:E53" si="13">SUM(C54:C55)</f>
        <v>668986</v>
      </c>
      <c r="D53" s="15">
        <f t="shared" si="13"/>
        <v>867470</v>
      </c>
      <c r="E53" s="2">
        <f t="shared" si="13"/>
        <v>862984</v>
      </c>
      <c r="F53" s="9">
        <f t="shared" si="3"/>
        <v>1.2899881312912378</v>
      </c>
      <c r="G53" s="9">
        <f t="shared" si="1"/>
        <v>0.99482863960713341</v>
      </c>
      <c r="H53" s="2">
        <v>663447</v>
      </c>
      <c r="I53" s="9">
        <f t="shared" si="12"/>
        <v>1.3007580108132224</v>
      </c>
    </row>
    <row r="54" spans="1:9" x14ac:dyDescent="0.3">
      <c r="A54" s="11" t="s">
        <v>97</v>
      </c>
      <c r="B54" s="12" t="s">
        <v>98</v>
      </c>
      <c r="C54" s="3">
        <v>651181</v>
      </c>
      <c r="D54" s="1">
        <v>846743</v>
      </c>
      <c r="E54" s="3">
        <v>842268</v>
      </c>
      <c r="F54" s="13">
        <f t="shared" si="3"/>
        <v>1.2934468296832986</v>
      </c>
      <c r="G54" s="13">
        <f t="shared" si="1"/>
        <v>0.99471504340750383</v>
      </c>
      <c r="H54" s="3">
        <v>646555</v>
      </c>
      <c r="I54" s="13">
        <f t="shared" si="12"/>
        <v>1.3027012396470525</v>
      </c>
    </row>
    <row r="55" spans="1:9" x14ac:dyDescent="0.3">
      <c r="A55" s="11" t="s">
        <v>99</v>
      </c>
      <c r="B55" s="12" t="s">
        <v>100</v>
      </c>
      <c r="C55" s="3">
        <v>17805</v>
      </c>
      <c r="D55" s="1">
        <v>20727</v>
      </c>
      <c r="E55" s="3">
        <v>20716</v>
      </c>
      <c r="F55" s="13">
        <f t="shared" si="3"/>
        <v>1.1634934007301321</v>
      </c>
      <c r="G55" s="13">
        <f t="shared" si="1"/>
        <v>0.99946929126260431</v>
      </c>
      <c r="H55" s="3">
        <v>16892</v>
      </c>
      <c r="I55" s="13">
        <f t="shared" si="12"/>
        <v>1.2263793511721526</v>
      </c>
    </row>
    <row r="56" spans="1:9" s="10" customFormat="1" x14ac:dyDescent="0.3">
      <c r="A56" s="7" t="s">
        <v>101</v>
      </c>
      <c r="B56" s="8" t="s">
        <v>102</v>
      </c>
      <c r="C56" s="2">
        <f t="shared" ref="C56:E56" si="14">SUM(C57:C63)</f>
        <v>0</v>
      </c>
      <c r="D56" s="2">
        <f t="shared" si="14"/>
        <v>3857</v>
      </c>
      <c r="E56" s="2">
        <f t="shared" si="14"/>
        <v>3837</v>
      </c>
      <c r="F56" s="9" t="e">
        <f t="shared" si="3"/>
        <v>#DIV/0!</v>
      </c>
      <c r="G56" s="9">
        <f t="shared" si="1"/>
        <v>0.99481462276380606</v>
      </c>
      <c r="H56" s="2">
        <v>14738</v>
      </c>
      <c r="I56" s="9">
        <f t="shared" si="12"/>
        <v>0.26034740127561407</v>
      </c>
    </row>
    <row r="57" spans="1:9" x14ac:dyDescent="0.3">
      <c r="A57" s="11" t="s">
        <v>103</v>
      </c>
      <c r="B57" s="12" t="s">
        <v>104</v>
      </c>
      <c r="C57" s="3"/>
      <c r="D57" s="1"/>
      <c r="E57" s="3"/>
      <c r="F57" s="13"/>
      <c r="G57" s="13"/>
      <c r="H57" s="3"/>
      <c r="I57" s="9"/>
    </row>
    <row r="58" spans="1:9" x14ac:dyDescent="0.3">
      <c r="A58" s="11" t="s">
        <v>105</v>
      </c>
      <c r="B58" s="12" t="s">
        <v>106</v>
      </c>
      <c r="C58" s="3"/>
      <c r="D58" s="1"/>
      <c r="E58" s="3"/>
      <c r="F58" s="13"/>
      <c r="G58" s="13"/>
      <c r="H58" s="3"/>
      <c r="I58" s="9"/>
    </row>
    <row r="59" spans="1:9" x14ac:dyDescent="0.3">
      <c r="A59" s="11" t="s">
        <v>107</v>
      </c>
      <c r="B59" s="12" t="s">
        <v>108</v>
      </c>
      <c r="C59" s="3"/>
      <c r="D59" s="1"/>
      <c r="E59" s="3"/>
      <c r="F59" s="13"/>
      <c r="G59" s="13"/>
      <c r="H59" s="3"/>
      <c r="I59" s="9"/>
    </row>
    <row r="60" spans="1:9" x14ac:dyDescent="0.3">
      <c r="A60" s="11" t="s">
        <v>109</v>
      </c>
      <c r="B60" s="12" t="s">
        <v>110</v>
      </c>
      <c r="C60" s="3"/>
      <c r="D60" s="1"/>
      <c r="E60" s="3"/>
      <c r="F60" s="13"/>
      <c r="G60" s="13"/>
      <c r="H60" s="3"/>
      <c r="I60" s="9"/>
    </row>
    <row r="61" spans="1:9" ht="24" x14ac:dyDescent="0.3">
      <c r="A61" s="11" t="s">
        <v>111</v>
      </c>
      <c r="B61" s="12" t="s">
        <v>112</v>
      </c>
      <c r="C61" s="3"/>
      <c r="D61" s="1"/>
      <c r="E61" s="3"/>
      <c r="F61" s="13"/>
      <c r="G61" s="13"/>
      <c r="H61" s="3"/>
      <c r="I61" s="9"/>
    </row>
    <row r="62" spans="1:9" x14ac:dyDescent="0.3">
      <c r="A62" s="11" t="s">
        <v>113</v>
      </c>
      <c r="B62" s="12" t="s">
        <v>114</v>
      </c>
      <c r="C62" s="3"/>
      <c r="D62" s="1"/>
      <c r="E62" s="3"/>
      <c r="F62" s="13"/>
      <c r="G62" s="13"/>
      <c r="H62" s="3"/>
      <c r="I62" s="9"/>
    </row>
    <row r="63" spans="1:9" x14ac:dyDescent="0.3">
      <c r="A63" s="11" t="s">
        <v>115</v>
      </c>
      <c r="B63" s="12" t="s">
        <v>116</v>
      </c>
      <c r="C63" s="3">
        <v>0</v>
      </c>
      <c r="D63" s="1">
        <v>3857</v>
      </c>
      <c r="E63" s="3">
        <v>3837</v>
      </c>
      <c r="F63" s="13" t="e">
        <f t="shared" si="3"/>
        <v>#DIV/0!</v>
      </c>
      <c r="G63" s="13">
        <f t="shared" si="1"/>
        <v>0.99481462276380606</v>
      </c>
      <c r="H63" s="3">
        <v>14738</v>
      </c>
      <c r="I63" s="13">
        <f t="shared" ref="I63:I78" si="15">E63/H63</f>
        <v>0.26034740127561407</v>
      </c>
    </row>
    <row r="64" spans="1:9" s="10" customFormat="1" x14ac:dyDescent="0.3">
      <c r="A64" s="7" t="s">
        <v>117</v>
      </c>
      <c r="B64" s="8" t="s">
        <v>118</v>
      </c>
      <c r="C64" s="15">
        <f t="shared" ref="C64:E64" si="16">SUM(C65:C69)</f>
        <v>262451</v>
      </c>
      <c r="D64" s="15">
        <f t="shared" si="16"/>
        <v>239261</v>
      </c>
      <c r="E64" s="2">
        <f t="shared" si="16"/>
        <v>212319</v>
      </c>
      <c r="F64" s="9">
        <f t="shared" si="3"/>
        <v>0.80898529630292892</v>
      </c>
      <c r="G64" s="9">
        <f t="shared" si="1"/>
        <v>0.88739493690990179</v>
      </c>
      <c r="H64" s="15">
        <v>175265</v>
      </c>
      <c r="I64" s="9">
        <f t="shared" si="15"/>
        <v>1.2114169971186488</v>
      </c>
    </row>
    <row r="65" spans="1:9" x14ac:dyDescent="0.3">
      <c r="A65" s="11" t="s">
        <v>119</v>
      </c>
      <c r="B65" s="12" t="s">
        <v>120</v>
      </c>
      <c r="C65" s="3">
        <v>28000</v>
      </c>
      <c r="D65" s="1">
        <v>28350</v>
      </c>
      <c r="E65" s="3">
        <v>26391</v>
      </c>
      <c r="F65" s="13">
        <f t="shared" si="3"/>
        <v>0.94253571428571425</v>
      </c>
      <c r="G65" s="13">
        <f t="shared" si="1"/>
        <v>0.93089947089947089</v>
      </c>
      <c r="H65" s="3">
        <v>25849</v>
      </c>
      <c r="I65" s="13">
        <f t="shared" si="15"/>
        <v>1.0209679291268521</v>
      </c>
    </row>
    <row r="66" spans="1:9" x14ac:dyDescent="0.3">
      <c r="A66" s="11" t="s">
        <v>121</v>
      </c>
      <c r="B66" s="12" t="s">
        <v>122</v>
      </c>
      <c r="C66" s="3"/>
      <c r="D66" s="1"/>
      <c r="E66" s="3"/>
      <c r="F66" s="13"/>
      <c r="G66" s="9"/>
      <c r="H66" s="3"/>
      <c r="I66" s="13"/>
    </row>
    <row r="67" spans="1:9" x14ac:dyDescent="0.3">
      <c r="A67" s="11" t="s">
        <v>123</v>
      </c>
      <c r="B67" s="12" t="s">
        <v>124</v>
      </c>
      <c r="C67" s="3">
        <v>47795</v>
      </c>
      <c r="D67" s="1">
        <v>19859</v>
      </c>
      <c r="E67" s="3">
        <v>19858</v>
      </c>
      <c r="F67" s="13">
        <f t="shared" si="3"/>
        <v>0.41548279108693376</v>
      </c>
      <c r="G67" s="13">
        <f t="shared" si="1"/>
        <v>0.99994964499723049</v>
      </c>
      <c r="H67" s="3">
        <v>44305</v>
      </c>
      <c r="I67" s="13">
        <f t="shared" si="15"/>
        <v>0.44821126283715157</v>
      </c>
    </row>
    <row r="68" spans="1:9" x14ac:dyDescent="0.3">
      <c r="A68" s="11" t="s">
        <v>125</v>
      </c>
      <c r="B68" s="12" t="s">
        <v>126</v>
      </c>
      <c r="C68" s="3">
        <v>186156</v>
      </c>
      <c r="D68" s="1">
        <v>190552</v>
      </c>
      <c r="E68" s="3">
        <v>165584</v>
      </c>
      <c r="F68" s="13">
        <f t="shared" si="3"/>
        <v>0.88949053482025831</v>
      </c>
      <c r="G68" s="13">
        <f t="shared" si="1"/>
        <v>0.8689701498803476</v>
      </c>
      <c r="H68" s="3">
        <v>105111</v>
      </c>
      <c r="I68" s="13">
        <f t="shared" si="15"/>
        <v>1.5753251324789983</v>
      </c>
    </row>
    <row r="69" spans="1:9" x14ac:dyDescent="0.3">
      <c r="A69" s="11" t="s">
        <v>127</v>
      </c>
      <c r="B69" s="12" t="s">
        <v>128</v>
      </c>
      <c r="C69" s="3">
        <v>500</v>
      </c>
      <c r="D69" s="1">
        <v>500</v>
      </c>
      <c r="E69" s="3">
        <v>486</v>
      </c>
      <c r="F69" s="13">
        <f t="shared" si="3"/>
        <v>0.97199999999999998</v>
      </c>
      <c r="G69" s="13">
        <f t="shared" ref="G69:G78" si="17">E69/D69</f>
        <v>0.97199999999999998</v>
      </c>
      <c r="H69" s="3"/>
      <c r="I69" s="13"/>
    </row>
    <row r="70" spans="1:9" s="10" customFormat="1" x14ac:dyDescent="0.3">
      <c r="A70" s="7" t="s">
        <v>129</v>
      </c>
      <c r="B70" s="8" t="s">
        <v>130</v>
      </c>
      <c r="C70" s="15">
        <f t="shared" ref="C70:E70" si="18">SUM(C71:C74)</f>
        <v>451001</v>
      </c>
      <c r="D70" s="15">
        <f t="shared" si="18"/>
        <v>533846</v>
      </c>
      <c r="E70" s="2">
        <f t="shared" si="18"/>
        <v>456681</v>
      </c>
      <c r="F70" s="9">
        <f t="shared" ref="F70:F75" si="19">E70/C70</f>
        <v>1.0125942071081881</v>
      </c>
      <c r="G70" s="9">
        <f t="shared" si="17"/>
        <v>0.85545456929526498</v>
      </c>
      <c r="H70" s="2">
        <v>474245</v>
      </c>
      <c r="I70" s="9">
        <f t="shared" si="15"/>
        <v>0.96296429060928423</v>
      </c>
    </row>
    <row r="71" spans="1:9" x14ac:dyDescent="0.3">
      <c r="A71" s="11" t="s">
        <v>131</v>
      </c>
      <c r="B71" s="12" t="s">
        <v>132</v>
      </c>
      <c r="C71" s="3">
        <v>318245</v>
      </c>
      <c r="D71" s="1">
        <v>400151</v>
      </c>
      <c r="E71" s="3">
        <v>323212</v>
      </c>
      <c r="F71" s="13">
        <f t="shared" si="19"/>
        <v>1.0156074722305142</v>
      </c>
      <c r="G71" s="13">
        <f t="shared" si="17"/>
        <v>0.80772508378087271</v>
      </c>
      <c r="H71" s="3">
        <v>346142</v>
      </c>
      <c r="I71" s="13">
        <f t="shared" si="15"/>
        <v>0.93375551074414542</v>
      </c>
    </row>
    <row r="72" spans="1:9" x14ac:dyDescent="0.3">
      <c r="A72" s="11" t="s">
        <v>133</v>
      </c>
      <c r="B72" s="12" t="s">
        <v>134</v>
      </c>
      <c r="C72" s="3">
        <v>2000</v>
      </c>
      <c r="D72" s="1">
        <v>1681</v>
      </c>
      <c r="E72" s="3">
        <v>1681</v>
      </c>
      <c r="F72" s="13">
        <f t="shared" si="19"/>
        <v>0.84050000000000002</v>
      </c>
      <c r="G72" s="13">
        <f t="shared" si="17"/>
        <v>1</v>
      </c>
      <c r="H72" s="3"/>
      <c r="I72" s="13"/>
    </row>
    <row r="73" spans="1:9" x14ac:dyDescent="0.3">
      <c r="A73" s="11" t="s">
        <v>135</v>
      </c>
      <c r="B73" s="12" t="s">
        <v>136</v>
      </c>
      <c r="C73" s="3">
        <v>106896</v>
      </c>
      <c r="D73" s="1">
        <v>105605</v>
      </c>
      <c r="E73" s="3">
        <v>105550</v>
      </c>
      <c r="F73" s="13">
        <f t="shared" si="19"/>
        <v>0.98740832210746898</v>
      </c>
      <c r="G73" s="13">
        <f t="shared" si="17"/>
        <v>0.99947919132616825</v>
      </c>
      <c r="H73" s="3">
        <v>103276</v>
      </c>
      <c r="I73" s="13">
        <f t="shared" si="15"/>
        <v>1.0220186684224795</v>
      </c>
    </row>
    <row r="74" spans="1:9" x14ac:dyDescent="0.3">
      <c r="A74" s="11" t="s">
        <v>137</v>
      </c>
      <c r="B74" s="12" t="s">
        <v>138</v>
      </c>
      <c r="C74" s="3">
        <v>23860</v>
      </c>
      <c r="D74" s="1">
        <v>26409</v>
      </c>
      <c r="E74" s="3">
        <v>26238</v>
      </c>
      <c r="F74" s="13">
        <f t="shared" si="19"/>
        <v>1.0996647108130764</v>
      </c>
      <c r="G74" s="13">
        <f t="shared" si="17"/>
        <v>0.99352493468135861</v>
      </c>
      <c r="H74" s="3">
        <v>24827</v>
      </c>
      <c r="I74" s="13">
        <f t="shared" si="15"/>
        <v>1.0568332863414831</v>
      </c>
    </row>
    <row r="75" spans="1:9" s="10" customFormat="1" x14ac:dyDescent="0.3">
      <c r="A75" s="7" t="s">
        <v>139</v>
      </c>
      <c r="B75" s="8" t="s">
        <v>140</v>
      </c>
      <c r="C75" s="15">
        <f t="shared" ref="C75:E75" si="20">SUM(C76:C78)</f>
        <v>23400</v>
      </c>
      <c r="D75" s="15">
        <f t="shared" si="20"/>
        <v>28956</v>
      </c>
      <c r="E75" s="2">
        <f t="shared" si="20"/>
        <v>27983</v>
      </c>
      <c r="F75" s="9">
        <f t="shared" si="19"/>
        <v>1.1958547008547009</v>
      </c>
      <c r="G75" s="9">
        <f t="shared" si="17"/>
        <v>0.96639729244370765</v>
      </c>
      <c r="H75" s="2">
        <v>24894</v>
      </c>
      <c r="I75" s="9">
        <f t="shared" si="15"/>
        <v>1.1240861251707239</v>
      </c>
    </row>
    <row r="76" spans="1:9" x14ac:dyDescent="0.3">
      <c r="A76" s="11" t="s">
        <v>141</v>
      </c>
      <c r="B76" s="12" t="s">
        <v>142</v>
      </c>
      <c r="C76" s="3"/>
      <c r="D76" s="1"/>
      <c r="E76" s="3"/>
      <c r="F76" s="13"/>
      <c r="G76" s="9"/>
      <c r="H76" s="3"/>
      <c r="I76" s="9"/>
    </row>
    <row r="77" spans="1:9" x14ac:dyDescent="0.3">
      <c r="A77" s="11" t="s">
        <v>143</v>
      </c>
      <c r="B77" s="12" t="s">
        <v>144</v>
      </c>
      <c r="C77" s="3"/>
      <c r="D77" s="1"/>
      <c r="E77" s="3"/>
      <c r="F77" s="13"/>
      <c r="G77" s="9"/>
      <c r="H77" s="3"/>
      <c r="I77" s="9"/>
    </row>
    <row r="78" spans="1:9" x14ac:dyDescent="0.3">
      <c r="A78" s="11" t="s">
        <v>145</v>
      </c>
      <c r="B78" s="12" t="s">
        <v>146</v>
      </c>
      <c r="C78" s="3">
        <v>23400</v>
      </c>
      <c r="D78" s="1">
        <v>28956</v>
      </c>
      <c r="E78" s="3">
        <v>27983</v>
      </c>
      <c r="F78" s="13">
        <f>E78/C78</f>
        <v>1.1958547008547009</v>
      </c>
      <c r="G78" s="13">
        <f t="shared" si="17"/>
        <v>0.96639729244370765</v>
      </c>
      <c r="H78" s="3">
        <v>24894</v>
      </c>
      <c r="I78" s="13">
        <f t="shared" si="15"/>
        <v>1.1240861251707239</v>
      </c>
    </row>
    <row r="79" spans="1:9" s="10" customFormat="1" x14ac:dyDescent="0.3">
      <c r="A79" s="7" t="s">
        <v>147</v>
      </c>
      <c r="B79" s="8" t="s">
        <v>148</v>
      </c>
      <c r="C79" s="2">
        <v>0</v>
      </c>
      <c r="D79" s="15">
        <v>0</v>
      </c>
      <c r="E79" s="2">
        <f t="shared" ref="E79" si="21">SUM(E80)</f>
        <v>0</v>
      </c>
      <c r="F79" s="9">
        <v>0</v>
      </c>
      <c r="G79" s="9">
        <v>0</v>
      </c>
      <c r="H79" s="2">
        <v>0</v>
      </c>
      <c r="I79" s="9">
        <v>0</v>
      </c>
    </row>
    <row r="80" spans="1:9" x14ac:dyDescent="0.3">
      <c r="A80" s="11" t="s">
        <v>149</v>
      </c>
      <c r="B80" s="12" t="s">
        <v>150</v>
      </c>
      <c r="C80" s="3">
        <v>0</v>
      </c>
      <c r="D80" s="1">
        <v>0</v>
      </c>
      <c r="E80" s="3">
        <v>0</v>
      </c>
      <c r="F80" s="13">
        <v>0</v>
      </c>
      <c r="G80" s="13">
        <v>0</v>
      </c>
      <c r="H80" s="2">
        <v>0</v>
      </c>
      <c r="I80" s="9">
        <v>0</v>
      </c>
    </row>
    <row r="81" spans="1:9" s="10" customFormat="1" ht="22.8" x14ac:dyDescent="0.3">
      <c r="A81" s="7" t="s">
        <v>151</v>
      </c>
      <c r="B81" s="8" t="s">
        <v>152</v>
      </c>
      <c r="C81" s="2">
        <v>0</v>
      </c>
      <c r="D81" s="15">
        <v>0</v>
      </c>
      <c r="E81" s="2">
        <f t="shared" ref="E81" si="22">SUM(E82:E84)</f>
        <v>0</v>
      </c>
      <c r="F81" s="13">
        <v>0</v>
      </c>
      <c r="G81" s="9">
        <v>0</v>
      </c>
      <c r="H81" s="2">
        <v>0</v>
      </c>
      <c r="I81" s="9">
        <v>0</v>
      </c>
    </row>
    <row r="82" spans="1:9" ht="24" x14ac:dyDescent="0.3">
      <c r="A82" s="11" t="s">
        <v>153</v>
      </c>
      <c r="B82" s="12" t="s">
        <v>154</v>
      </c>
      <c r="C82" s="3">
        <v>0</v>
      </c>
      <c r="D82" s="1">
        <v>0</v>
      </c>
      <c r="E82" s="3">
        <v>0</v>
      </c>
      <c r="F82" s="13">
        <v>0</v>
      </c>
      <c r="G82" s="13">
        <v>0</v>
      </c>
      <c r="H82" s="3">
        <v>0</v>
      </c>
      <c r="I82" s="9">
        <v>0</v>
      </c>
    </row>
    <row r="83" spans="1:9" x14ac:dyDescent="0.3">
      <c r="A83" s="11" t="s">
        <v>155</v>
      </c>
      <c r="B83" s="12" t="s">
        <v>156</v>
      </c>
      <c r="C83" s="3">
        <v>0</v>
      </c>
      <c r="D83" s="1">
        <v>0</v>
      </c>
      <c r="E83" s="3">
        <v>0</v>
      </c>
      <c r="F83" s="13">
        <v>0</v>
      </c>
      <c r="G83" s="13">
        <v>0</v>
      </c>
      <c r="H83" s="3">
        <v>0</v>
      </c>
      <c r="I83" s="9">
        <v>0</v>
      </c>
    </row>
    <row r="84" spans="1:9" x14ac:dyDescent="0.3">
      <c r="A84" s="11" t="s">
        <v>157</v>
      </c>
      <c r="B84" s="12" t="s">
        <v>158</v>
      </c>
      <c r="C84" s="3">
        <v>0</v>
      </c>
      <c r="D84" s="1">
        <v>0</v>
      </c>
      <c r="E84" s="3">
        <v>0</v>
      </c>
      <c r="F84" s="13">
        <v>0</v>
      </c>
      <c r="G84" s="13">
        <v>0</v>
      </c>
      <c r="H84" s="16">
        <v>0</v>
      </c>
      <c r="I84" s="9">
        <v>0</v>
      </c>
    </row>
    <row r="85" spans="1:9" x14ac:dyDescent="0.3">
      <c r="A85" s="14"/>
    </row>
  </sheetData>
  <mergeCells count="1">
    <mergeCell ref="A1:I1"/>
  </mergeCells>
  <pageMargins left="0.7" right="0.7" top="0.75" bottom="0.75" header="0.3" footer="0.3"/>
  <pageSetup paperSize="9" scale="5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Н.А. Стрелкова</cp:lastModifiedBy>
  <cp:lastPrinted>2023-02-21T12:25:09Z</cp:lastPrinted>
  <dcterms:created xsi:type="dcterms:W3CDTF">2017-12-11T14:03:53Z</dcterms:created>
  <dcterms:modified xsi:type="dcterms:W3CDTF">2023-02-21T13:22:42Z</dcterms:modified>
</cp:coreProperties>
</file>