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3040" windowHeight="870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E30" i="3"/>
  <c r="C12" i="3"/>
  <c r="E36" i="3"/>
  <c r="C32" i="3" l="1"/>
  <c r="C31" i="3" s="1"/>
  <c r="D32" i="3"/>
  <c r="D31" i="3" s="1"/>
  <c r="E41" i="4" l="1"/>
  <c r="C9" i="3" l="1"/>
  <c r="C7" i="3"/>
  <c r="D69" i="4" l="1"/>
  <c r="D52" i="4"/>
  <c r="C55" i="4"/>
  <c r="D9" i="3"/>
  <c r="D7" i="3"/>
  <c r="D55" i="4" l="1"/>
  <c r="D23" i="3"/>
  <c r="D80" i="4" l="1"/>
  <c r="C80" i="4"/>
  <c r="D78" i="4"/>
  <c r="C78" i="4"/>
  <c r="E77" i="4"/>
  <c r="D74" i="4"/>
  <c r="C74" i="4"/>
  <c r="E73" i="4"/>
  <c r="E70" i="4"/>
  <c r="C69" i="4"/>
  <c r="E69" i="4" s="1"/>
  <c r="E67" i="4"/>
  <c r="E66" i="4"/>
  <c r="E64" i="4"/>
  <c r="D63" i="4"/>
  <c r="C63" i="4"/>
  <c r="E62" i="4"/>
  <c r="E55" i="4"/>
  <c r="E54" i="4"/>
  <c r="E53" i="4"/>
  <c r="C52" i="4"/>
  <c r="E51" i="4"/>
  <c r="E50" i="4"/>
  <c r="E46" i="4"/>
  <c r="E45" i="4"/>
  <c r="E44" i="4"/>
  <c r="D43" i="4"/>
  <c r="C43" i="4"/>
  <c r="E42" i="4"/>
  <c r="D40" i="4"/>
  <c r="C40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4" i="4" l="1"/>
  <c r="E16" i="4"/>
  <c r="E5" i="4"/>
  <c r="E43" i="4"/>
  <c r="E34" i="4"/>
  <c r="C4" i="4"/>
  <c r="E40" i="4"/>
  <c r="E23" i="4"/>
  <c r="E19" i="4"/>
  <c r="E52" i="4"/>
  <c r="E63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D6" i="3" s="1"/>
  <c r="C14" i="3"/>
  <c r="C6" i="3" s="1"/>
  <c r="D17" i="3"/>
  <c r="C17" i="3"/>
  <c r="D37" i="3"/>
  <c r="C37" i="3"/>
  <c r="C23" i="3"/>
  <c r="E23" i="3" s="1"/>
  <c r="E32" i="3" l="1"/>
  <c r="E31" i="3"/>
  <c r="D5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<sst xmlns="http://schemas.openxmlformats.org/spreadsheetml/2006/main" count="243" uniqueCount="243">
  <si>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</si>
  <si>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</si>
  <si>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</si>
  <si>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</si>
  <si>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</si>
  <si>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</si>
  <si>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</si>
  <si>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</si>
  <si>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</si>
  <si>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</si>
  <si>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</si>
  <si>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</si>
  <si>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</si>
  <si>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</si>
  <si>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</si>
  <si>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</si>
  <si>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</si>
  <si>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</si>
  <si>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</si>
  <si>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</si>
  <si>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</si>
  <si>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</si>
  <si>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</si>
  <si>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</si>
  <si>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</si>
  <si>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</si>
  <si>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</si>
  <si>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</si>
  <si>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</si>
  <si>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</si>
  <si>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</si>
  <si>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</si>
  <si>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</si>
  <si>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</si>
  <si>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</si>
  <si>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</si>
  <si>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</si>
  <si>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</si>
  <si>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</si>
  <si>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</si>
  <si>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</si>
  <si>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</si>
  <si>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</si>
  <si>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</si>
  <si>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</si>
  <si>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</si>
  <si>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</si>
  <si>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</si>
  <si>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</si>
  <si>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</si>
  <si>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</si>
  <si>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</si>
  <si>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</si>
  <si>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</si>
  <si>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</si>
  <si>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</si>
  <si>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</si>
  <si>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</si>
  <si>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</si>
  <si>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</si>
  <si>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</si>
  <si>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</si>
  <si>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</si>
  <si>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</si>
  <si>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</si>
  <si>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</si>
  <si>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</si>
  <si>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</si>
  <si>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</si>
  <si>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</si>
  <si>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</si>
  <si>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</si>
  <si>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</si>
  <si>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</si>
  <si>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</si>
  <si>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</si>
  <si>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</si>
  <si>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</si>
  <si>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</si>
  <si>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</si>
  <si>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</si>
  <si>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</si>
  <si>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</si>
  <si>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</si>
  <si>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</si>
  <si>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</si>
  <si>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</si>
  <si>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</si>
  <si>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</si>
  <si>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</si>
  <si>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</si>
  <si>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</si>
  <si>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</si>
  <si>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</si>
  <si>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</si>
  <si>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</si>
  <si>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</si>
  <si>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</si>
  <si>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</si>
  <si>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</si>
  <si>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</si>
  <si>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</si>
  <si>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</si>
  <si>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</si>
  <si>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</si>
  <si>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</si>
  <si>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</si>
  <si>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</si>
  <si>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</si>
  <si>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</si>
  <si>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</si>
  <si>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</si>
  <si>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</si>
  <si>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</si>
  <si>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</si>
  <si>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</si>
  <si>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</si>
  <si>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</si>
  <si>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</si>
  <si>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</si>
  <si>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</si>
  <si>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</si>
  <si>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</si>
  <si>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</si>
  <si>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</si>
  <si>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</si>
  <si>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</si>
  <si>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</si>
  <si>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</si>
  <si>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</si>
  <si>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</si>
  <si>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</si>
  <si>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</si>
  <si>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</si>
  <si>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</si>
  <si>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</si>
  <si>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</si>
  <si>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</si>
  <si>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</si>
  <si>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</si>
  <si>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</si>
  <si>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</si>
  <si>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</si>
  <si>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</si>
  <si>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</si>
  <si>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</si>
  <si>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</si>
  <si>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</si>
  <si>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</si>
  <si>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</si>
  <si>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</si>
  <si>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</si>
  <si>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</si>
  <si>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</si>
  <si>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</si>
  <si>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</si>
  <si>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</si>
  <si>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</si>
  <si>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</si>
  <si>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</si>
  <si>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</si>
  <si>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</si>
  <si>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</si>
  <si>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</si>
  <si>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</si>
  <si>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</si>
  <si>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</si>
  <si>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</si>
  <si>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</si>
  <si>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</si>
  <si>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</si>
  <si>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</si>
  <si>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</si>
  <si>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</si>
  <si>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</si>
  <si>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</si>
  <si>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</si>
  <si>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</si>
  <si>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</si>
  <si>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</si>
  <si>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</si>
  <si>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</si>
  <si>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</si>
  <si>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</si>
  <si>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</si>
  <si>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</si>
  <si>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</si>
  <si>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</si>
  <si>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</si>
  <si>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</si>
  <si>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</si>
  <si>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</si>
  <si>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</si>
  <si>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</si>
  <si>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</si>
  <si>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</si>
  <si>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</si>
  <si>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</si>
  <si>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</si>
  <si>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</si>
  <si>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</si>
  <si>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</si>
  <si>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</si>
  <si>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</si>
  <si>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</si>
  <si>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</si>
  <si>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</si>
  <si>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</si>
  <si>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</si>
  <si>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</si>
  <si>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</si>
  <si>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</si>
  <si>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</si>
  <si>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</si>
  <si>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</si>
  <si>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</si>
  <si>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</si>
  <si>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</si>
  <si>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</si>
  <si>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</si>
  <si>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</si>
  <si>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</si>
  <si>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</si>
  <si>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</si>
  <si>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</si>
  <si>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</si>
  <si>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</si>
  <si>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</si>
  <si>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</si>
  <si>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</si>
  <si>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</si>
  <si>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</si>
  <si>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</si>
  <si>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</si>
  <si>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</si>
  <si>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</si>
  <si>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2020 год, 
тыс. руб.</t>
  </si>
  <si>
    <t>Утвержденные бюджетные назначения на 2020 год, тыс. руб.</t>
  </si>
  <si>
    <t>% исполнения утвержденных бюджетных назначений на  2020 год</t>
  </si>
  <si>
    <t>Фактически исполнено по состоянию на 01.03.2020, 
тыс. руб.</t>
  </si>
  <si>
    <t>% исполнение годового плана по состоянию на 01.03.2020</t>
  </si>
  <si>
    <t>Фактически исполнено по состоянию на 01.03.2020, тыс. руб.</t>
  </si>
  <si>
    <t>Cведения об исполнении бюджета городского округа Щёлково Московской области по состоянию на 01.03.2020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</si>
</sst>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8.85546875" defaultRowHeight="18.75" x14ac:dyDescent="0.3"/>
  <cols>
    <col min="1" max="1" width="30.7109375" style="17" customWidth="1"/>
    <col min="2" max="2" width="72" style="17" customWidth="1"/>
    <col min="3" max="3" width="16.5703125" style="32" customWidth="1"/>
    <col min="4" max="5" width="15.42578125" style="32" customWidth="1"/>
    <col min="6" max="16384" width="8.85546875" style="17"/>
  </cols>
  <sheetData>
    <row r="1" spans="1:5" ht="40.9" customHeight="1" x14ac:dyDescent="0.3">
      <c r="A1" s="33" t="s">
        <v>242</v>
      </c>
      <c r="B1" s="33"/>
      <c r="C1" s="33"/>
      <c r="D1" s="33"/>
      <c r="E1" s="33"/>
    </row>
    <row r="3" spans="1:5" ht="131.25" x14ac:dyDescent="0.3">
      <c r="A3" s="18" t="s">
        <v>0</v>
      </c>
      <c r="B3" s="18" t="s">
        <v>1</v>
      </c>
      <c r="C3" s="19" t="s">
        <v>236</v>
      </c>
      <c r="D3" s="19" t="s">
        <v>239</v>
      </c>
      <c r="E3" s="19" t="s">
        <v>240</v>
      </c>
    </row>
    <row r="4" spans="1:5" x14ac:dyDescent="0.3">
      <c r="A4" s="18"/>
      <c r="B4" s="20" t="s">
        <v>2</v>
      </c>
      <c r="C4" s="21">
        <f>C5+C31</f>
        <v>10552796</v>
      </c>
      <c r="D4" s="21">
        <f t="shared" ref="D4" si="0">D5+D31</f>
        <v>1168322</v>
      </c>
      <c r="E4" s="22">
        <f>D4/C4</f>
        <v>0.11071208047611268</v>
      </c>
    </row>
    <row r="5" spans="1:5" x14ac:dyDescent="0.3">
      <c r="A5" s="23" t="s">
        <v>3</v>
      </c>
      <c r="B5" s="20" t="s">
        <v>4</v>
      </c>
      <c r="C5" s="21">
        <f>C6+C23</f>
        <v>4901136</v>
      </c>
      <c r="D5" s="21">
        <f t="shared" ref="D5" si="1">D6+D23</f>
        <v>624931</v>
      </c>
      <c r="E5" s="22">
        <f t="shared" ref="E5:E36" si="2">D5/C5</f>
        <v>0.12750737788137281</v>
      </c>
    </row>
    <row r="6" spans="1:5" x14ac:dyDescent="0.3">
      <c r="A6" s="23"/>
      <c r="B6" s="24" t="s">
        <v>5</v>
      </c>
      <c r="C6" s="25">
        <f>C7+C9+C12+C14+C17+C21+C22</f>
        <v>4510675</v>
      </c>
      <c r="D6" s="25">
        <f>D7+D9+D12+D14+D17+D21+D22</f>
        <v>587146</v>
      </c>
      <c r="E6" s="22">
        <f t="shared" si="2"/>
        <v>0.13016810122653483</v>
      </c>
    </row>
    <row r="7" spans="1:5" x14ac:dyDescent="0.3">
      <c r="A7" s="23" t="s">
        <v>6</v>
      </c>
      <c r="B7" s="20" t="s">
        <v>7</v>
      </c>
      <c r="C7" s="21">
        <f>C8</f>
        <v>3147748</v>
      </c>
      <c r="D7" s="21">
        <f>D8</f>
        <v>393515</v>
      </c>
      <c r="E7" s="22">
        <f t="shared" si="2"/>
        <v>0.12501477246590262</v>
      </c>
    </row>
    <row r="8" spans="1:5" x14ac:dyDescent="0.3">
      <c r="A8" s="18" t="s">
        <v>8</v>
      </c>
      <c r="B8" s="24" t="s">
        <v>9</v>
      </c>
      <c r="C8" s="25">
        <v>3147748</v>
      </c>
      <c r="D8" s="26">
        <v>393515</v>
      </c>
      <c r="E8" s="22">
        <f t="shared" si="2"/>
        <v>0.12501477246590262</v>
      </c>
    </row>
    <row r="9" spans="1:5" ht="56.25" x14ac:dyDescent="0.3">
      <c r="A9" s="23" t="s">
        <v>10</v>
      </c>
      <c r="B9" s="20" t="s">
        <v>11</v>
      </c>
      <c r="C9" s="21">
        <f>C10</f>
        <v>61196</v>
      </c>
      <c r="D9" s="21">
        <f>D10</f>
        <v>9278</v>
      </c>
      <c r="E9" s="22">
        <f t="shared" si="2"/>
        <v>0.15161121641937381</v>
      </c>
    </row>
    <row r="10" spans="1:5" ht="37.5" x14ac:dyDescent="0.3">
      <c r="A10" s="18" t="s">
        <v>12</v>
      </c>
      <c r="B10" s="24" t="s">
        <v>13</v>
      </c>
      <c r="C10" s="25">
        <v>61196</v>
      </c>
      <c r="D10" s="25">
        <v>9278</v>
      </c>
      <c r="E10" s="22">
        <f t="shared" si="2"/>
        <v>0.15161121641937381</v>
      </c>
    </row>
    <row r="11" spans="1:5" x14ac:dyDescent="0.3">
      <c r="A11" s="18"/>
      <c r="B11" s="27" t="s">
        <v>69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f>C13</f>
        <v>579178</v>
      </c>
      <c r="D12" s="21">
        <f>D13</f>
        <v>64559</v>
      </c>
      <c r="E12" s="22">
        <f t="shared" si="2"/>
        <v>0.11146659576157934</v>
      </c>
    </row>
    <row r="13" spans="1:5" ht="37.5" x14ac:dyDescent="0.3">
      <c r="A13" s="18" t="s">
        <v>16</v>
      </c>
      <c r="B13" s="24" t="s">
        <v>17</v>
      </c>
      <c r="C13" s="25">
        <v>579178</v>
      </c>
      <c r="D13" s="26">
        <v>64559</v>
      </c>
      <c r="E13" s="22">
        <f t="shared" si="2"/>
        <v>0.11146659576157934</v>
      </c>
    </row>
    <row r="14" spans="1:5" x14ac:dyDescent="0.3">
      <c r="A14" s="23" t="s">
        <v>18</v>
      </c>
      <c r="B14" s="20" t="s">
        <v>19</v>
      </c>
      <c r="C14" s="21">
        <f>SUM(C15:C16)</f>
        <v>682539</v>
      </c>
      <c r="D14" s="21">
        <f t="shared" ref="D14" si="3">SUM(D15:D16)</f>
        <v>114386</v>
      </c>
      <c r="E14" s="22"/>
    </row>
    <row r="15" spans="1:5" x14ac:dyDescent="0.3">
      <c r="A15" s="18" t="s">
        <v>71</v>
      </c>
      <c r="B15" s="24" t="s">
        <v>70</v>
      </c>
      <c r="C15" s="25">
        <v>116802</v>
      </c>
      <c r="D15" s="26">
        <v>6108</v>
      </c>
      <c r="E15" s="22"/>
    </row>
    <row r="16" spans="1:5" x14ac:dyDescent="0.3">
      <c r="A16" s="18" t="s">
        <v>73</v>
      </c>
      <c r="B16" s="24" t="s">
        <v>72</v>
      </c>
      <c r="C16" s="25">
        <v>565737</v>
      </c>
      <c r="D16" s="25">
        <v>108278</v>
      </c>
      <c r="E16" s="22"/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4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40014</v>
      </c>
      <c r="D21" s="29">
        <v>5408</v>
      </c>
      <c r="E21" s="22">
        <f t="shared" si="2"/>
        <v>0.13515269655620532</v>
      </c>
    </row>
    <row r="22" spans="1:5" ht="56.25" x14ac:dyDescent="0.3">
      <c r="A22" s="23" t="s">
        <v>30</v>
      </c>
      <c r="B22" s="20" t="s">
        <v>31</v>
      </c>
      <c r="C22" s="21"/>
      <c r="D22" s="29"/>
      <c r="E22" s="22"/>
    </row>
    <row r="23" spans="1:5" x14ac:dyDescent="0.3">
      <c r="A23" s="18"/>
      <c r="B23" s="24" t="s">
        <v>32</v>
      </c>
      <c r="C23" s="25">
        <f>C24+C25+C26+C27+C28+C29+C30</f>
        <v>390461</v>
      </c>
      <c r="D23" s="25">
        <f>D24+D25+D26+D27+D28+D29+D30</f>
        <v>37785</v>
      </c>
      <c r="E23" s="22">
        <f t="shared" si="2"/>
        <v>9.6770228012528783E-2</v>
      </c>
    </row>
    <row r="24" spans="1:5" ht="32.450000000000003" customHeight="1" x14ac:dyDescent="0.3">
      <c r="A24" s="23" t="s">
        <v>33</v>
      </c>
      <c r="B24" s="20" t="s">
        <v>34</v>
      </c>
      <c r="C24" s="21">
        <v>317658</v>
      </c>
      <c r="D24" s="29">
        <v>24096</v>
      </c>
      <c r="E24" s="22">
        <f t="shared" si="2"/>
        <v>7.5855164988761492E-2</v>
      </c>
    </row>
    <row r="25" spans="1:5" ht="37.5" x14ac:dyDescent="0.3">
      <c r="A25" s="23" t="s">
        <v>35</v>
      </c>
      <c r="B25" s="20" t="s">
        <v>36</v>
      </c>
      <c r="C25" s="21">
        <v>6090</v>
      </c>
      <c r="D25" s="29">
        <v>473</v>
      </c>
      <c r="E25" s="22">
        <f t="shared" si="2"/>
        <v>7.7668308702791455E-2</v>
      </c>
    </row>
    <row r="26" spans="1:5" ht="33" customHeight="1" x14ac:dyDescent="0.3">
      <c r="A26" s="23" t="s">
        <v>37</v>
      </c>
      <c r="B26" s="20" t="s">
        <v>38</v>
      </c>
      <c r="C26" s="21">
        <v>4012</v>
      </c>
      <c r="D26" s="29">
        <v>4129</v>
      </c>
      <c r="E26" s="22">
        <f t="shared" si="2"/>
        <v>1.0291625124626123</v>
      </c>
    </row>
    <row r="27" spans="1:5" ht="37.5" x14ac:dyDescent="0.3">
      <c r="A27" s="23" t="s">
        <v>39</v>
      </c>
      <c r="B27" s="20" t="s">
        <v>40</v>
      </c>
      <c r="C27" s="21">
        <v>59701</v>
      </c>
      <c r="D27" s="29">
        <v>5508</v>
      </c>
      <c r="E27" s="22">
        <f t="shared" si="2"/>
        <v>9.2259761143029431E-2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300</v>
      </c>
      <c r="D29" s="29">
        <v>466</v>
      </c>
      <c r="E29" s="22">
        <f t="shared" si="2"/>
        <v>1.5533333333333332</v>
      </c>
    </row>
    <row r="30" spans="1:5" x14ac:dyDescent="0.3">
      <c r="A30" s="23" t="s">
        <v>45</v>
      </c>
      <c r="B30" s="30" t="s">
        <v>46</v>
      </c>
      <c r="C30" s="29">
        <v>2700</v>
      </c>
      <c r="D30" s="29">
        <v>3113</v>
      </c>
      <c r="E30" s="22">
        <f t="shared" si="2"/>
        <v>1.152962962962963</v>
      </c>
    </row>
    <row r="31" spans="1:5" x14ac:dyDescent="0.3">
      <c r="A31" s="23" t="s">
        <v>47</v>
      </c>
      <c r="B31" s="20" t="s">
        <v>48</v>
      </c>
      <c r="C31" s="29">
        <f>C32+C37+C39+C40+C41</f>
        <v>5651660</v>
      </c>
      <c r="D31" s="29">
        <f>D32+D37+D39+D40+D41</f>
        <v>543391</v>
      </c>
      <c r="E31" s="22">
        <f t="shared" si="2"/>
        <v>9.6147149686994615E-2</v>
      </c>
    </row>
    <row r="32" spans="1:5" ht="56.25" x14ac:dyDescent="0.3">
      <c r="A32" s="23" t="s">
        <v>49</v>
      </c>
      <c r="B32" s="20" t="s">
        <v>50</v>
      </c>
      <c r="C32" s="29">
        <f>C33+C34+C35+C36</f>
        <v>5651660</v>
      </c>
      <c r="D32" s="29">
        <f t="shared" ref="D32" si="5">D33+D34+D35+D36</f>
        <v>549348</v>
      </c>
      <c r="E32" s="22">
        <f t="shared" si="2"/>
        <v>9.7201176291567437E-2</v>
      </c>
    </row>
    <row r="33" spans="1:5" ht="37.5" x14ac:dyDescent="0.3">
      <c r="A33" s="18" t="s">
        <v>51</v>
      </c>
      <c r="B33" s="24" t="s">
        <v>52</v>
      </c>
      <c r="C33" s="26">
        <v>5624</v>
      </c>
      <c r="D33" s="26">
        <v>937</v>
      </c>
      <c r="E33" s="22">
        <f t="shared" si="2"/>
        <v>0.16660739687055476</v>
      </c>
    </row>
    <row r="34" spans="1:5" ht="37.5" x14ac:dyDescent="0.3">
      <c r="A34" s="18" t="s">
        <v>53</v>
      </c>
      <c r="B34" s="24" t="s">
        <v>54</v>
      </c>
      <c r="C34" s="26">
        <v>2492690</v>
      </c>
      <c r="D34" s="26">
        <v>23279</v>
      </c>
      <c r="E34" s="22">
        <f t="shared" si="2"/>
        <v>9.338906963962626E-3</v>
      </c>
    </row>
    <row r="35" spans="1:5" ht="37.5" x14ac:dyDescent="0.3">
      <c r="A35" s="18" t="s">
        <v>55</v>
      </c>
      <c r="B35" s="24" t="s">
        <v>56</v>
      </c>
      <c r="C35" s="26">
        <v>3152846</v>
      </c>
      <c r="D35" s="26">
        <v>525132</v>
      </c>
      <c r="E35" s="22">
        <f t="shared" si="2"/>
        <v>0.16655808751838816</v>
      </c>
    </row>
    <row r="36" spans="1:5" x14ac:dyDescent="0.3">
      <c r="A36" s="18" t="s">
        <v>57</v>
      </c>
      <c r="B36" s="24" t="s">
        <v>58</v>
      </c>
      <c r="C36" s="26">
        <v>500</v>
      </c>
      <c r="D36" s="26">
        <v>0</v>
      </c>
      <c r="E36" s="22">
        <f t="shared" si="2"/>
        <v>0</v>
      </c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6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63</v>
      </c>
      <c r="B39" s="20" t="s">
        <v>64</v>
      </c>
      <c r="C39" s="29"/>
      <c r="D39" s="29"/>
      <c r="E39" s="22"/>
    </row>
    <row r="40" spans="1:5" ht="131.25" x14ac:dyDescent="0.3">
      <c r="A40" s="23" t="s">
        <v>65</v>
      </c>
      <c r="B40" s="20" t="s">
        <v>66</v>
      </c>
      <c r="C40" s="29"/>
      <c r="D40" s="29">
        <v>623</v>
      </c>
      <c r="E40" s="22"/>
    </row>
    <row r="41" spans="1:5" ht="75" x14ac:dyDescent="0.3">
      <c r="A41" s="23" t="s">
        <v>67</v>
      </c>
      <c r="B41" s="20" t="s">
        <v>68</v>
      </c>
      <c r="C41" s="29"/>
      <c r="D41" s="29">
        <v>-6580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1" sqref="D21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4" t="s">
        <v>235</v>
      </c>
      <c r="B1" s="34"/>
      <c r="C1" s="34"/>
      <c r="D1" s="34"/>
      <c r="E1" s="34"/>
    </row>
    <row r="2" spans="1:5" ht="11.45" customHeight="1" x14ac:dyDescent="0.2"/>
    <row r="3" spans="1:5" ht="67.900000000000006" customHeight="1" x14ac:dyDescent="0.2">
      <c r="A3" s="1" t="s">
        <v>74</v>
      </c>
      <c r="B3" s="1" t="s">
        <v>75</v>
      </c>
      <c r="C3" s="5" t="s">
        <v>237</v>
      </c>
      <c r="D3" s="5" t="s">
        <v>241</v>
      </c>
      <c r="E3" s="5" t="s">
        <v>238</v>
      </c>
    </row>
    <row r="4" spans="1:5" s="10" customFormat="1" ht="33" customHeight="1" x14ac:dyDescent="0.2">
      <c r="A4" s="7"/>
      <c r="B4" s="2" t="s">
        <v>76</v>
      </c>
      <c r="C4" s="8">
        <f>C5+C16+C19+C23+C34+C40+C43+C52+C55+C63+C69+C74+C78+C80</f>
        <v>10955484</v>
      </c>
      <c r="D4" s="8">
        <f t="shared" ref="D4" si="0">D5+D16+D19+D23+D34+D40+D43+D52+D55+D63+D69+D74+D78+D80</f>
        <v>1100081</v>
      </c>
      <c r="E4" s="9">
        <f>D4/C4</f>
        <v>0.10041372886857394</v>
      </c>
    </row>
    <row r="5" spans="1:5" s="10" customFormat="1" ht="33" customHeight="1" x14ac:dyDescent="0.2">
      <c r="A5" s="7" t="s">
        <v>77</v>
      </c>
      <c r="B5" s="2" t="s">
        <v>78</v>
      </c>
      <c r="C5" s="8">
        <f>SUM(C6:C15)</f>
        <v>807165</v>
      </c>
      <c r="D5" s="8">
        <f t="shared" ref="D5" si="1">SUM(D6:D15)</f>
        <v>128802</v>
      </c>
      <c r="E5" s="9">
        <f t="shared" ref="E5:E67" si="2">D5/C5</f>
        <v>0.15957332143985431</v>
      </c>
    </row>
    <row r="6" spans="1:5" ht="40.15" customHeight="1" x14ac:dyDescent="0.2">
      <c r="A6" s="11" t="s">
        <v>79</v>
      </c>
      <c r="B6" s="3" t="s">
        <v>80</v>
      </c>
      <c r="C6" s="12">
        <v>3161</v>
      </c>
      <c r="D6" s="12">
        <v>939</v>
      </c>
      <c r="E6" s="13">
        <f t="shared" si="2"/>
        <v>0.29705789307181274</v>
      </c>
    </row>
    <row r="7" spans="1:5" ht="52.9" customHeight="1" x14ac:dyDescent="0.2">
      <c r="A7" s="11" t="s">
        <v>81</v>
      </c>
      <c r="B7" s="3" t="s">
        <v>82</v>
      </c>
      <c r="C7" s="12">
        <v>19369</v>
      </c>
      <c r="D7" s="12">
        <v>3320</v>
      </c>
      <c r="E7" s="13">
        <f t="shared" si="2"/>
        <v>0.17140791987196036</v>
      </c>
    </row>
    <row r="8" spans="1:5" ht="52.9" customHeight="1" x14ac:dyDescent="0.2">
      <c r="A8" s="11" t="s">
        <v>83</v>
      </c>
      <c r="B8" s="3" t="s">
        <v>84</v>
      </c>
      <c r="C8" s="12">
        <v>315527</v>
      </c>
      <c r="D8" s="12">
        <v>59872</v>
      </c>
      <c r="E8" s="13">
        <f t="shared" si="2"/>
        <v>0.18975238252193949</v>
      </c>
    </row>
    <row r="9" spans="1:5" ht="33" customHeight="1" x14ac:dyDescent="0.2">
      <c r="A9" s="11" t="s">
        <v>85</v>
      </c>
      <c r="B9" s="3" t="s">
        <v>86</v>
      </c>
      <c r="C9" s="12"/>
      <c r="D9" s="12"/>
      <c r="E9" s="13"/>
    </row>
    <row r="10" spans="1:5" ht="45.6" customHeight="1" x14ac:dyDescent="0.2">
      <c r="A10" s="11" t="s">
        <v>87</v>
      </c>
      <c r="B10" s="3" t="s">
        <v>88</v>
      </c>
      <c r="C10" s="12">
        <v>59903</v>
      </c>
      <c r="D10" s="12">
        <v>12306</v>
      </c>
      <c r="E10" s="13">
        <f t="shared" si="2"/>
        <v>0.20543211525299235</v>
      </c>
    </row>
    <row r="11" spans="1:5" ht="33" customHeight="1" x14ac:dyDescent="0.2">
      <c r="A11" s="11" t="s">
        <v>89</v>
      </c>
      <c r="B11" s="3" t="s">
        <v>90</v>
      </c>
      <c r="C11" s="12"/>
      <c r="D11" s="12"/>
      <c r="E11" s="13"/>
    </row>
    <row r="12" spans="1:5" ht="33" customHeight="1" x14ac:dyDescent="0.2">
      <c r="A12" s="11" t="s">
        <v>91</v>
      </c>
      <c r="B12" s="3" t="s">
        <v>92</v>
      </c>
      <c r="C12" s="12"/>
      <c r="D12" s="12"/>
      <c r="E12" s="13"/>
    </row>
    <row r="13" spans="1:5" ht="33" customHeight="1" x14ac:dyDescent="0.2">
      <c r="A13" s="11" t="s">
        <v>93</v>
      </c>
      <c r="B13" s="3" t="s">
        <v>94</v>
      </c>
      <c r="C13" s="12">
        <v>1000</v>
      </c>
      <c r="D13" s="12"/>
      <c r="E13" s="13">
        <f t="shared" si="2"/>
        <v>0</v>
      </c>
    </row>
    <row r="14" spans="1:5" ht="33" customHeight="1" x14ac:dyDescent="0.2">
      <c r="A14" s="11" t="s">
        <v>95</v>
      </c>
      <c r="B14" s="3" t="s">
        <v>96</v>
      </c>
      <c r="C14" s="12"/>
      <c r="D14" s="12"/>
      <c r="E14" s="13"/>
    </row>
    <row r="15" spans="1:5" ht="33" customHeight="1" x14ac:dyDescent="0.2">
      <c r="A15" s="11" t="s">
        <v>97</v>
      </c>
      <c r="B15" s="3" t="s">
        <v>98</v>
      </c>
      <c r="C15" s="12">
        <v>408205</v>
      </c>
      <c r="D15" s="12">
        <v>52365</v>
      </c>
      <c r="E15" s="13">
        <f t="shared" si="2"/>
        <v>0.12828113325412477</v>
      </c>
    </row>
    <row r="16" spans="1:5" s="10" customFormat="1" ht="33" customHeight="1" x14ac:dyDescent="0.2">
      <c r="A16" s="7" t="s">
        <v>99</v>
      </c>
      <c r="B16" s="2" t="s">
        <v>100</v>
      </c>
      <c r="C16" s="8">
        <f>SUM(C17:C18)</f>
        <v>207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2">
      <c r="A17" s="11" t="s">
        <v>101</v>
      </c>
      <c r="B17" s="3" t="s">
        <v>102</v>
      </c>
      <c r="C17" s="12"/>
      <c r="D17" s="12"/>
      <c r="E17" s="13"/>
    </row>
    <row r="18" spans="1:5" ht="33" customHeight="1" x14ac:dyDescent="0.2">
      <c r="A18" s="11" t="s">
        <v>103</v>
      </c>
      <c r="B18" s="3" t="s">
        <v>104</v>
      </c>
      <c r="C18" s="12">
        <v>207</v>
      </c>
      <c r="D18" s="12"/>
      <c r="E18" s="13">
        <f t="shared" si="2"/>
        <v>0</v>
      </c>
    </row>
    <row r="19" spans="1:5" s="10" customFormat="1" ht="33" customHeight="1" x14ac:dyDescent="0.2">
      <c r="A19" s="7" t="s">
        <v>105</v>
      </c>
      <c r="B19" s="2" t="s">
        <v>106</v>
      </c>
      <c r="C19" s="8">
        <f>SUM(C20:C22)</f>
        <v>100846</v>
      </c>
      <c r="D19" s="8">
        <f t="shared" ref="D19" si="4">SUM(D20:D22)</f>
        <v>9053</v>
      </c>
      <c r="E19" s="9">
        <f t="shared" si="2"/>
        <v>8.9770541221268069E-2</v>
      </c>
    </row>
    <row r="20" spans="1:5" ht="42.6" customHeight="1" x14ac:dyDescent="0.2">
      <c r="A20" s="11" t="s">
        <v>107</v>
      </c>
      <c r="B20" s="3" t="s">
        <v>108</v>
      </c>
      <c r="C20" s="12">
        <v>79967</v>
      </c>
      <c r="D20" s="12">
        <v>8980</v>
      </c>
      <c r="E20" s="13">
        <f t="shared" si="2"/>
        <v>0.11229632223292108</v>
      </c>
    </row>
    <row r="21" spans="1:5" ht="33" customHeight="1" x14ac:dyDescent="0.2">
      <c r="A21" s="11" t="s">
        <v>109</v>
      </c>
      <c r="B21" s="3" t="s">
        <v>110</v>
      </c>
      <c r="C21" s="12"/>
      <c r="D21" s="12"/>
      <c r="E21" s="13"/>
    </row>
    <row r="22" spans="1:5" ht="33" customHeight="1" x14ac:dyDescent="0.2">
      <c r="A22" s="11" t="s">
        <v>111</v>
      </c>
      <c r="B22" s="3" t="s">
        <v>112</v>
      </c>
      <c r="C22" s="12">
        <v>20879</v>
      </c>
      <c r="D22" s="12">
        <v>73</v>
      </c>
      <c r="E22" s="13">
        <f t="shared" si="2"/>
        <v>3.4963360314191291E-3</v>
      </c>
    </row>
    <row r="23" spans="1:5" s="10" customFormat="1" ht="33" customHeight="1" x14ac:dyDescent="0.2">
      <c r="A23" s="7" t="s">
        <v>113</v>
      </c>
      <c r="B23" s="2" t="s">
        <v>114</v>
      </c>
      <c r="C23" s="8">
        <f>SUM(C24:C33)</f>
        <v>451651</v>
      </c>
      <c r="D23" s="8">
        <f t="shared" ref="D23" si="5">SUM(D24:D33)</f>
        <v>27286</v>
      </c>
      <c r="E23" s="9">
        <f t="shared" si="2"/>
        <v>6.0413903655698757E-2</v>
      </c>
    </row>
    <row r="24" spans="1:5" ht="33" customHeight="1" x14ac:dyDescent="0.2">
      <c r="A24" s="11" t="s">
        <v>115</v>
      </c>
      <c r="B24" s="3" t="s">
        <v>116</v>
      </c>
      <c r="C24" s="12"/>
      <c r="D24" s="12"/>
      <c r="E24" s="13"/>
    </row>
    <row r="25" spans="1:5" ht="33" customHeight="1" x14ac:dyDescent="0.2">
      <c r="A25" s="11" t="s">
        <v>117</v>
      </c>
      <c r="B25" s="3" t="s">
        <v>118</v>
      </c>
      <c r="C25" s="12"/>
      <c r="D25" s="12"/>
      <c r="E25" s="13"/>
    </row>
    <row r="26" spans="1:5" ht="33" customHeight="1" x14ac:dyDescent="0.2">
      <c r="A26" s="11" t="s">
        <v>119</v>
      </c>
      <c r="B26" s="3" t="s">
        <v>120</v>
      </c>
      <c r="C26" s="12"/>
      <c r="D26" s="12"/>
      <c r="E26" s="13"/>
    </row>
    <row r="27" spans="1:5" ht="33" customHeight="1" x14ac:dyDescent="0.2">
      <c r="A27" s="11" t="s">
        <v>121</v>
      </c>
      <c r="B27" s="3" t="s">
        <v>122</v>
      </c>
      <c r="C27" s="12">
        <v>3109</v>
      </c>
      <c r="D27" s="12"/>
      <c r="E27" s="13"/>
    </row>
    <row r="28" spans="1:5" ht="33" customHeight="1" x14ac:dyDescent="0.2">
      <c r="A28" s="11" t="s">
        <v>123</v>
      </c>
      <c r="B28" s="3" t="s">
        <v>124</v>
      </c>
      <c r="C28" s="12">
        <v>2804</v>
      </c>
      <c r="D28" s="12"/>
      <c r="E28" s="13"/>
    </row>
    <row r="29" spans="1:5" ht="33" customHeight="1" x14ac:dyDescent="0.2">
      <c r="A29" s="11" t="s">
        <v>125</v>
      </c>
      <c r="B29" s="3" t="s">
        <v>126</v>
      </c>
      <c r="C29" s="12"/>
      <c r="D29" s="12"/>
      <c r="E29" s="13"/>
    </row>
    <row r="30" spans="1:5" ht="33" customHeight="1" x14ac:dyDescent="0.2">
      <c r="A30" s="11" t="s">
        <v>127</v>
      </c>
      <c r="B30" s="3" t="s">
        <v>128</v>
      </c>
      <c r="C30" s="12">
        <v>3511</v>
      </c>
      <c r="D30" s="12">
        <v>226</v>
      </c>
      <c r="E30" s="13">
        <f t="shared" si="2"/>
        <v>6.4369125605240676E-2</v>
      </c>
    </row>
    <row r="31" spans="1:5" ht="33" customHeight="1" x14ac:dyDescent="0.2">
      <c r="A31" s="11" t="s">
        <v>129</v>
      </c>
      <c r="B31" s="3" t="s">
        <v>130</v>
      </c>
      <c r="C31" s="12">
        <v>393484</v>
      </c>
      <c r="D31" s="12">
        <v>18317</v>
      </c>
      <c r="E31" s="13">
        <f t="shared" si="2"/>
        <v>4.6550812739526895E-2</v>
      </c>
    </row>
    <row r="32" spans="1:5" ht="33" customHeight="1" x14ac:dyDescent="0.2">
      <c r="A32" s="11" t="s">
        <v>131</v>
      </c>
      <c r="B32" s="3" t="s">
        <v>132</v>
      </c>
      <c r="C32" s="12">
        <v>4283</v>
      </c>
      <c r="D32" s="12"/>
      <c r="E32" s="13">
        <f t="shared" si="2"/>
        <v>0</v>
      </c>
    </row>
    <row r="33" spans="1:5" ht="33" customHeight="1" x14ac:dyDescent="0.2">
      <c r="A33" s="11" t="s">
        <v>133</v>
      </c>
      <c r="B33" s="3" t="s">
        <v>134</v>
      </c>
      <c r="C33" s="12">
        <v>44460</v>
      </c>
      <c r="D33" s="12">
        <v>8743</v>
      </c>
      <c r="E33" s="13">
        <f t="shared" si="2"/>
        <v>0.19664867296446245</v>
      </c>
    </row>
    <row r="34" spans="1:5" s="10" customFormat="1" ht="33" customHeight="1" x14ac:dyDescent="0.2">
      <c r="A34" s="7" t="s">
        <v>135</v>
      </c>
      <c r="B34" s="2" t="s">
        <v>136</v>
      </c>
      <c r="C34" s="8">
        <f>SUM(C35:C39)</f>
        <v>1309348</v>
      </c>
      <c r="D34" s="8">
        <f t="shared" ref="D34" si="6">SUM(D35:D39)</f>
        <v>51319</v>
      </c>
      <c r="E34" s="9">
        <f t="shared" si="2"/>
        <v>3.9194316560608788E-2</v>
      </c>
    </row>
    <row r="35" spans="1:5" ht="33" customHeight="1" x14ac:dyDescent="0.2">
      <c r="A35" s="11" t="s">
        <v>137</v>
      </c>
      <c r="B35" s="3" t="s">
        <v>138</v>
      </c>
      <c r="C35" s="12">
        <v>198232</v>
      </c>
      <c r="D35" s="12">
        <v>4281</v>
      </c>
      <c r="E35" s="13">
        <f t="shared" si="2"/>
        <v>2.1595907825174544E-2</v>
      </c>
    </row>
    <row r="36" spans="1:5" ht="33" customHeight="1" x14ac:dyDescent="0.2">
      <c r="A36" s="11" t="s">
        <v>139</v>
      </c>
      <c r="B36" s="3" t="s">
        <v>140</v>
      </c>
      <c r="C36" s="12">
        <v>754035</v>
      </c>
      <c r="D36" s="12">
        <v>21718</v>
      </c>
      <c r="E36" s="13">
        <f t="shared" si="2"/>
        <v>2.8802376547507742E-2</v>
      </c>
    </row>
    <row r="37" spans="1:5" ht="33" customHeight="1" x14ac:dyDescent="0.2">
      <c r="A37" s="11" t="s">
        <v>141</v>
      </c>
      <c r="B37" s="3" t="s">
        <v>142</v>
      </c>
      <c r="C37" s="12">
        <v>357081</v>
      </c>
      <c r="D37" s="12">
        <v>25320</v>
      </c>
      <c r="E37" s="13">
        <f t="shared" si="2"/>
        <v>7.090828131432364E-2</v>
      </c>
    </row>
    <row r="38" spans="1:5" ht="33" customHeight="1" x14ac:dyDescent="0.2">
      <c r="A38" s="11" t="s">
        <v>143</v>
      </c>
      <c r="B38" s="3" t="s">
        <v>144</v>
      </c>
      <c r="C38" s="12"/>
      <c r="D38" s="12"/>
      <c r="E38" s="13"/>
    </row>
    <row r="39" spans="1:5" ht="33" customHeight="1" x14ac:dyDescent="0.2">
      <c r="A39" s="11" t="s">
        <v>145</v>
      </c>
      <c r="B39" s="3" t="s">
        <v>146</v>
      </c>
      <c r="C39" s="12"/>
      <c r="D39" s="12"/>
      <c r="E39" s="13"/>
    </row>
    <row r="40" spans="1:5" s="10" customFormat="1" ht="33" customHeight="1" x14ac:dyDescent="0.2">
      <c r="A40" s="7" t="s">
        <v>147</v>
      </c>
      <c r="B40" s="2" t="s">
        <v>148</v>
      </c>
      <c r="C40" s="8">
        <f t="shared" ref="C40:D40" si="7">SUM(C41:C42)</f>
        <v>13394</v>
      </c>
      <c r="D40" s="8">
        <f t="shared" si="7"/>
        <v>251</v>
      </c>
      <c r="E40" s="9">
        <f t="shared" si="2"/>
        <v>1.8739734209347467E-2</v>
      </c>
    </row>
    <row r="41" spans="1:5" ht="33" customHeight="1" x14ac:dyDescent="0.2">
      <c r="A41" s="11" t="s">
        <v>149</v>
      </c>
      <c r="B41" s="3" t="s">
        <v>150</v>
      </c>
      <c r="C41" s="12">
        <v>5394</v>
      </c>
      <c r="D41" s="12">
        <v>251</v>
      </c>
      <c r="E41" s="13">
        <f t="shared" si="2"/>
        <v>4.6533185020393032E-2</v>
      </c>
    </row>
    <row r="42" spans="1:5" ht="33" customHeight="1" x14ac:dyDescent="0.2">
      <c r="A42" s="11" t="s">
        <v>151</v>
      </c>
      <c r="B42" s="3" t="s">
        <v>152</v>
      </c>
      <c r="C42" s="12">
        <v>8000</v>
      </c>
      <c r="D42" s="12"/>
      <c r="E42" s="13">
        <f t="shared" si="2"/>
        <v>0</v>
      </c>
    </row>
    <row r="43" spans="1:5" s="10" customFormat="1" ht="33" customHeight="1" x14ac:dyDescent="0.2">
      <c r="A43" s="7" t="s">
        <v>153</v>
      </c>
      <c r="B43" s="2" t="s">
        <v>154</v>
      </c>
      <c r="C43" s="8">
        <f>SUM(C44:C51)</f>
        <v>6654689</v>
      </c>
      <c r="D43" s="8">
        <f t="shared" ref="D43" si="8">SUM(D44:D51)</f>
        <v>690720</v>
      </c>
      <c r="E43" s="9">
        <f t="shared" si="2"/>
        <v>0.10379448235672621</v>
      </c>
    </row>
    <row r="44" spans="1:5" ht="33" customHeight="1" x14ac:dyDescent="0.2">
      <c r="A44" s="11" t="s">
        <v>155</v>
      </c>
      <c r="B44" s="3" t="s">
        <v>156</v>
      </c>
      <c r="C44" s="12">
        <v>2130137</v>
      </c>
      <c r="D44" s="12">
        <v>296995</v>
      </c>
      <c r="E44" s="13">
        <f t="shared" si="2"/>
        <v>0.13942530456961219</v>
      </c>
    </row>
    <row r="45" spans="1:5" ht="33" customHeight="1" x14ac:dyDescent="0.2">
      <c r="A45" s="11" t="s">
        <v>157</v>
      </c>
      <c r="B45" s="3" t="s">
        <v>158</v>
      </c>
      <c r="C45" s="12">
        <v>3768738</v>
      </c>
      <c r="D45" s="12">
        <v>293414</v>
      </c>
      <c r="E45" s="13">
        <f t="shared" si="2"/>
        <v>7.7854708923782975E-2</v>
      </c>
    </row>
    <row r="46" spans="1:5" ht="33" customHeight="1" x14ac:dyDescent="0.2">
      <c r="A46" s="11" t="s">
        <v>159</v>
      </c>
      <c r="B46" s="3" t="s">
        <v>160</v>
      </c>
      <c r="C46" s="12">
        <v>534358</v>
      </c>
      <c r="D46" s="12">
        <v>76965</v>
      </c>
      <c r="E46" s="13">
        <f t="shared" si="2"/>
        <v>0.14403265226683235</v>
      </c>
    </row>
    <row r="47" spans="1:5" ht="33" customHeight="1" x14ac:dyDescent="0.2">
      <c r="A47" s="11" t="s">
        <v>161</v>
      </c>
      <c r="B47" s="3" t="s">
        <v>162</v>
      </c>
      <c r="C47" s="12"/>
      <c r="D47" s="12"/>
      <c r="E47" s="13"/>
    </row>
    <row r="48" spans="1:5" ht="33" customHeight="1" x14ac:dyDescent="0.2">
      <c r="A48" s="11" t="s">
        <v>163</v>
      </c>
      <c r="B48" s="3" t="s">
        <v>164</v>
      </c>
      <c r="C48" s="12"/>
      <c r="D48" s="12"/>
      <c r="E48" s="13"/>
    </row>
    <row r="49" spans="1:5" ht="33" customHeight="1" x14ac:dyDescent="0.2">
      <c r="A49" s="11" t="s">
        <v>165</v>
      </c>
      <c r="B49" s="3" t="s">
        <v>166</v>
      </c>
      <c r="C49" s="12"/>
      <c r="D49" s="12"/>
      <c r="E49" s="13"/>
    </row>
    <row r="50" spans="1:5" ht="33" customHeight="1" x14ac:dyDescent="0.2">
      <c r="A50" s="11" t="s">
        <v>167</v>
      </c>
      <c r="B50" s="3" t="s">
        <v>168</v>
      </c>
      <c r="C50" s="12">
        <v>25706</v>
      </c>
      <c r="D50" s="12">
        <v>3791</v>
      </c>
      <c r="E50" s="13">
        <f t="shared" si="2"/>
        <v>0.14747529759589201</v>
      </c>
    </row>
    <row r="51" spans="1:5" ht="33" customHeight="1" x14ac:dyDescent="0.2">
      <c r="A51" s="11" t="s">
        <v>169</v>
      </c>
      <c r="B51" s="3" t="s">
        <v>170</v>
      </c>
      <c r="C51" s="12">
        <v>195750</v>
      </c>
      <c r="D51" s="12">
        <v>19555</v>
      </c>
      <c r="E51" s="13">
        <f t="shared" si="2"/>
        <v>9.9897828863346111E-2</v>
      </c>
    </row>
    <row r="52" spans="1:5" s="10" customFormat="1" ht="33" customHeight="1" x14ac:dyDescent="0.2">
      <c r="A52" s="7" t="s">
        <v>171</v>
      </c>
      <c r="B52" s="2" t="s">
        <v>172</v>
      </c>
      <c r="C52" s="8">
        <f>SUM(C53:C54)</f>
        <v>729173</v>
      </c>
      <c r="D52" s="8">
        <f>SUM(D53:D54)</f>
        <v>89352</v>
      </c>
      <c r="E52" s="9">
        <f t="shared" si="2"/>
        <v>0.12253882137709432</v>
      </c>
    </row>
    <row r="53" spans="1:5" ht="33" customHeight="1" x14ac:dyDescent="0.2">
      <c r="A53" s="11" t="s">
        <v>173</v>
      </c>
      <c r="B53" s="3" t="s">
        <v>174</v>
      </c>
      <c r="C53" s="12">
        <v>687273</v>
      </c>
      <c r="D53" s="12">
        <v>83016</v>
      </c>
      <c r="E53" s="13">
        <f t="shared" si="2"/>
        <v>0.12079042825776656</v>
      </c>
    </row>
    <row r="54" spans="1:5" ht="33" customHeight="1" x14ac:dyDescent="0.2">
      <c r="A54" s="11" t="s">
        <v>175</v>
      </c>
      <c r="B54" s="3" t="s">
        <v>176</v>
      </c>
      <c r="C54" s="12">
        <v>41900</v>
      </c>
      <c r="D54" s="12">
        <v>6336</v>
      </c>
      <c r="E54" s="13">
        <f t="shared" si="2"/>
        <v>0.15121718377088306</v>
      </c>
    </row>
    <row r="55" spans="1:5" s="10" customFormat="1" ht="33" customHeight="1" x14ac:dyDescent="0.2">
      <c r="A55" s="7" t="s">
        <v>177</v>
      </c>
      <c r="B55" s="2" t="s">
        <v>178</v>
      </c>
      <c r="C55" s="8">
        <f>SUM(C56:C62)</f>
        <v>14400</v>
      </c>
      <c r="D55" s="8">
        <f>SUM(D56:D62)</f>
        <v>45</v>
      </c>
      <c r="E55" s="9">
        <f t="shared" si="2"/>
        <v>3.1250000000000002E-3</v>
      </c>
    </row>
    <row r="56" spans="1:5" ht="33" customHeight="1" x14ac:dyDescent="0.2">
      <c r="A56" s="11" t="s">
        <v>179</v>
      </c>
      <c r="B56" s="3" t="s">
        <v>180</v>
      </c>
      <c r="C56" s="12"/>
      <c r="D56" s="12"/>
      <c r="E56" s="13"/>
    </row>
    <row r="57" spans="1:5" ht="33" customHeight="1" x14ac:dyDescent="0.2">
      <c r="A57" s="11" t="s">
        <v>181</v>
      </c>
      <c r="B57" s="3" t="s">
        <v>182</v>
      </c>
      <c r="C57" s="12"/>
      <c r="D57" s="12"/>
      <c r="E57" s="13"/>
    </row>
    <row r="58" spans="1:5" ht="33" customHeight="1" x14ac:dyDescent="0.2">
      <c r="A58" s="11" t="s">
        <v>183</v>
      </c>
      <c r="B58" s="3" t="s">
        <v>184</v>
      </c>
      <c r="C58" s="12"/>
      <c r="D58" s="12"/>
      <c r="E58" s="13"/>
    </row>
    <row r="59" spans="1:5" ht="33" customHeight="1" x14ac:dyDescent="0.2">
      <c r="A59" s="11" t="s">
        <v>185</v>
      </c>
      <c r="B59" s="3" t="s">
        <v>186</v>
      </c>
      <c r="C59" s="12"/>
      <c r="D59" s="12"/>
      <c r="E59" s="13"/>
    </row>
    <row r="60" spans="1:5" ht="33" customHeight="1" x14ac:dyDescent="0.2">
      <c r="A60" s="11" t="s">
        <v>187</v>
      </c>
      <c r="B60" s="3" t="s">
        <v>188</v>
      </c>
      <c r="C60" s="12"/>
      <c r="D60" s="12"/>
      <c r="E60" s="13"/>
    </row>
    <row r="61" spans="1:5" ht="33" customHeight="1" x14ac:dyDescent="0.2">
      <c r="A61" s="11" t="s">
        <v>189</v>
      </c>
      <c r="B61" s="3" t="s">
        <v>190</v>
      </c>
      <c r="C61" s="12"/>
      <c r="D61" s="12"/>
      <c r="E61" s="13"/>
    </row>
    <row r="62" spans="1:5" ht="33" customHeight="1" x14ac:dyDescent="0.2">
      <c r="A62" s="11" t="s">
        <v>191</v>
      </c>
      <c r="B62" s="3" t="s">
        <v>192</v>
      </c>
      <c r="C62" s="12">
        <v>14400</v>
      </c>
      <c r="D62" s="12">
        <v>45</v>
      </c>
      <c r="E62" s="13">
        <f t="shared" si="2"/>
        <v>3.1250000000000002E-3</v>
      </c>
    </row>
    <row r="63" spans="1:5" s="10" customFormat="1" ht="33" customHeight="1" x14ac:dyDescent="0.2">
      <c r="A63" s="7" t="s">
        <v>193</v>
      </c>
      <c r="B63" s="2" t="s">
        <v>194</v>
      </c>
      <c r="C63" s="8">
        <f>SUM(C64:C68)</f>
        <v>235432</v>
      </c>
      <c r="D63" s="8">
        <f t="shared" ref="D63" si="9">SUM(D64:D68)</f>
        <v>32770</v>
      </c>
      <c r="E63" s="9">
        <f t="shared" si="2"/>
        <v>0.13919093411261002</v>
      </c>
    </row>
    <row r="64" spans="1:5" ht="33" customHeight="1" x14ac:dyDescent="0.2">
      <c r="A64" s="11" t="s">
        <v>195</v>
      </c>
      <c r="B64" s="3" t="s">
        <v>196</v>
      </c>
      <c r="C64" s="12">
        <v>28518</v>
      </c>
      <c r="D64" s="12">
        <v>4157</v>
      </c>
      <c r="E64" s="13">
        <f t="shared" si="2"/>
        <v>0.14576758538466933</v>
      </c>
    </row>
    <row r="65" spans="1:5" ht="33" customHeight="1" x14ac:dyDescent="0.2">
      <c r="A65" s="11" t="s">
        <v>197</v>
      </c>
      <c r="B65" s="3" t="s">
        <v>198</v>
      </c>
      <c r="C65" s="14"/>
      <c r="E65" s="13"/>
    </row>
    <row r="66" spans="1:5" ht="33" customHeight="1" x14ac:dyDescent="0.2">
      <c r="A66" s="11" t="s">
        <v>199</v>
      </c>
      <c r="B66" s="3" t="s">
        <v>200</v>
      </c>
      <c r="C66" s="12">
        <v>64827</v>
      </c>
      <c r="D66" s="12">
        <v>16551</v>
      </c>
      <c r="E66" s="13">
        <f t="shared" si="2"/>
        <v>0.25531028738025824</v>
      </c>
    </row>
    <row r="67" spans="1:5" ht="33" customHeight="1" x14ac:dyDescent="0.2">
      <c r="A67" s="11" t="s">
        <v>201</v>
      </c>
      <c r="B67" s="3" t="s">
        <v>202</v>
      </c>
      <c r="C67" s="12">
        <v>141587</v>
      </c>
      <c r="D67" s="12">
        <v>12062</v>
      </c>
      <c r="E67" s="13">
        <f t="shared" si="2"/>
        <v>8.5191437066962361E-2</v>
      </c>
    </row>
    <row r="68" spans="1:5" ht="33" customHeight="1" x14ac:dyDescent="0.2">
      <c r="A68" s="11" t="s">
        <v>203</v>
      </c>
      <c r="B68" s="3" t="s">
        <v>204</v>
      </c>
      <c r="C68" s="12">
        <v>500</v>
      </c>
      <c r="D68" s="12"/>
      <c r="E68" s="13"/>
    </row>
    <row r="69" spans="1:5" s="10" customFormat="1" ht="33" customHeight="1" x14ac:dyDescent="0.2">
      <c r="A69" s="7" t="s">
        <v>205</v>
      </c>
      <c r="B69" s="2" t="s">
        <v>206</v>
      </c>
      <c r="C69" s="8">
        <f>SUM(C70:C73)</f>
        <v>624474</v>
      </c>
      <c r="D69" s="8">
        <f>SUM(D70:D73)</f>
        <v>70483</v>
      </c>
      <c r="E69" s="9">
        <f t="shared" ref="E69:E77" si="10">D69/C69</f>
        <v>0.11286778953166986</v>
      </c>
    </row>
    <row r="70" spans="1:5" ht="33" customHeight="1" x14ac:dyDescent="0.2">
      <c r="A70" s="11" t="s">
        <v>207</v>
      </c>
      <c r="B70" s="3" t="s">
        <v>208</v>
      </c>
      <c r="C70" s="12">
        <v>469067</v>
      </c>
      <c r="D70" s="12">
        <v>43091</v>
      </c>
      <c r="E70" s="13">
        <f t="shared" si="10"/>
        <v>9.1865341198592104E-2</v>
      </c>
    </row>
    <row r="71" spans="1:5" ht="33" customHeight="1" x14ac:dyDescent="0.2">
      <c r="A71" s="11" t="s">
        <v>209</v>
      </c>
      <c r="B71" s="3" t="s">
        <v>210</v>
      </c>
      <c r="C71" s="12"/>
      <c r="D71" s="12"/>
      <c r="E71" s="13"/>
    </row>
    <row r="72" spans="1:5" ht="33" customHeight="1" x14ac:dyDescent="0.2">
      <c r="A72" s="11" t="s">
        <v>211</v>
      </c>
      <c r="B72" s="3" t="s">
        <v>212</v>
      </c>
      <c r="C72" s="12">
        <v>111615</v>
      </c>
      <c r="D72" s="12">
        <v>18709</v>
      </c>
      <c r="E72" s="13"/>
    </row>
    <row r="73" spans="1:5" ht="33" customHeight="1" x14ac:dyDescent="0.2">
      <c r="A73" s="11" t="s">
        <v>213</v>
      </c>
      <c r="B73" s="3" t="s">
        <v>214</v>
      </c>
      <c r="C73" s="12">
        <v>43792</v>
      </c>
      <c r="D73" s="12">
        <v>8683</v>
      </c>
      <c r="E73" s="13">
        <f t="shared" si="10"/>
        <v>0.19827822433321154</v>
      </c>
    </row>
    <row r="74" spans="1:5" s="10" customFormat="1" ht="33" customHeight="1" x14ac:dyDescent="0.2">
      <c r="A74" s="7" t="s">
        <v>215</v>
      </c>
      <c r="B74" s="2" t="s">
        <v>216</v>
      </c>
      <c r="C74" s="8">
        <f>SUM(C75:C77)</f>
        <v>14205</v>
      </c>
      <c r="D74" s="8">
        <f t="shared" ref="D74" si="11">SUM(D75:D77)</f>
        <v>0</v>
      </c>
      <c r="E74" s="9">
        <f t="shared" si="10"/>
        <v>0</v>
      </c>
    </row>
    <row r="75" spans="1:5" ht="33" customHeight="1" x14ac:dyDescent="0.2">
      <c r="A75" s="11" t="s">
        <v>217</v>
      </c>
      <c r="B75" s="3" t="s">
        <v>218</v>
      </c>
      <c r="C75" s="12"/>
      <c r="D75" s="12"/>
      <c r="E75" s="13"/>
    </row>
    <row r="76" spans="1:5" ht="33" customHeight="1" x14ac:dyDescent="0.2">
      <c r="A76" s="11" t="s">
        <v>219</v>
      </c>
      <c r="B76" s="3" t="s">
        <v>220</v>
      </c>
      <c r="C76" s="12"/>
      <c r="D76" s="12"/>
      <c r="E76" s="13"/>
    </row>
    <row r="77" spans="1:5" ht="33" customHeight="1" x14ac:dyDescent="0.2">
      <c r="A77" s="11" t="s">
        <v>221</v>
      </c>
      <c r="B77" s="3" t="s">
        <v>222</v>
      </c>
      <c r="C77" s="12">
        <v>14205</v>
      </c>
      <c r="D77" s="12">
        <v>0</v>
      </c>
      <c r="E77" s="13">
        <f t="shared" si="10"/>
        <v>0</v>
      </c>
    </row>
    <row r="78" spans="1:5" s="10" customFormat="1" ht="33" customHeight="1" x14ac:dyDescent="0.2">
      <c r="A78" s="7" t="s">
        <v>223</v>
      </c>
      <c r="B78" s="2" t="s">
        <v>224</v>
      </c>
      <c r="C78" s="8">
        <f>SUM(C79)</f>
        <v>500</v>
      </c>
      <c r="D78" s="8">
        <f t="shared" ref="D78" si="12">SUM(D79)</f>
        <v>0</v>
      </c>
      <c r="E78" s="13"/>
    </row>
    <row r="79" spans="1:5" ht="33" customHeight="1" x14ac:dyDescent="0.2">
      <c r="A79" s="11" t="s">
        <v>225</v>
      </c>
      <c r="B79" s="3" t="s">
        <v>226</v>
      </c>
      <c r="C79" s="12">
        <v>500</v>
      </c>
      <c r="D79" s="12"/>
      <c r="E79" s="13"/>
    </row>
    <row r="80" spans="1:5" s="10" customFormat="1" ht="40.9" customHeight="1" x14ac:dyDescent="0.2">
      <c r="A80" s="7" t="s">
        <v>227</v>
      </c>
      <c r="B80" s="2" t="s">
        <v>228</v>
      </c>
      <c r="C80" s="8">
        <f>SUM(C81:C83)</f>
        <v>0</v>
      </c>
      <c r="D80" s="8">
        <f t="shared" ref="D80" si="13">SUM(D81:D83)</f>
        <v>0</v>
      </c>
      <c r="E80" s="13"/>
    </row>
    <row r="81" spans="1:5" ht="39.6" customHeight="1" x14ac:dyDescent="0.2">
      <c r="A81" s="11" t="s">
        <v>229</v>
      </c>
      <c r="B81" s="3" t="s">
        <v>230</v>
      </c>
      <c r="C81" s="12"/>
      <c r="D81" s="12"/>
      <c r="E81" s="13"/>
    </row>
    <row r="82" spans="1:5" ht="33" customHeight="1" x14ac:dyDescent="0.2">
      <c r="A82" s="11" t="s">
        <v>231</v>
      </c>
      <c r="B82" s="3" t="s">
        <v>232</v>
      </c>
      <c r="C82" s="12"/>
      <c r="D82" s="12"/>
      <c r="E82" s="13"/>
    </row>
    <row r="83" spans="1:5" ht="33" customHeight="1" x14ac:dyDescent="0.2">
      <c r="A83" s="11" t="s">
        <v>233</v>
      </c>
      <c r="B83" s="3" t="s">
        <v>234</v>
      </c>
      <c r="C83" s="12"/>
      <c r="D83" s="12"/>
      <c r="E83" s="13"/>
    </row>
    <row r="84" spans="1:5" ht="33" customHeight="1" x14ac:dyDescent="0.2">
      <c r="A84" s="15"/>
    </row>
    <row r="85" spans="1:5" ht="33" customHeight="1" x14ac:dyDescent="0.2">
      <c r="A85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2020-03-17T12:44:59Z</cp:lastPrinted>
  <dcterms:created xsi:type="dcterms:W3CDTF">2017-12-11T14:03:53Z</dcterms:created>
  <dcterms:modified xsi:type="dcterms:W3CDTF">2020-09-07T08:27:33Z</dcterms:modified>
</cp:coreProperties>
</file>