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июль\"/>
    </mc:Choice>
  </mc:AlternateContent>
  <xr:revisionPtr revIDLastSave="0" documentId="13_ncr:1_{6808F08C-5544-48B5-9904-AEA3A9EB9C91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3" l="1"/>
  <c r="I40" i="3"/>
  <c r="I34" i="3"/>
  <c r="E44" i="3"/>
  <c r="G11" i="3"/>
  <c r="G72" i="3"/>
  <c r="E75" i="3" l="1"/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 l="1"/>
  <c r="G68" i="3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C4" i="3" l="1"/>
  <c r="E56" i="3"/>
  <c r="G56" i="3" l="1"/>
  <c r="D75" i="3"/>
  <c r="D70" i="3"/>
  <c r="D64" i="3"/>
  <c r="D53" i="3"/>
  <c r="D44" i="3"/>
  <c r="D40" i="3"/>
  <c r="D34" i="3"/>
  <c r="D23" i="3"/>
  <c r="D19" i="3"/>
  <c r="D5" i="3"/>
  <c r="G6" i="3" l="1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D4" i="3" l="1"/>
  <c r="F36" i="3" l="1"/>
  <c r="F6" i="3" l="1"/>
  <c r="F7" i="3"/>
  <c r="F8" i="3"/>
  <c r="F10" i="3"/>
  <c r="E40" i="3" l="1"/>
  <c r="G40" i="3" l="1"/>
  <c r="F78" i="3"/>
  <c r="F30" i="3"/>
  <c r="F27" i="3"/>
  <c r="F73" i="3"/>
  <c r="F42" i="3" l="1"/>
  <c r="E53" i="3" l="1"/>
  <c r="I53" i="3" s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<sst xmlns="http://schemas.openxmlformats.org/spreadsheetml/2006/main" count="171" uniqueCount="171">
  <si>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</si>
  <si>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</si>
  <si>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</si>
  <si>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</si>
  <si>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</si>
  <si>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</si>
  <si>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</si>
  <si>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</si>
  <si>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</si>
  <si>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</si>
  <si>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</si>
  <si>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</si>
  <si>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</si>
  <si>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</si>
  <si>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</si>
  <si>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</si>
  <si>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</si>
  <si>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</si>
  <si>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</si>
  <si>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</si>
  <si>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</si>
  <si>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</si>
  <si>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</si>
  <si>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</si>
  <si>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</si>
  <si>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</si>
  <si>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</si>
  <si>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</si>
  <si>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</si>
  <si>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</si>
  <si>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</si>
  <si>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</si>
  <si>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</si>
  <si>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</si>
  <si>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</si>
  <si>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</si>
  <si>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</si>
  <si>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</si>
  <si>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</si>
  <si>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</si>
  <si>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</si>
  <si>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</si>
  <si>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</si>
  <si>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</si>
  <si>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</si>
  <si>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</si>
  <si>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</si>
  <si>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</si>
  <si>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</si>
  <si>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</si>
  <si>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</si>
  <si>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</si>
  <si>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</si>
  <si>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</si>
  <si>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</si>
  <si>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</si>
  <si>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</si>
  <si>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</si>
  <si>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</si>
  <si>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</si>
  <si>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</si>
  <si>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</si>
  <si>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</si>
  <si>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</si>
  <si>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</si>
  <si>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</si>
  <si>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</si>
  <si>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</si>
  <si>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</si>
  <si>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</si>
  <si>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</si>
  <si>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</si>
  <si>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</si>
  <si>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</si>
  <si>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</si>
  <si>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</si>
  <si>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</si>
  <si>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</si>
  <si>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</si>
  <si>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</si>
  <si>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</si>
  <si>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</si>
  <si>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</si>
  <si>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</si>
  <si>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</si>
  <si>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</si>
  <si>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</si>
  <si>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</si>
  <si>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</si>
  <si>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</si>
  <si>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</si>
  <si>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</si>
  <si>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</si>
  <si>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</si>
  <si>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</si>
  <si>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</si>
  <si>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</si>
  <si>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</si>
  <si>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</si>
  <si>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</si>
  <si>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</si>
  <si>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</si>
  <si>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</si>
  <si>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</si>
  <si>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</si>
  <si>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</si>
  <si>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</si>
  <si>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</si>
  <si>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</si>
  <si>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</si>
  <si>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</si>
  <si>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</si>
  <si>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</si>
  <si>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</si>
  <si>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</si>
  <si>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</si>
  <si>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</si>
  <si>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</si>
  <si>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</si>
  <si>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</si>
  <si>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</si>
  <si>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</si>
  <si>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</si>
  <si>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</si>
  <si>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</si>
  <si>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</si>
  <si>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</si>
  <si>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</si>
  <si>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</si>
  <si>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</si>
  <si>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</si>
  <si>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</si>
  <si>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</si>
  <si>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</si>
  <si>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</si>
  <si>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</si>
  <si>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</si>
  <si>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</si>
  <si>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</si>
  <si>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</si>
  <si>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</si>
  <si>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</si>
  <si>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</si>
  <si>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</si>
  <si>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</si>
  <si>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</si>
  <si>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</si>
  <si>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</si>
  <si>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</si>
  <si>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</si>
  <si>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</si>
  <si>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</si>
  <si>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</si>
  <si>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</si>
  <si>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</si>
  <si>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</si>
  <si>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</si>
  <si>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</si>
  <si>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</si>
  <si>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</si>
  <si>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</si>
  <si>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</si>
  <si>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</si>
  <si>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Годовые бюджетные назначения в соответствии с отчетом об исполнении бюджета городского округа Щёлково на 2022 год,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</si>
  <si>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</si>
  <si>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2021 года, %</t>
  </si>
  <si>
    <t>Годовой план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</si>
  <si>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 2022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</si>
  <si>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01.08.2022)</t>
  </si>
  <si>
    <t>Фактически исполнено по состоянию на 01.08.2022, тыс. руб.</t>
  </si>
  <si>
    <t>Фактически исполнено по состоянию на 01.08.2021,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</si>
</sst>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9" fillId="0" borderId="0" xfId="0" applyNumberFormat="1" applyFont="1"/>
    <xf numFmtId="3" fontId="10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I78" sqref="I78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9" t="s">
        <v>168</v>
      </c>
      <c r="B1" s="19"/>
      <c r="C1" s="19"/>
      <c r="D1" s="19"/>
      <c r="E1" s="19"/>
      <c r="F1" s="19"/>
      <c r="G1" s="19"/>
      <c r="H1" s="19"/>
      <c r="I1" s="19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163</v>
      </c>
      <c r="E3" s="1" t="s">
        <v>169</v>
      </c>
      <c r="F3" s="1" t="s">
        <v>167</v>
      </c>
      <c r="G3" s="1" t="s">
        <v>164</v>
      </c>
      <c r="H3" s="1" t="s">
        <v>170</v>
      </c>
      <c r="I3" s="1" t="s">
        <v>165</v>
      </c>
    </row>
    <row r="4" spans="1:9" s="10" customFormat="1" x14ac:dyDescent="0.25">
      <c r="A4" s="7"/>
      <c r="B4" s="8" t="s">
        <v>0</v>
      </c>
      <c r="C4" s="2">
        <f>C5+C16+C19+C23+C34+C40+C44+C53+C56+C64+C70+C75</f>
        <v>12238665.300000001</v>
      </c>
      <c r="D4" s="2">
        <f>D5+D16+D19+D23+D34+D40+D44+D53+D56+D64+D70+D75</f>
        <v>13982232</v>
      </c>
      <c r="E4" s="2">
        <f>E5+E16+E19+E23+E34+E40+E44+E53+E56+E64+E70+E75+E79+E81</f>
        <v>6717783</v>
      </c>
      <c r="F4" s="9">
        <f>E4/C4</f>
        <v>0.54889833452672321</v>
      </c>
      <c r="G4" s="9">
        <f>E4/D4</f>
        <v>0.48045140432514638</v>
      </c>
      <c r="H4" s="15">
        <f t="shared" ref="H4" si="0">H5+H16+H19+H23+H34+H40+H44+H53+H56+H64+H70+H75+H79+H81</f>
        <v>5001690</v>
      </c>
      <c r="I4" s="9">
        <f>E4/H4</f>
        <v>1.3431026313106169</v>
      </c>
    </row>
    <row r="5" spans="1:9" s="10" customFormat="1" x14ac:dyDescent="0.25">
      <c r="A5" s="7" t="s">
        <v>1</v>
      </c>
      <c r="B5" s="8" t="s">
        <v>2</v>
      </c>
      <c r="C5" s="2">
        <f t="shared" ref="C5:E5" si="1">SUM(C6:C15)</f>
        <v>2052413.7</v>
      </c>
      <c r="D5" s="2">
        <f t="shared" si="1"/>
        <v>1569660</v>
      </c>
      <c r="E5" s="2">
        <f t="shared" si="1"/>
        <v>767064</v>
      </c>
      <c r="F5" s="9">
        <f t="shared" ref="F5:F67" si="2">E5/C5</f>
        <v>0.37373751695381885</v>
      </c>
      <c r="G5" s="9">
        <f t="shared" ref="G5:G68" si="3">E5/D5</f>
        <v>0.48868162532013304</v>
      </c>
      <c r="H5" s="15">
        <f t="shared" ref="H5" si="4">SUM(H6:H15)</f>
        <v>711438</v>
      </c>
      <c r="I5" s="9">
        <f t="shared" ref="I5:I69" si="5">E5/H5</f>
        <v>1.0781881203984043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1715</v>
      </c>
      <c r="F6" s="13">
        <f t="shared" si="2"/>
        <v>0.4471968709256845</v>
      </c>
      <c r="G6" s="13">
        <f t="shared" si="3"/>
        <v>0.4471968709256845</v>
      </c>
      <c r="H6" s="16">
        <v>1472</v>
      </c>
      <c r="I6" s="9"/>
    </row>
    <row r="7" spans="1:9" ht="36" x14ac:dyDescent="0.25">
      <c r="A7" s="11" t="s">
        <v>5</v>
      </c>
      <c r="B7" s="12" t="s">
        <v>6</v>
      </c>
      <c r="C7" s="3">
        <v>22074</v>
      </c>
      <c r="D7" s="3">
        <v>22074</v>
      </c>
      <c r="E7" s="3">
        <v>8618</v>
      </c>
      <c r="F7" s="13">
        <f t="shared" si="2"/>
        <v>0.39041406179215365</v>
      </c>
      <c r="G7" s="13">
        <f t="shared" si="3"/>
        <v>0.39041406179215365</v>
      </c>
      <c r="H7" s="16">
        <v>10451</v>
      </c>
      <c r="I7" s="9"/>
    </row>
    <row r="8" spans="1:9" ht="36" x14ac:dyDescent="0.25">
      <c r="A8" s="11" t="s">
        <v>7</v>
      </c>
      <c r="B8" s="12" t="s">
        <v>8</v>
      </c>
      <c r="C8" s="3">
        <v>424325</v>
      </c>
      <c r="D8" s="3">
        <v>423506</v>
      </c>
      <c r="E8" s="3">
        <v>240920</v>
      </c>
      <c r="F8" s="13">
        <f t="shared" si="2"/>
        <v>0.56777234431155366</v>
      </c>
      <c r="G8" s="13">
        <f t="shared" si="3"/>
        <v>0.56887033477683902</v>
      </c>
      <c r="H8" s="16">
        <v>228776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16"/>
      <c r="I9" s="9"/>
    </row>
    <row r="10" spans="1:9" ht="24" x14ac:dyDescent="0.25">
      <c r="A10" s="11" t="s">
        <v>11</v>
      </c>
      <c r="B10" s="12" t="s">
        <v>12</v>
      </c>
      <c r="C10" s="3">
        <v>84715.5</v>
      </c>
      <c r="D10" s="3">
        <v>84716</v>
      </c>
      <c r="E10" s="3">
        <v>46591</v>
      </c>
      <c r="F10" s="13">
        <f t="shared" si="2"/>
        <v>0.54997019435640471</v>
      </c>
      <c r="G10" s="13">
        <f t="shared" si="3"/>
        <v>0.54996694839227533</v>
      </c>
      <c r="H10" s="16">
        <v>45606</v>
      </c>
      <c r="I10" s="9"/>
    </row>
    <row r="11" spans="1:9" x14ac:dyDescent="0.25">
      <c r="A11" s="11" t="s">
        <v>13</v>
      </c>
      <c r="B11" s="12" t="s">
        <v>14</v>
      </c>
      <c r="C11" s="3"/>
      <c r="D11" s="3">
        <v>10200</v>
      </c>
      <c r="E11" s="3">
        <v>10200</v>
      </c>
      <c r="F11" s="13"/>
      <c r="G11" s="13">
        <f t="shared" si="3"/>
        <v>1</v>
      </c>
      <c r="H11" s="16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16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3"/>
        <v>0</v>
      </c>
      <c r="H13" s="16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16"/>
      <c r="I14" s="9"/>
    </row>
    <row r="15" spans="1:9" x14ac:dyDescent="0.25">
      <c r="A15" s="11" t="s">
        <v>21</v>
      </c>
      <c r="B15" s="12" t="s">
        <v>22</v>
      </c>
      <c r="C15" s="3">
        <v>1516464.2</v>
      </c>
      <c r="D15" s="3">
        <v>1024329</v>
      </c>
      <c r="E15" s="3">
        <v>459020</v>
      </c>
      <c r="F15" s="13">
        <f t="shared" si="2"/>
        <v>0.30269095703017584</v>
      </c>
      <c r="G15" s="13">
        <f t="shared" si="3"/>
        <v>0.44811774342032684</v>
      </c>
      <c r="H15" s="16">
        <v>425133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6">SUM(C17:C18)</f>
        <v>207</v>
      </c>
      <c r="D16" s="2">
        <f t="shared" si="6"/>
        <v>207</v>
      </c>
      <c r="E16" s="2">
        <f t="shared" si="6"/>
        <v>0</v>
      </c>
      <c r="F16" s="9"/>
      <c r="G16" s="13">
        <f t="shared" si="3"/>
        <v>0</v>
      </c>
      <c r="H16" s="15">
        <f t="shared" ref="H16" si="7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16"/>
      <c r="I17" s="9"/>
    </row>
    <row r="18" spans="1:9" x14ac:dyDescent="0.25">
      <c r="A18" s="11" t="s">
        <v>27</v>
      </c>
      <c r="B18" s="12" t="s">
        <v>28</v>
      </c>
      <c r="C18" s="3">
        <v>207</v>
      </c>
      <c r="D18" s="3">
        <v>207</v>
      </c>
      <c r="E18" s="3"/>
      <c r="F18" s="13"/>
      <c r="G18" s="13">
        <f t="shared" si="3"/>
        <v>0</v>
      </c>
      <c r="H18" s="16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8">SUM(C20:C22)</f>
        <v>130124</v>
      </c>
      <c r="D19" s="2">
        <f t="shared" si="8"/>
        <v>157838</v>
      </c>
      <c r="E19" s="2">
        <f t="shared" si="8"/>
        <v>71967</v>
      </c>
      <c r="F19" s="9">
        <f t="shared" si="2"/>
        <v>0.55306476898957913</v>
      </c>
      <c r="G19" s="9">
        <f t="shared" si="3"/>
        <v>0.4559548397724249</v>
      </c>
      <c r="H19" s="15">
        <f t="shared" ref="H19" si="9">SUM(H20:H22)</f>
        <v>65045</v>
      </c>
      <c r="I19" s="9">
        <f t="shared" si="5"/>
        <v>1.1064186332539012</v>
      </c>
    </row>
    <row r="20" spans="1:9" ht="24" x14ac:dyDescent="0.25">
      <c r="A20" s="11" t="s">
        <v>31</v>
      </c>
      <c r="B20" s="12" t="s">
        <v>32</v>
      </c>
      <c r="C20" s="3">
        <v>1400</v>
      </c>
      <c r="D20" s="3">
        <v>1530</v>
      </c>
      <c r="E20" s="3">
        <v>762</v>
      </c>
      <c r="F20" s="13">
        <f t="shared" si="2"/>
        <v>0.54428571428571426</v>
      </c>
      <c r="G20" s="13">
        <f t="shared" si="3"/>
        <v>0.49803921568627452</v>
      </c>
      <c r="H20" s="16">
        <v>653</v>
      </c>
      <c r="I20" s="9"/>
    </row>
    <row r="21" spans="1:9" x14ac:dyDescent="0.25">
      <c r="A21" s="11" t="s">
        <v>33</v>
      </c>
      <c r="B21" s="12" t="s">
        <v>34</v>
      </c>
      <c r="C21" s="3">
        <v>84479</v>
      </c>
      <c r="D21" s="3">
        <v>106402</v>
      </c>
      <c r="E21" s="3">
        <v>53263</v>
      </c>
      <c r="F21" s="13"/>
      <c r="G21" s="13">
        <f t="shared" si="3"/>
        <v>0.50058269581398851</v>
      </c>
      <c r="H21" s="16">
        <v>43254</v>
      </c>
      <c r="I21" s="9"/>
    </row>
    <row r="22" spans="1:9" ht="24" x14ac:dyDescent="0.25">
      <c r="A22" s="11" t="s">
        <v>35</v>
      </c>
      <c r="B22" s="12" t="s">
        <v>36</v>
      </c>
      <c r="C22" s="3">
        <v>44245</v>
      </c>
      <c r="D22" s="3">
        <v>49906</v>
      </c>
      <c r="E22" s="3">
        <v>17942</v>
      </c>
      <c r="F22" s="13">
        <f t="shared" si="2"/>
        <v>0.40551474742908805</v>
      </c>
      <c r="G22" s="13">
        <f t="shared" si="3"/>
        <v>0.35951588987296118</v>
      </c>
      <c r="H22" s="18">
        <v>21138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10">SUM(C24:C33)</f>
        <v>676346.7</v>
      </c>
      <c r="D23" s="2">
        <f t="shared" si="10"/>
        <v>935381</v>
      </c>
      <c r="E23" s="2">
        <f t="shared" si="10"/>
        <v>282230</v>
      </c>
      <c r="F23" s="9">
        <f t="shared" si="2"/>
        <v>0.41728598661012173</v>
      </c>
      <c r="G23" s="9">
        <f t="shared" si="3"/>
        <v>0.30172731753157267</v>
      </c>
      <c r="H23" s="15">
        <f t="shared" ref="H23" si="11">SUM(H24:H33)</f>
        <v>149021</v>
      </c>
      <c r="I23" s="9">
        <f t="shared" si="5"/>
        <v>1.8938941491467645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16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16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16"/>
      <c r="I26" s="9"/>
    </row>
    <row r="27" spans="1:9" x14ac:dyDescent="0.25">
      <c r="A27" s="11" t="s">
        <v>45</v>
      </c>
      <c r="B27" s="12" t="s">
        <v>46</v>
      </c>
      <c r="C27" s="3">
        <v>6656</v>
      </c>
      <c r="D27" s="3">
        <v>7634</v>
      </c>
      <c r="E27" s="3">
        <v>2697</v>
      </c>
      <c r="F27" s="13">
        <f t="shared" si="2"/>
        <v>0.40519831730769229</v>
      </c>
      <c r="G27" s="13">
        <f t="shared" si="3"/>
        <v>0.3532879224521876</v>
      </c>
      <c r="H27" s="16">
        <v>2898</v>
      </c>
      <c r="I27" s="9"/>
    </row>
    <row r="28" spans="1:9" x14ac:dyDescent="0.25">
      <c r="A28" s="11" t="s">
        <v>47</v>
      </c>
      <c r="B28" s="12" t="s">
        <v>48</v>
      </c>
      <c r="C28" s="3">
        <v>8855</v>
      </c>
      <c r="D28" s="3">
        <v>9536</v>
      </c>
      <c r="E28" s="3">
        <v>250</v>
      </c>
      <c r="F28" s="13"/>
      <c r="G28" s="13">
        <f t="shared" si="3"/>
        <v>2.6216442953020135E-2</v>
      </c>
      <c r="H28" s="16">
        <v>2500</v>
      </c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16"/>
      <c r="I29" s="9"/>
    </row>
    <row r="30" spans="1:9" x14ac:dyDescent="0.25">
      <c r="A30" s="11" t="s">
        <v>51</v>
      </c>
      <c r="B30" s="12" t="s">
        <v>52</v>
      </c>
      <c r="C30" s="3">
        <v>3486</v>
      </c>
      <c r="D30" s="3">
        <v>3486</v>
      </c>
      <c r="E30" s="3">
        <v>1731</v>
      </c>
      <c r="F30" s="13">
        <f>E30/C30</f>
        <v>0.49655765920826161</v>
      </c>
      <c r="G30" s="13">
        <f t="shared" si="3"/>
        <v>0.49655765920826161</v>
      </c>
      <c r="H30" s="16">
        <v>1308</v>
      </c>
      <c r="I30" s="9"/>
    </row>
    <row r="31" spans="1:9" x14ac:dyDescent="0.25">
      <c r="A31" s="11" t="s">
        <v>53</v>
      </c>
      <c r="B31" s="12" t="s">
        <v>54</v>
      </c>
      <c r="C31" s="3">
        <v>610582.5</v>
      </c>
      <c r="D31" s="3">
        <v>867132</v>
      </c>
      <c r="E31" s="3">
        <v>248807</v>
      </c>
      <c r="F31" s="13">
        <f t="shared" si="2"/>
        <v>0.40749120716692666</v>
      </c>
      <c r="G31" s="13">
        <f t="shared" si="3"/>
        <v>0.28693094015674658</v>
      </c>
      <c r="H31" s="16">
        <v>117939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16"/>
      <c r="I32" s="9"/>
    </row>
    <row r="33" spans="1:9" x14ac:dyDescent="0.25">
      <c r="A33" s="11" t="s">
        <v>57</v>
      </c>
      <c r="B33" s="12" t="s">
        <v>58</v>
      </c>
      <c r="C33" s="3">
        <v>46767.199999999997</v>
      </c>
      <c r="D33" s="3">
        <v>47593</v>
      </c>
      <c r="E33" s="3">
        <v>28745</v>
      </c>
      <c r="F33" s="13">
        <f t="shared" si="2"/>
        <v>0.61464017516550062</v>
      </c>
      <c r="G33" s="13">
        <f t="shared" si="3"/>
        <v>0.60397537452986783</v>
      </c>
      <c r="H33" s="18">
        <v>24376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2">SUM(C35:C39)</f>
        <v>1617724.4000000001</v>
      </c>
      <c r="D34" s="2">
        <f t="shared" si="12"/>
        <v>1949808</v>
      </c>
      <c r="E34" s="2">
        <f t="shared" si="12"/>
        <v>494604</v>
      </c>
      <c r="F34" s="9">
        <f t="shared" si="2"/>
        <v>0.30574058226481593</v>
      </c>
      <c r="G34" s="9">
        <f t="shared" si="3"/>
        <v>0.25366805346988008</v>
      </c>
      <c r="H34" s="15">
        <f t="shared" ref="H34" si="13">SUM(H35:H39)</f>
        <v>264128</v>
      </c>
      <c r="I34" s="9">
        <f t="shared" si="5"/>
        <v>1.8725920765689363</v>
      </c>
    </row>
    <row r="35" spans="1:9" x14ac:dyDescent="0.25">
      <c r="A35" s="11" t="s">
        <v>61</v>
      </c>
      <c r="B35" s="12" t="s">
        <v>62</v>
      </c>
      <c r="C35" s="3">
        <v>83990.5</v>
      </c>
      <c r="D35" s="3">
        <v>87150</v>
      </c>
      <c r="E35" s="3">
        <v>32287</v>
      </c>
      <c r="F35" s="13">
        <f t="shared" si="2"/>
        <v>0.38441252284484556</v>
      </c>
      <c r="G35" s="13">
        <f t="shared" si="3"/>
        <v>0.37047619047619046</v>
      </c>
      <c r="H35" s="16">
        <v>10918</v>
      </c>
      <c r="I35" s="9"/>
    </row>
    <row r="36" spans="1:9" x14ac:dyDescent="0.25">
      <c r="A36" s="11" t="s">
        <v>63</v>
      </c>
      <c r="B36" s="12" t="s">
        <v>64</v>
      </c>
      <c r="C36" s="3">
        <v>453907.3</v>
      </c>
      <c r="D36" s="3">
        <v>475366</v>
      </c>
      <c r="E36" s="3">
        <v>53086</v>
      </c>
      <c r="F36" s="13">
        <f t="shared" si="2"/>
        <v>0.11695339555014868</v>
      </c>
      <c r="G36" s="13">
        <f t="shared" si="3"/>
        <v>0.11167395228097929</v>
      </c>
      <c r="H36" s="18">
        <v>15621</v>
      </c>
      <c r="I36" s="9"/>
    </row>
    <row r="37" spans="1:9" x14ac:dyDescent="0.25">
      <c r="A37" s="11" t="s">
        <v>65</v>
      </c>
      <c r="B37" s="12" t="s">
        <v>66</v>
      </c>
      <c r="C37" s="3">
        <v>1079826.6000000001</v>
      </c>
      <c r="D37" s="3">
        <v>1387292</v>
      </c>
      <c r="E37" s="3">
        <v>409231</v>
      </c>
      <c r="F37" s="13">
        <f t="shared" si="2"/>
        <v>0.37897843968652001</v>
      </c>
      <c r="G37" s="13">
        <f t="shared" si="3"/>
        <v>0.29498548250836881</v>
      </c>
      <c r="H37" s="16">
        <v>237589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16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16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40329.199999999997</v>
      </c>
      <c r="D40" s="2">
        <f>SUM(D41:D43)</f>
        <v>34571</v>
      </c>
      <c r="E40" s="2">
        <f>SUM(E41:E43)</f>
        <v>6945</v>
      </c>
      <c r="F40" s="13">
        <f t="shared" si="2"/>
        <v>0.17220773037898099</v>
      </c>
      <c r="G40" s="9">
        <f t="shared" si="3"/>
        <v>0.20089092013537357</v>
      </c>
      <c r="H40" s="15">
        <f>SUM(H41:H43)</f>
        <v>3875</v>
      </c>
      <c r="I40" s="9">
        <f t="shared" si="5"/>
        <v>1.792258064516129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16"/>
      <c r="I41" s="9"/>
    </row>
    <row r="42" spans="1:9" x14ac:dyDescent="0.25">
      <c r="A42" s="11" t="s">
        <v>73</v>
      </c>
      <c r="B42" s="12" t="s">
        <v>74</v>
      </c>
      <c r="C42" s="3">
        <v>4213</v>
      </c>
      <c r="D42" s="3">
        <v>5353</v>
      </c>
      <c r="E42" s="3">
        <v>2086</v>
      </c>
      <c r="F42" s="13">
        <f t="shared" si="2"/>
        <v>0.49513410871113223</v>
      </c>
      <c r="G42" s="13">
        <f t="shared" si="3"/>
        <v>0.3896880254063142</v>
      </c>
      <c r="H42" s="16">
        <v>1491</v>
      </c>
      <c r="I42" s="9"/>
    </row>
    <row r="43" spans="1:9" x14ac:dyDescent="0.25">
      <c r="A43" s="11" t="s">
        <v>75</v>
      </c>
      <c r="B43" s="12" t="s">
        <v>76</v>
      </c>
      <c r="C43" s="3">
        <v>36116.199999999997</v>
      </c>
      <c r="D43" s="3">
        <v>29218</v>
      </c>
      <c r="E43" s="3">
        <v>4859</v>
      </c>
      <c r="F43" s="13"/>
      <c r="G43" s="13">
        <f t="shared" si="3"/>
        <v>0.16630159490724897</v>
      </c>
      <c r="H43" s="16">
        <v>2384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:D44" si="14">SUM(C45:C52)</f>
        <v>6315682.3999999994</v>
      </c>
      <c r="D44" s="2">
        <f t="shared" si="14"/>
        <v>7651789</v>
      </c>
      <c r="E44" s="2">
        <f>SUM(E45:E52)</f>
        <v>4312370</v>
      </c>
      <c r="F44" s="9">
        <f t="shared" si="2"/>
        <v>0.68280349246187555</v>
      </c>
      <c r="G44" s="9">
        <f t="shared" si="3"/>
        <v>0.5635767008212067</v>
      </c>
      <c r="H44" s="15">
        <f t="shared" ref="H44" si="15">SUM(H45:H52)</f>
        <v>3164226</v>
      </c>
      <c r="I44" s="9">
        <f t="shared" si="5"/>
        <v>1.3628514524563038</v>
      </c>
    </row>
    <row r="45" spans="1:9" x14ac:dyDescent="0.25">
      <c r="A45" s="11" t="s">
        <v>79</v>
      </c>
      <c r="B45" s="12" t="s">
        <v>80</v>
      </c>
      <c r="C45" s="3">
        <v>1840132.2</v>
      </c>
      <c r="D45" s="3">
        <v>1989169</v>
      </c>
      <c r="E45" s="3">
        <v>1398901</v>
      </c>
      <c r="F45" s="13">
        <f>E44/C45</f>
        <v>2.3435109716573623</v>
      </c>
      <c r="G45" s="13">
        <f>E44/D45</f>
        <v>2.1679254000037202</v>
      </c>
      <c r="H45" s="16">
        <v>1022682</v>
      </c>
      <c r="I45" s="9"/>
    </row>
    <row r="46" spans="1:9" x14ac:dyDescent="0.25">
      <c r="A46" s="11" t="s">
        <v>81</v>
      </c>
      <c r="B46" s="12" t="s">
        <v>82</v>
      </c>
      <c r="C46" s="3">
        <v>3815363.4</v>
      </c>
      <c r="D46" s="3">
        <v>4962159</v>
      </c>
      <c r="E46" s="3">
        <v>2479302</v>
      </c>
      <c r="F46" s="13">
        <f>E45/C46</f>
        <v>0.36664947826463923</v>
      </c>
      <c r="G46" s="13">
        <f>E45/D46</f>
        <v>0.28191377986880306</v>
      </c>
      <c r="H46" s="16">
        <v>1740297</v>
      </c>
      <c r="I46" s="9"/>
    </row>
    <row r="47" spans="1:9" x14ac:dyDescent="0.25">
      <c r="A47" s="11" t="s">
        <v>83</v>
      </c>
      <c r="B47" s="12" t="s">
        <v>84</v>
      </c>
      <c r="C47" s="3">
        <v>571732.19999999995</v>
      </c>
      <c r="D47" s="3">
        <v>611906</v>
      </c>
      <c r="E47" s="3">
        <v>378223</v>
      </c>
      <c r="F47" s="13">
        <f>E46/C47</f>
        <v>4.3364743143730582</v>
      </c>
      <c r="G47" s="13">
        <f>E46/D47</f>
        <v>4.0517693894160214</v>
      </c>
      <c r="H47" s="16">
        <v>348062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H48" s="16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16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16"/>
      <c r="I50" s="9"/>
    </row>
    <row r="51" spans="1:9" x14ac:dyDescent="0.25">
      <c r="A51" s="11" t="s">
        <v>91</v>
      </c>
      <c r="B51" s="12" t="s">
        <v>92</v>
      </c>
      <c r="C51" s="3">
        <v>24719</v>
      </c>
      <c r="D51" s="3">
        <v>24819</v>
      </c>
      <c r="E51" s="3">
        <v>14962</v>
      </c>
      <c r="F51" s="13">
        <f t="shared" si="2"/>
        <v>0.60528338525021241</v>
      </c>
      <c r="G51" s="13">
        <f t="shared" si="3"/>
        <v>0.60284459486683584</v>
      </c>
      <c r="H51" s="18">
        <v>12918</v>
      </c>
      <c r="I51" s="9"/>
    </row>
    <row r="52" spans="1:9" x14ac:dyDescent="0.25">
      <c r="A52" s="11" t="s">
        <v>93</v>
      </c>
      <c r="B52" s="12" t="s">
        <v>94</v>
      </c>
      <c r="C52" s="3">
        <v>63735.6</v>
      </c>
      <c r="D52" s="3">
        <v>63736</v>
      </c>
      <c r="E52" s="3">
        <v>40982</v>
      </c>
      <c r="F52" s="13">
        <f t="shared" si="2"/>
        <v>0.64300014434633079</v>
      </c>
      <c r="G52" s="13">
        <f t="shared" si="3"/>
        <v>0.64299610894941639</v>
      </c>
      <c r="H52" s="16">
        <v>40267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6">SUM(C54:C55)</f>
        <v>668986.1</v>
      </c>
      <c r="D53" s="2">
        <f t="shared" si="16"/>
        <v>859374</v>
      </c>
      <c r="E53" s="2">
        <f t="shared" si="16"/>
        <v>422995</v>
      </c>
      <c r="F53" s="9">
        <f t="shared" si="2"/>
        <v>0.63229265899545595</v>
      </c>
      <c r="G53" s="9">
        <f t="shared" si="3"/>
        <v>0.4922129363932351</v>
      </c>
      <c r="H53" s="15">
        <f>SUM(H54:H55)</f>
        <v>330896</v>
      </c>
      <c r="I53" s="9">
        <f t="shared" si="5"/>
        <v>1.2783321647889367</v>
      </c>
    </row>
    <row r="54" spans="1:9" x14ac:dyDescent="0.25">
      <c r="A54" s="11" t="s">
        <v>97</v>
      </c>
      <c r="B54" s="12" t="s">
        <v>98</v>
      </c>
      <c r="C54" s="3">
        <v>651181.4</v>
      </c>
      <c r="D54" s="3">
        <v>841469</v>
      </c>
      <c r="E54" s="3">
        <v>411877</v>
      </c>
      <c r="F54" s="13">
        <f t="shared" si="2"/>
        <v>0.63250731670161342</v>
      </c>
      <c r="G54" s="13">
        <f t="shared" si="3"/>
        <v>0.4894737655219622</v>
      </c>
      <c r="H54" s="16">
        <v>321308</v>
      </c>
      <c r="I54" s="9"/>
    </row>
    <row r="55" spans="1:9" x14ac:dyDescent="0.25">
      <c r="A55" s="11" t="s">
        <v>99</v>
      </c>
      <c r="B55" s="12" t="s">
        <v>100</v>
      </c>
      <c r="C55" s="3">
        <v>17804.7</v>
      </c>
      <c r="D55" s="3">
        <v>17905</v>
      </c>
      <c r="E55" s="3">
        <v>11118</v>
      </c>
      <c r="F55" s="13">
        <f t="shared" si="2"/>
        <v>0.62444186085696474</v>
      </c>
      <c r="G55" s="13">
        <f t="shared" si="3"/>
        <v>0.62094387042725496</v>
      </c>
      <c r="H55" s="16">
        <v>9588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0</v>
      </c>
      <c r="D56" s="2">
        <f t="shared" si="17"/>
        <v>3557</v>
      </c>
      <c r="E56" s="2">
        <f t="shared" si="17"/>
        <v>1797</v>
      </c>
      <c r="F56" s="9"/>
      <c r="G56" s="13">
        <f t="shared" si="3"/>
        <v>0.50520101208883894</v>
      </c>
      <c r="H56" s="15">
        <f>SUM(H57:H63)</f>
        <v>7505</v>
      </c>
      <c r="I56" s="9">
        <f t="shared" si="5"/>
        <v>0.23944037308461025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16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16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16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16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16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16"/>
      <c r="I62" s="9"/>
    </row>
    <row r="63" spans="1:9" x14ac:dyDescent="0.25">
      <c r="A63" s="11" t="s">
        <v>115</v>
      </c>
      <c r="B63" s="12" t="s">
        <v>116</v>
      </c>
      <c r="C63" s="3"/>
      <c r="D63" s="3">
        <v>3557</v>
      </c>
      <c r="E63" s="3">
        <v>1797</v>
      </c>
      <c r="F63" s="13"/>
      <c r="G63" s="13">
        <f t="shared" si="3"/>
        <v>0.50520101208883894</v>
      </c>
      <c r="H63" s="16">
        <v>7505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8">SUM(C65:C69)</f>
        <v>262451.3</v>
      </c>
      <c r="D64" s="2">
        <f t="shared" si="18"/>
        <v>264103</v>
      </c>
      <c r="E64" s="2">
        <f t="shared" si="18"/>
        <v>104972</v>
      </c>
      <c r="F64" s="9">
        <f t="shared" si="2"/>
        <v>0.39996753683445274</v>
      </c>
      <c r="G64" s="9">
        <f t="shared" si="3"/>
        <v>0.39746614010442893</v>
      </c>
      <c r="H64" s="15">
        <f t="shared" ref="H64" si="19">SUM(H65:H69)</f>
        <v>88350</v>
      </c>
      <c r="I64" s="9">
        <f t="shared" si="5"/>
        <v>1.1881380871533673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13125</v>
      </c>
      <c r="F65" s="13">
        <f t="shared" si="2"/>
        <v>0.46875</v>
      </c>
      <c r="G65" s="13">
        <f t="shared" si="3"/>
        <v>0.46875</v>
      </c>
      <c r="H65" s="16">
        <v>15075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17"/>
      <c r="I66" s="9"/>
    </row>
    <row r="67" spans="1:9" x14ac:dyDescent="0.25">
      <c r="A67" s="11" t="s">
        <v>123</v>
      </c>
      <c r="B67" s="12" t="s">
        <v>124</v>
      </c>
      <c r="C67" s="3">
        <v>47795</v>
      </c>
      <c r="D67" s="3">
        <v>33586</v>
      </c>
      <c r="E67" s="3">
        <v>19935</v>
      </c>
      <c r="F67" s="13">
        <f t="shared" si="2"/>
        <v>0.41709383826760121</v>
      </c>
      <c r="G67" s="13">
        <f t="shared" si="3"/>
        <v>0.59355088429702851</v>
      </c>
      <c r="H67" s="16">
        <v>28081</v>
      </c>
      <c r="I67" s="9"/>
    </row>
    <row r="68" spans="1:9" x14ac:dyDescent="0.25">
      <c r="A68" s="11" t="s">
        <v>125</v>
      </c>
      <c r="B68" s="12" t="s">
        <v>126</v>
      </c>
      <c r="C68" s="3">
        <v>186156.3</v>
      </c>
      <c r="D68" s="3">
        <v>202017</v>
      </c>
      <c r="E68" s="3">
        <v>71412</v>
      </c>
      <c r="F68" s="13"/>
      <c r="G68" s="13">
        <f t="shared" si="3"/>
        <v>0.35349500289579588</v>
      </c>
      <c r="H68" s="16">
        <v>45194</v>
      </c>
      <c r="I68" s="9"/>
    </row>
    <row r="69" spans="1:9" x14ac:dyDescent="0.25">
      <c r="A69" s="11" t="s">
        <v>127</v>
      </c>
      <c r="B69" s="12" t="s">
        <v>128</v>
      </c>
      <c r="C69" s="3">
        <v>500</v>
      </c>
      <c r="D69" s="3">
        <v>500</v>
      </c>
      <c r="E69" s="3">
        <v>500</v>
      </c>
      <c r="F69" s="13"/>
      <c r="G69" s="13">
        <f t="shared" ref="G69:G78" si="20">E69/D69</f>
        <v>1</v>
      </c>
      <c r="H69" s="16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1">SUM(C71:C74)</f>
        <v>451000.5</v>
      </c>
      <c r="D70" s="2">
        <f t="shared" si="21"/>
        <v>532544</v>
      </c>
      <c r="E70" s="2">
        <f t="shared" si="21"/>
        <v>241972</v>
      </c>
      <c r="F70" s="9">
        <f t="shared" ref="F70:F78" si="22">E70/C70</f>
        <v>0.5365226867819437</v>
      </c>
      <c r="G70" s="9">
        <f t="shared" si="20"/>
        <v>0.45436996755197695</v>
      </c>
      <c r="H70" s="15">
        <f>SUM(H71:H74)</f>
        <v>210830</v>
      </c>
      <c r="I70" s="9">
        <f t="shared" ref="I70:I78" si="23">E70/H70</f>
        <v>1.1477114262676089</v>
      </c>
    </row>
    <row r="71" spans="1:9" x14ac:dyDescent="0.25">
      <c r="A71" s="11" t="s">
        <v>131</v>
      </c>
      <c r="B71" s="12" t="s">
        <v>132</v>
      </c>
      <c r="C71" s="3">
        <v>318244.90000000002</v>
      </c>
      <c r="D71" s="3">
        <v>398988</v>
      </c>
      <c r="E71" s="3">
        <v>163196</v>
      </c>
      <c r="F71" s="13">
        <f t="shared" si="22"/>
        <v>0.51280004801333812</v>
      </c>
      <c r="G71" s="13">
        <f t="shared" si="20"/>
        <v>0.40902483282705243</v>
      </c>
      <c r="H71" s="16">
        <v>135143</v>
      </c>
      <c r="I71" s="9"/>
    </row>
    <row r="72" spans="1:9" x14ac:dyDescent="0.25">
      <c r="A72" s="11" t="s">
        <v>133</v>
      </c>
      <c r="B72" s="12" t="s">
        <v>134</v>
      </c>
      <c r="C72" s="3">
        <v>2000</v>
      </c>
      <c r="D72" s="3">
        <v>2000</v>
      </c>
      <c r="E72" s="3">
        <v>1681</v>
      </c>
      <c r="F72" s="13"/>
      <c r="G72" s="13">
        <f t="shared" si="20"/>
        <v>0.84050000000000002</v>
      </c>
      <c r="H72" s="16"/>
      <c r="I72" s="9"/>
    </row>
    <row r="73" spans="1:9" x14ac:dyDescent="0.25">
      <c r="A73" s="11" t="s">
        <v>135</v>
      </c>
      <c r="B73" s="12" t="s">
        <v>136</v>
      </c>
      <c r="C73" s="3">
        <v>106895.6</v>
      </c>
      <c r="D73" s="3">
        <v>107696</v>
      </c>
      <c r="E73" s="3">
        <v>63381</v>
      </c>
      <c r="F73" s="13">
        <f t="shared" si="22"/>
        <v>0.59292431119709321</v>
      </c>
      <c r="G73" s="13">
        <f t="shared" si="20"/>
        <v>0.58851767939384936</v>
      </c>
      <c r="H73" s="16">
        <v>61027</v>
      </c>
      <c r="I73" s="9"/>
    </row>
    <row r="74" spans="1:9" x14ac:dyDescent="0.25">
      <c r="A74" s="11" t="s">
        <v>137</v>
      </c>
      <c r="B74" s="12" t="s">
        <v>138</v>
      </c>
      <c r="C74" s="3">
        <v>23860</v>
      </c>
      <c r="D74" s="3">
        <v>23860</v>
      </c>
      <c r="E74" s="3">
        <v>13714</v>
      </c>
      <c r="F74" s="13">
        <f t="shared" si="22"/>
        <v>0.57476948868398992</v>
      </c>
      <c r="G74" s="13">
        <f t="shared" si="20"/>
        <v>0.57476948868398992</v>
      </c>
      <c r="H74" s="16">
        <v>14660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4">SUM(C76:C78)</f>
        <v>23400</v>
      </c>
      <c r="D75" s="2">
        <f t="shared" si="24"/>
        <v>23400</v>
      </c>
      <c r="E75" s="2">
        <f t="shared" si="24"/>
        <v>10867</v>
      </c>
      <c r="F75" s="9">
        <f t="shared" si="22"/>
        <v>0.46440170940170938</v>
      </c>
      <c r="G75" s="9">
        <f t="shared" si="20"/>
        <v>0.46440170940170938</v>
      </c>
      <c r="H75" s="15">
        <f t="shared" ref="H75" si="25">SUM(H76:H78)</f>
        <v>6376</v>
      </c>
      <c r="I75" s="9">
        <f t="shared" si="23"/>
        <v>1.7043601003764115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16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16"/>
      <c r="I77" s="9"/>
    </row>
    <row r="78" spans="1:9" x14ac:dyDescent="0.25">
      <c r="A78" s="11" t="s">
        <v>145</v>
      </c>
      <c r="B78" s="12" t="s">
        <v>146</v>
      </c>
      <c r="C78" s="3">
        <v>23400</v>
      </c>
      <c r="D78" s="3">
        <v>23400</v>
      </c>
      <c r="E78" s="3">
        <v>10867</v>
      </c>
      <c r="F78" s="13">
        <f t="shared" si="22"/>
        <v>0.46440170940170938</v>
      </c>
      <c r="G78" s="13">
        <f t="shared" si="20"/>
        <v>0.46440170940170938</v>
      </c>
      <c r="H78" s="16">
        <v>6376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v>0</v>
      </c>
      <c r="D79" s="2"/>
      <c r="E79" s="2">
        <f t="shared" ref="E79" si="26">SUM(E80)</f>
        <v>0</v>
      </c>
      <c r="F79" s="9"/>
      <c r="G79" s="9"/>
      <c r="H79" s="15">
        <f t="shared" ref="H79" si="27">SUM(H80)</f>
        <v>0</v>
      </c>
      <c r="I79" s="9"/>
    </row>
    <row r="80" spans="1:9" x14ac:dyDescent="0.25">
      <c r="A80" s="11" t="s">
        <v>149</v>
      </c>
      <c r="B80" s="12" t="s">
        <v>150</v>
      </c>
      <c r="C80" s="3"/>
      <c r="D80" s="3"/>
      <c r="E80" s="3"/>
      <c r="F80" s="13"/>
      <c r="G80" s="13"/>
      <c r="H80" s="16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28">SUM(E82:E84)</f>
        <v>0</v>
      </c>
      <c r="F81" s="9"/>
      <c r="G81" s="9"/>
      <c r="H81" s="15">
        <f t="shared" ref="H81" si="29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>
        <v>0</v>
      </c>
      <c r="D82" s="3"/>
      <c r="E82" s="3">
        <v>0</v>
      </c>
      <c r="F82" s="13"/>
      <c r="G82" s="13"/>
      <c r="H82" s="16"/>
      <c r="I82" s="9"/>
    </row>
    <row r="83" spans="1:9" x14ac:dyDescent="0.25">
      <c r="A83" s="11" t="s">
        <v>155</v>
      </c>
      <c r="B83" s="12" t="s">
        <v>156</v>
      </c>
      <c r="C83" s="3">
        <v>0</v>
      </c>
      <c r="D83" s="3"/>
      <c r="E83" s="3">
        <v>0</v>
      </c>
      <c r="F83" s="13"/>
      <c r="G83" s="13"/>
      <c r="H83" s="16"/>
      <c r="I83" s="9"/>
    </row>
    <row r="84" spans="1:9" x14ac:dyDescent="0.25">
      <c r="A84" s="11" t="s">
        <v>157</v>
      </c>
      <c r="B84" s="12" t="s">
        <v>158</v>
      </c>
      <c r="C84" s="3">
        <v>0</v>
      </c>
      <c r="D84" s="3"/>
      <c r="E84" s="3">
        <v>0</v>
      </c>
      <c r="F84" s="13"/>
      <c r="G84" s="13"/>
      <c r="H84" s="16"/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2022-08-12T11:56:46Z</cp:lastPrinted>
  <dcterms:created xsi:type="dcterms:W3CDTF">2017-12-11T14:03:53Z</dcterms:created>
  <dcterms:modified xsi:type="dcterms:W3CDTF">2022-08-15T14:01:51Z</dcterms:modified>
</cp:coreProperties>
</file>